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7FC7F2E8-535A-4658-BB40-C69AC638AF9E}" xr6:coauthVersionLast="47" xr6:coauthVersionMax="47" xr10:uidLastSave="{00000000-0000-0000-0000-000000000000}"/>
  <bookViews>
    <workbookView xWindow="74880" yWindow="0" windowWidth="17280" windowHeight="25320" firstSheet="1" activeTab="6" xr2:uid="{9DB55A0B-BA9D-4C2E-9287-950EA1391C43}"/>
    <workbookView xWindow="49500" yWindow="4692" windowWidth="34560" windowHeight="18684" firstSheet="7" activeTab="7" xr2:uid="{454BF388-91A4-4E80-9D06-9E967ECE7A1B}"/>
    <workbookView xWindow="49080" yWindow="3000" windowWidth="34560" windowHeight="18684" activeTab="6" xr2:uid="{9B193862-923E-4C89-BA5F-5C2016AC3298}"/>
  </bookViews>
  <sheets>
    <sheet name="trueraw" sheetId="5" r:id="rId1"/>
    <sheet name="injury_attenuated" sheetId="12" r:id="rId2"/>
    <sheet name="raw" sheetId="1" r:id="rId3"/>
    <sheet name="sorted" sheetId="3" r:id="rId4"/>
    <sheet name="GMs" sheetId="7" r:id="rId5"/>
    <sheet name="AVs" sheetId="4" r:id="rId6"/>
    <sheet name="AVs_avail" sheetId="9" r:id="rId7"/>
    <sheet name="auction in" sheetId="10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9" l="1"/>
  <c r="T2" i="9"/>
  <c r="S2" i="9"/>
  <c r="H2" i="9"/>
  <c r="G2" i="9"/>
  <c r="F2" i="9"/>
  <c r="E2" i="9"/>
  <c r="D2" i="9"/>
  <c r="C2" i="9"/>
  <c r="B2" i="9"/>
  <c r="Y2" i="9" l="1"/>
  <c r="A2" i="9"/>
  <c r="AN1" i="9"/>
  <c r="AO1" i="9"/>
  <c r="AP1" i="9"/>
  <c r="AQ1" i="9"/>
  <c r="AR1" i="9"/>
  <c r="AS1" i="9"/>
  <c r="AT1" i="9"/>
  <c r="AU1" i="9"/>
  <c r="AV1" i="9"/>
  <c r="AW1" i="9"/>
  <c r="AX1" i="9"/>
  <c r="AM2" i="9"/>
  <c r="AL3" i="9"/>
  <c r="AM3" i="9"/>
  <c r="AL4" i="9"/>
  <c r="AM4" i="9"/>
  <c r="AL5" i="9"/>
  <c r="AM5" i="9"/>
  <c r="AL6" i="9"/>
  <c r="AM6" i="9"/>
  <c r="AL7" i="9"/>
  <c r="AM7" i="9"/>
  <c r="AL8" i="9"/>
  <c r="AM8" i="9"/>
  <c r="AL11" i="9"/>
  <c r="AM11" i="9"/>
  <c r="AL12" i="9"/>
  <c r="AM12" i="9"/>
  <c r="AL13" i="9"/>
  <c r="AM13" i="9"/>
  <c r="AL14" i="9"/>
  <c r="AM14" i="9"/>
  <c r="AL15" i="9"/>
  <c r="AM15" i="9"/>
  <c r="AL16" i="9"/>
  <c r="AM16" i="9"/>
  <c r="AL17" i="9"/>
  <c r="AM17" i="9"/>
  <c r="AL18" i="9"/>
  <c r="AM18" i="9"/>
  <c r="AL19" i="9"/>
  <c r="AM19" i="9"/>
  <c r="AL21" i="9"/>
  <c r="AM21" i="9"/>
  <c r="AL22" i="9"/>
  <c r="AM22" i="9"/>
  <c r="AL23" i="9"/>
  <c r="AM23" i="9"/>
  <c r="AL24" i="9"/>
  <c r="AM24" i="9"/>
  <c r="AL25" i="9"/>
  <c r="AM25" i="9"/>
  <c r="AL26" i="9"/>
  <c r="AM26" i="9"/>
  <c r="AL27" i="9"/>
  <c r="AM27" i="9"/>
  <c r="AL28" i="9"/>
  <c r="AM28" i="9"/>
  <c r="AL29" i="9"/>
  <c r="AM29" i="9"/>
  <c r="AL30" i="9"/>
  <c r="AM30" i="9"/>
  <c r="AL31" i="9"/>
  <c r="AM31" i="9"/>
  <c r="AL32" i="9"/>
  <c r="AM32" i="9"/>
  <c r="AL33" i="9"/>
  <c r="AM33" i="9"/>
  <c r="AL34" i="9"/>
  <c r="AM34" i="9"/>
  <c r="AL36" i="9"/>
  <c r="AM36" i="9"/>
  <c r="AL37" i="9"/>
  <c r="AM37" i="9"/>
  <c r="AL38" i="9"/>
  <c r="AM38" i="9"/>
  <c r="AL39" i="9"/>
  <c r="AM39" i="9"/>
  <c r="AL40" i="9"/>
  <c r="AM40" i="9"/>
  <c r="AL41" i="9"/>
  <c r="AM41" i="9"/>
  <c r="AL42" i="9"/>
  <c r="AM42" i="9"/>
  <c r="AL43" i="9"/>
  <c r="AM43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U2" i="4"/>
  <c r="G158" i="4"/>
  <c r="E158" i="4" s="1"/>
  <c r="G157" i="4"/>
  <c r="E157" i="4" s="1"/>
  <c r="G156" i="4"/>
  <c r="E156" i="4" s="1"/>
  <c r="G155" i="4"/>
  <c r="E155" i="4" s="1"/>
  <c r="G154" i="4"/>
  <c r="E154" i="4" s="1"/>
  <c r="G153" i="4"/>
  <c r="E153" i="4" s="1"/>
  <c r="G152" i="4"/>
  <c r="E152" i="4" s="1"/>
  <c r="G151" i="4"/>
  <c r="E151" i="4" s="1"/>
  <c r="G150" i="4"/>
  <c r="E150" i="4" s="1"/>
  <c r="G149" i="4"/>
  <c r="E149" i="4" s="1"/>
  <c r="G148" i="4"/>
  <c r="E148" i="4" s="1"/>
  <c r="G147" i="4"/>
  <c r="E147" i="4" s="1"/>
  <c r="G146" i="4"/>
  <c r="E146" i="4" s="1"/>
  <c r="G145" i="4"/>
  <c r="E145" i="4" s="1"/>
  <c r="G144" i="4"/>
  <c r="E144" i="4" s="1"/>
  <c r="G143" i="4"/>
  <c r="E143" i="4" s="1"/>
  <c r="G142" i="4"/>
  <c r="E142" i="4" s="1"/>
  <c r="G141" i="4"/>
  <c r="E141" i="4" s="1"/>
  <c r="G140" i="4"/>
  <c r="E140" i="4" s="1"/>
  <c r="G139" i="4"/>
  <c r="E139" i="4" s="1"/>
  <c r="G138" i="4"/>
  <c r="E138" i="4" s="1"/>
  <c r="G137" i="4"/>
  <c r="E137" i="4" s="1"/>
  <c r="G136" i="4"/>
  <c r="E136" i="4" s="1"/>
  <c r="G135" i="4"/>
  <c r="E135" i="4" s="1"/>
  <c r="G134" i="4"/>
  <c r="E134" i="4" s="1"/>
  <c r="G133" i="4"/>
  <c r="E133" i="4" s="1"/>
  <c r="G132" i="4"/>
  <c r="E132" i="4" s="1"/>
  <c r="G131" i="4"/>
  <c r="E131" i="4" s="1"/>
  <c r="G130" i="4"/>
  <c r="E130" i="4" s="1"/>
  <c r="G129" i="4"/>
  <c r="E129" i="4" s="1"/>
  <c r="G128" i="4"/>
  <c r="E128" i="4" s="1"/>
  <c r="G127" i="4"/>
  <c r="E127" i="4" s="1"/>
  <c r="G126" i="4"/>
  <c r="E126" i="4" s="1"/>
  <c r="G125" i="4"/>
  <c r="E125" i="4" s="1"/>
  <c r="G124" i="4"/>
  <c r="E124" i="4" s="1"/>
  <c r="G123" i="4"/>
  <c r="E123" i="4" s="1"/>
  <c r="G122" i="4"/>
  <c r="E122" i="4" s="1"/>
  <c r="G121" i="4"/>
  <c r="E121" i="4" s="1"/>
  <c r="G120" i="4"/>
  <c r="E120" i="4" s="1"/>
  <c r="G119" i="4"/>
  <c r="E119" i="4" s="1"/>
  <c r="G118" i="4"/>
  <c r="E118" i="4" s="1"/>
  <c r="G117" i="4"/>
  <c r="E117" i="4" s="1"/>
  <c r="G116" i="4"/>
  <c r="E116" i="4" s="1"/>
  <c r="G115" i="4"/>
  <c r="E115" i="4" s="1"/>
  <c r="G114" i="4"/>
  <c r="E114" i="4" s="1"/>
  <c r="G113" i="4"/>
  <c r="E113" i="4" s="1"/>
  <c r="G112" i="4"/>
  <c r="E112" i="4" s="1"/>
  <c r="G111" i="4"/>
  <c r="E111" i="4" s="1"/>
  <c r="G110" i="4"/>
  <c r="E110" i="4" s="1"/>
  <c r="G109" i="4"/>
  <c r="E109" i="4" s="1"/>
  <c r="G108" i="4"/>
  <c r="E108" i="4" s="1"/>
  <c r="G107" i="4"/>
  <c r="E107" i="4" s="1"/>
  <c r="G106" i="4"/>
  <c r="E106" i="4" s="1"/>
  <c r="G105" i="4"/>
  <c r="E105" i="4" s="1"/>
  <c r="G104" i="4"/>
  <c r="E104" i="4" s="1"/>
  <c r="G103" i="4"/>
  <c r="E103" i="4" s="1"/>
  <c r="G102" i="4"/>
  <c r="E102" i="4" s="1"/>
  <c r="G101" i="4"/>
  <c r="E101" i="4" s="1"/>
  <c r="G100" i="4"/>
  <c r="E100" i="4" s="1"/>
  <c r="G99" i="4"/>
  <c r="E99" i="4" s="1"/>
  <c r="G98" i="4"/>
  <c r="E98" i="4" s="1"/>
  <c r="G97" i="4"/>
  <c r="E97" i="4" s="1"/>
  <c r="G96" i="4"/>
  <c r="E96" i="4" s="1"/>
  <c r="G95" i="4"/>
  <c r="E95" i="4" s="1"/>
  <c r="G94" i="4"/>
  <c r="E94" i="4" s="1"/>
  <c r="G93" i="4"/>
  <c r="E93" i="4" s="1"/>
  <c r="G92" i="4"/>
  <c r="E92" i="4" s="1"/>
  <c r="G91" i="4"/>
  <c r="E91" i="4" s="1"/>
  <c r="G90" i="4"/>
  <c r="E90" i="4" s="1"/>
  <c r="G89" i="4"/>
  <c r="E89" i="4" s="1"/>
  <c r="G88" i="4"/>
  <c r="E88" i="4" s="1"/>
  <c r="G87" i="4"/>
  <c r="E87" i="4" s="1"/>
  <c r="G86" i="4"/>
  <c r="E86" i="4" s="1"/>
  <c r="G85" i="4"/>
  <c r="E85" i="4" s="1"/>
  <c r="G84" i="4"/>
  <c r="E84" i="4" s="1"/>
  <c r="G83" i="4"/>
  <c r="E83" i="4" s="1"/>
  <c r="G82" i="4"/>
  <c r="E82" i="4" s="1"/>
  <c r="G81" i="4"/>
  <c r="E81" i="4" s="1"/>
  <c r="G80" i="4"/>
  <c r="E80" i="4" s="1"/>
  <c r="G79" i="4"/>
  <c r="E79" i="4" s="1"/>
  <c r="G78" i="4"/>
  <c r="E78" i="4" s="1"/>
  <c r="G77" i="4"/>
  <c r="E77" i="4" s="1"/>
  <c r="G76" i="4"/>
  <c r="E76" i="4" s="1"/>
  <c r="G75" i="4"/>
  <c r="E75" i="4" s="1"/>
  <c r="G74" i="4"/>
  <c r="E74" i="4" s="1"/>
  <c r="G73" i="4"/>
  <c r="E73" i="4" s="1"/>
  <c r="G72" i="4"/>
  <c r="E72" i="4" s="1"/>
  <c r="G71" i="4"/>
  <c r="E71" i="4" s="1"/>
  <c r="G70" i="4"/>
  <c r="E70" i="4" s="1"/>
  <c r="G69" i="4"/>
  <c r="E69" i="4" s="1"/>
  <c r="G68" i="4"/>
  <c r="E68" i="4" s="1"/>
  <c r="G67" i="4"/>
  <c r="E67" i="4" s="1"/>
  <c r="G66" i="4"/>
  <c r="E66" i="4" s="1"/>
  <c r="G65" i="4"/>
  <c r="E65" i="4" s="1"/>
  <c r="G64" i="4"/>
  <c r="E64" i="4" s="1"/>
  <c r="G63" i="4"/>
  <c r="E63" i="4" s="1"/>
  <c r="G62" i="4"/>
  <c r="E62" i="4" s="1"/>
  <c r="G61" i="4"/>
  <c r="E61" i="4" s="1"/>
  <c r="G60" i="4"/>
  <c r="E60" i="4" s="1"/>
  <c r="G59" i="4"/>
  <c r="E59" i="4" s="1"/>
  <c r="G58" i="4"/>
  <c r="E58" i="4" s="1"/>
  <c r="G57" i="4"/>
  <c r="E57" i="4" s="1"/>
  <c r="G56" i="4"/>
  <c r="E56" i="4" s="1"/>
  <c r="G55" i="4"/>
  <c r="E55" i="4" s="1"/>
  <c r="G54" i="4"/>
  <c r="E54" i="4" s="1"/>
  <c r="G53" i="4"/>
  <c r="E53" i="4" s="1"/>
  <c r="G52" i="4"/>
  <c r="E52" i="4" s="1"/>
  <c r="G51" i="4"/>
  <c r="E51" i="4" s="1"/>
  <c r="G50" i="4"/>
  <c r="E50" i="4" s="1"/>
  <c r="G49" i="4"/>
  <c r="E49" i="4" s="1"/>
  <c r="G48" i="4"/>
  <c r="E48" i="4" s="1"/>
  <c r="G47" i="4"/>
  <c r="E47" i="4" s="1"/>
  <c r="G46" i="4"/>
  <c r="E46" i="4" s="1"/>
  <c r="G45" i="4"/>
  <c r="E45" i="4" s="1"/>
  <c r="G44" i="4"/>
  <c r="E44" i="4" s="1"/>
  <c r="G43" i="4"/>
  <c r="E43" i="4" s="1"/>
  <c r="G42" i="4"/>
  <c r="E42" i="4" s="1"/>
  <c r="G41" i="4"/>
  <c r="E41" i="4" s="1"/>
  <c r="G40" i="4"/>
  <c r="E40" i="4" s="1"/>
  <c r="G39" i="4"/>
  <c r="E39" i="4" s="1"/>
  <c r="G38" i="4"/>
  <c r="E38" i="4" s="1"/>
  <c r="G37" i="4"/>
  <c r="E37" i="4" s="1"/>
  <c r="G36" i="4"/>
  <c r="E36" i="4" s="1"/>
  <c r="G35" i="4"/>
  <c r="E35" i="4" s="1"/>
  <c r="G34" i="4"/>
  <c r="E34" i="4" s="1"/>
  <c r="G33" i="4"/>
  <c r="E33" i="4" s="1"/>
  <c r="G32" i="4"/>
  <c r="E32" i="4" s="1"/>
  <c r="G31" i="4"/>
  <c r="E31" i="4" s="1"/>
  <c r="G30" i="4"/>
  <c r="E30" i="4" s="1"/>
  <c r="G29" i="4"/>
  <c r="E29" i="4" s="1"/>
  <c r="G28" i="4"/>
  <c r="E28" i="4" s="1"/>
  <c r="G27" i="4"/>
  <c r="E27" i="4" s="1"/>
  <c r="G26" i="4"/>
  <c r="E26" i="4" s="1"/>
  <c r="G25" i="4"/>
  <c r="E25" i="4" s="1"/>
  <c r="G24" i="4"/>
  <c r="E24" i="4" s="1"/>
  <c r="G23" i="4"/>
  <c r="E23" i="4" s="1"/>
  <c r="G22" i="4"/>
  <c r="E22" i="4" s="1"/>
  <c r="G21" i="4"/>
  <c r="E21" i="4" s="1"/>
  <c r="G20" i="4"/>
  <c r="E20" i="4" s="1"/>
  <c r="G19" i="4"/>
  <c r="E19" i="4" s="1"/>
  <c r="G18" i="4"/>
  <c r="E18" i="4" s="1"/>
  <c r="G17" i="4"/>
  <c r="E17" i="4" s="1"/>
  <c r="G16" i="4"/>
  <c r="E16" i="4" s="1"/>
  <c r="G15" i="4"/>
  <c r="E15" i="4" s="1"/>
  <c r="G14" i="4"/>
  <c r="E14" i="4" s="1"/>
  <c r="G13" i="4"/>
  <c r="E13" i="4" s="1"/>
  <c r="G12" i="4"/>
  <c r="E12" i="4" s="1"/>
  <c r="G11" i="4"/>
  <c r="E11" i="4" s="1"/>
  <c r="G10" i="4"/>
  <c r="E10" i="4" s="1"/>
  <c r="G9" i="4"/>
  <c r="E9" i="4" s="1"/>
  <c r="G8" i="4"/>
  <c r="E8" i="4" s="1"/>
  <c r="G7" i="4"/>
  <c r="E7" i="4" s="1"/>
  <c r="G6" i="4"/>
  <c r="E6" i="4" s="1"/>
  <c r="G5" i="4"/>
  <c r="E5" i="4" s="1"/>
  <c r="G4" i="4"/>
  <c r="E4" i="4" s="1"/>
  <c r="G3" i="4"/>
  <c r="E3" i="4" s="1"/>
  <c r="G2" i="4"/>
  <c r="H2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T2" i="4"/>
  <c r="S2" i="4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AL2" i="3" l="1"/>
  <c r="AK2" i="3"/>
  <c r="AJ2" i="3"/>
  <c r="AI2" i="3"/>
  <c r="AH2" i="3"/>
  <c r="AG2" i="3"/>
  <c r="AF2" i="3"/>
  <c r="AE2" i="3"/>
  <c r="AD2" i="3"/>
  <c r="AC2" i="3"/>
  <c r="AB2" i="3"/>
  <c r="AA2" i="3"/>
  <c r="Z2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N174" i="1"/>
  <c r="M174" i="1"/>
  <c r="N170" i="1"/>
  <c r="M170" i="1"/>
  <c r="N163" i="1"/>
  <c r="M163" i="1"/>
  <c r="N169" i="1"/>
  <c r="M169" i="1"/>
  <c r="N173" i="1"/>
  <c r="M173" i="1"/>
  <c r="N160" i="1"/>
  <c r="M160" i="1"/>
  <c r="N164" i="1"/>
  <c r="M164" i="1"/>
  <c r="N167" i="1"/>
  <c r="M167" i="1"/>
  <c r="N162" i="1"/>
  <c r="M162" i="1"/>
  <c r="N155" i="1"/>
  <c r="M155" i="1"/>
  <c r="N149" i="1"/>
  <c r="M149" i="1"/>
  <c r="N153" i="1"/>
  <c r="M153" i="1"/>
  <c r="N159" i="1"/>
  <c r="M159" i="1"/>
  <c r="N158" i="1"/>
  <c r="M158" i="1"/>
  <c r="N156" i="1"/>
  <c r="M156" i="1"/>
  <c r="N154" i="1"/>
  <c r="M154" i="1"/>
  <c r="N177" i="1"/>
  <c r="M177" i="1"/>
  <c r="N152" i="1"/>
  <c r="M152" i="1"/>
  <c r="N145" i="1"/>
  <c r="M145" i="1"/>
  <c r="N171" i="1"/>
  <c r="M171" i="1"/>
  <c r="N157" i="1"/>
  <c r="M157" i="1"/>
  <c r="N132" i="1"/>
  <c r="M132" i="1"/>
  <c r="N146" i="1"/>
  <c r="M146" i="1"/>
  <c r="N165" i="1"/>
  <c r="M165" i="1"/>
  <c r="N148" i="1"/>
  <c r="M148" i="1"/>
  <c r="N136" i="1"/>
  <c r="M136" i="1"/>
  <c r="N135" i="1"/>
  <c r="M135" i="1"/>
  <c r="N143" i="1"/>
  <c r="M143" i="1"/>
  <c r="N144" i="1"/>
  <c r="M144" i="1"/>
  <c r="N147" i="1"/>
  <c r="M147" i="1"/>
  <c r="N140" i="1"/>
  <c r="M140" i="1"/>
  <c r="N137" i="1"/>
  <c r="M137" i="1"/>
  <c r="N172" i="1"/>
  <c r="M172" i="1"/>
  <c r="N139" i="1"/>
  <c r="M139" i="1"/>
  <c r="N176" i="1"/>
  <c r="M176" i="1"/>
  <c r="N141" i="1"/>
  <c r="M141" i="1"/>
  <c r="N161" i="1"/>
  <c r="M161" i="1"/>
  <c r="N129" i="1"/>
  <c r="M129" i="1"/>
  <c r="N151" i="1"/>
  <c r="M151" i="1"/>
  <c r="N142" i="1"/>
  <c r="M142" i="1"/>
  <c r="N125" i="1"/>
  <c r="M125" i="1"/>
  <c r="N127" i="1"/>
  <c r="M127" i="1"/>
  <c r="N150" i="1"/>
  <c r="M150" i="1"/>
  <c r="N121" i="1"/>
  <c r="M121" i="1"/>
  <c r="N123" i="1"/>
  <c r="M123" i="1"/>
  <c r="N114" i="1"/>
  <c r="M114" i="1"/>
  <c r="N115" i="1"/>
  <c r="M115" i="1"/>
  <c r="N134" i="1"/>
  <c r="M134" i="1"/>
  <c r="N122" i="1"/>
  <c r="M122" i="1"/>
  <c r="N128" i="1"/>
  <c r="M128" i="1"/>
  <c r="N131" i="1"/>
  <c r="M131" i="1"/>
  <c r="N130" i="1"/>
  <c r="M130" i="1"/>
  <c r="N133" i="1"/>
  <c r="M133" i="1"/>
  <c r="N138" i="1"/>
  <c r="M138" i="1"/>
  <c r="N126" i="1"/>
  <c r="M126" i="1"/>
  <c r="N166" i="1"/>
  <c r="M166" i="1"/>
  <c r="N124" i="1"/>
  <c r="M124" i="1"/>
  <c r="N175" i="1"/>
  <c r="M175" i="1"/>
  <c r="N118" i="1"/>
  <c r="M118" i="1"/>
  <c r="N112" i="1"/>
  <c r="M112" i="1"/>
  <c r="N110" i="1"/>
  <c r="M110" i="1"/>
  <c r="N99" i="1"/>
  <c r="M99" i="1"/>
  <c r="N104" i="1"/>
  <c r="M104" i="1"/>
  <c r="N120" i="1"/>
  <c r="M120" i="1"/>
  <c r="N117" i="1"/>
  <c r="M117" i="1"/>
  <c r="N119" i="1"/>
  <c r="M119" i="1"/>
  <c r="N116" i="1"/>
  <c r="M116" i="1"/>
  <c r="N100" i="1"/>
  <c r="M100" i="1"/>
  <c r="N113" i="1"/>
  <c r="M113" i="1"/>
  <c r="N106" i="1"/>
  <c r="M106" i="1"/>
  <c r="N105" i="1"/>
  <c r="M105" i="1"/>
  <c r="N107" i="1"/>
  <c r="M107" i="1"/>
  <c r="N103" i="1"/>
  <c r="M103" i="1"/>
  <c r="N102" i="1"/>
  <c r="M102" i="1"/>
  <c r="N111" i="1"/>
  <c r="M111" i="1"/>
  <c r="N168" i="1"/>
  <c r="M168" i="1"/>
  <c r="N109" i="1"/>
  <c r="M109" i="1"/>
  <c r="N92" i="1"/>
  <c r="M92" i="1"/>
  <c r="N96" i="1"/>
  <c r="M96" i="1"/>
  <c r="N101" i="1"/>
  <c r="M101" i="1"/>
  <c r="N84" i="1"/>
  <c r="M84" i="1"/>
  <c r="N97" i="1"/>
  <c r="M97" i="1"/>
  <c r="N80" i="1"/>
  <c r="M80" i="1"/>
  <c r="N90" i="1"/>
  <c r="M90" i="1"/>
  <c r="N81" i="1"/>
  <c r="M81" i="1"/>
  <c r="N85" i="1"/>
  <c r="M85" i="1"/>
  <c r="N98" i="1"/>
  <c r="M98" i="1"/>
  <c r="N79" i="1"/>
  <c r="M79" i="1"/>
  <c r="N78" i="1"/>
  <c r="M78" i="1"/>
  <c r="N95" i="1"/>
  <c r="M95" i="1"/>
  <c r="N86" i="1"/>
  <c r="M86" i="1"/>
  <c r="N93" i="1"/>
  <c r="M93" i="1"/>
  <c r="N94" i="1"/>
  <c r="M94" i="1"/>
  <c r="N77" i="1"/>
  <c r="M77" i="1"/>
  <c r="N178" i="1"/>
  <c r="M178" i="1"/>
  <c r="N91" i="1"/>
  <c r="M91" i="1"/>
  <c r="N89" i="1"/>
  <c r="M89" i="1"/>
  <c r="N76" i="1"/>
  <c r="M76" i="1"/>
  <c r="N70" i="1"/>
  <c r="M70" i="1"/>
  <c r="N72" i="1"/>
  <c r="M72" i="1"/>
  <c r="N83" i="1"/>
  <c r="M83" i="1"/>
  <c r="N74" i="1"/>
  <c r="M74" i="1"/>
  <c r="N108" i="1"/>
  <c r="M108" i="1"/>
  <c r="N69" i="1"/>
  <c r="M69" i="1"/>
  <c r="N68" i="1"/>
  <c r="M68" i="1"/>
  <c r="N179" i="1"/>
  <c r="M179" i="1"/>
  <c r="N73" i="1"/>
  <c r="M73" i="1"/>
  <c r="N82" i="1"/>
  <c r="M82" i="1"/>
  <c r="N64" i="1"/>
  <c r="M64" i="1"/>
  <c r="N66" i="1"/>
  <c r="M66" i="1"/>
  <c r="N71" i="1"/>
  <c r="M71" i="1"/>
  <c r="N67" i="1"/>
  <c r="M67" i="1"/>
  <c r="N87" i="1"/>
  <c r="M87" i="1"/>
  <c r="N63" i="1"/>
  <c r="M63" i="1"/>
  <c r="N75" i="1"/>
  <c r="M75" i="1"/>
  <c r="N55" i="1"/>
  <c r="M55" i="1"/>
  <c r="N57" i="1"/>
  <c r="M57" i="1"/>
  <c r="N62" i="1"/>
  <c r="M62" i="1"/>
  <c r="N54" i="1"/>
  <c r="M54" i="1"/>
  <c r="N56" i="1"/>
  <c r="M56" i="1"/>
  <c r="N61" i="1"/>
  <c r="M61" i="1"/>
  <c r="N51" i="1"/>
  <c r="M51" i="1"/>
  <c r="N65" i="1"/>
  <c r="M65" i="1"/>
  <c r="N58" i="1"/>
  <c r="M58" i="1"/>
  <c r="N88" i="1"/>
  <c r="M88" i="1"/>
  <c r="N60" i="1"/>
  <c r="M60" i="1"/>
  <c r="N45" i="1"/>
  <c r="M45" i="1"/>
  <c r="N59" i="1"/>
  <c r="M59" i="1"/>
  <c r="N42" i="1"/>
  <c r="M42" i="1"/>
  <c r="N49" i="1"/>
  <c r="M49" i="1"/>
  <c r="N41" i="1"/>
  <c r="M41" i="1"/>
  <c r="N40" i="1"/>
  <c r="M40" i="1"/>
  <c r="N32" i="1"/>
  <c r="M32" i="1"/>
  <c r="N52" i="1"/>
  <c r="M52" i="1"/>
  <c r="N50" i="1"/>
  <c r="M50" i="1"/>
  <c r="N47" i="1"/>
  <c r="M47" i="1"/>
  <c r="N46" i="1"/>
  <c r="M46" i="1"/>
  <c r="N44" i="1"/>
  <c r="M44" i="1"/>
  <c r="N37" i="1"/>
  <c r="M37" i="1"/>
  <c r="N43" i="1"/>
  <c r="M43" i="1"/>
  <c r="N38" i="1"/>
  <c r="M38" i="1"/>
  <c r="N33" i="1"/>
  <c r="M33" i="1"/>
  <c r="N39" i="1"/>
  <c r="M39" i="1"/>
  <c r="N36" i="1"/>
  <c r="M36" i="1"/>
  <c r="N48" i="1"/>
  <c r="M48" i="1"/>
  <c r="N24" i="1"/>
  <c r="M24" i="1"/>
  <c r="N34" i="1"/>
  <c r="M34" i="1"/>
  <c r="N27" i="1"/>
  <c r="M27" i="1"/>
  <c r="N35" i="1"/>
  <c r="M35" i="1"/>
  <c r="N23" i="1"/>
  <c r="M23" i="1"/>
  <c r="N28" i="1"/>
  <c r="M28" i="1"/>
  <c r="N22" i="1"/>
  <c r="M22" i="1"/>
  <c r="N21" i="1"/>
  <c r="M21" i="1"/>
  <c r="N17" i="1"/>
  <c r="M17" i="1"/>
  <c r="N29" i="1"/>
  <c r="M29" i="1"/>
  <c r="N26" i="1"/>
  <c r="M26" i="1"/>
  <c r="N25" i="1"/>
  <c r="M25" i="1"/>
  <c r="N15" i="1"/>
  <c r="M15" i="1"/>
  <c r="N53" i="1"/>
  <c r="M53" i="1"/>
  <c r="N20" i="1"/>
  <c r="M20" i="1"/>
  <c r="N30" i="1"/>
  <c r="M30" i="1"/>
  <c r="N13" i="1"/>
  <c r="M13" i="1"/>
  <c r="N18" i="1"/>
  <c r="M18" i="1"/>
  <c r="N31" i="1"/>
  <c r="M31" i="1"/>
  <c r="N12" i="1"/>
  <c r="M12" i="1"/>
  <c r="N16" i="1"/>
  <c r="M16" i="1"/>
  <c r="N11" i="1"/>
  <c r="M11" i="1"/>
  <c r="N14" i="1"/>
  <c r="M14" i="1"/>
  <c r="N19" i="1"/>
  <c r="M19" i="1"/>
  <c r="N9" i="1"/>
  <c r="M9" i="1"/>
  <c r="N10" i="1"/>
  <c r="M10" i="1"/>
  <c r="N7" i="1"/>
  <c r="M7" i="1"/>
  <c r="N6" i="1"/>
  <c r="M6" i="1"/>
  <c r="N8" i="1"/>
  <c r="M8" i="1"/>
  <c r="N5" i="1"/>
  <c r="M5" i="1"/>
  <c r="N4" i="1"/>
  <c r="M4" i="1"/>
  <c r="N3" i="1"/>
  <c r="M3" i="1"/>
  <c r="N2" i="1"/>
  <c r="J174" i="1"/>
  <c r="I174" i="1"/>
  <c r="H174" i="1"/>
  <c r="G174" i="1"/>
  <c r="F174" i="1"/>
  <c r="E174" i="1"/>
  <c r="D174" i="1"/>
  <c r="C174" i="1"/>
  <c r="B174" i="1"/>
  <c r="A174" i="1"/>
  <c r="O174" i="1" s="1"/>
  <c r="J170" i="1"/>
  <c r="I170" i="1"/>
  <c r="H170" i="1"/>
  <c r="G170" i="1"/>
  <c r="F170" i="1"/>
  <c r="E170" i="1"/>
  <c r="D170" i="1"/>
  <c r="C170" i="1"/>
  <c r="B170" i="1"/>
  <c r="A170" i="1"/>
  <c r="O170" i="1" s="1"/>
  <c r="J163" i="1"/>
  <c r="I163" i="1"/>
  <c r="H163" i="1"/>
  <c r="G163" i="1"/>
  <c r="F163" i="1"/>
  <c r="E163" i="1"/>
  <c r="D163" i="1"/>
  <c r="C163" i="1"/>
  <c r="B163" i="1"/>
  <c r="A163" i="1"/>
  <c r="O163" i="1" s="1"/>
  <c r="J169" i="1"/>
  <c r="I169" i="1"/>
  <c r="H169" i="1"/>
  <c r="G169" i="1"/>
  <c r="F169" i="1"/>
  <c r="E169" i="1"/>
  <c r="D169" i="1"/>
  <c r="C169" i="1"/>
  <c r="B169" i="1"/>
  <c r="A169" i="1"/>
  <c r="O169" i="1" s="1"/>
  <c r="J173" i="1"/>
  <c r="I173" i="1"/>
  <c r="H173" i="1"/>
  <c r="G173" i="1"/>
  <c r="F173" i="1"/>
  <c r="E173" i="1"/>
  <c r="D173" i="1"/>
  <c r="C173" i="1"/>
  <c r="B173" i="1"/>
  <c r="A173" i="1"/>
  <c r="O173" i="1" s="1"/>
  <c r="J160" i="1"/>
  <c r="I160" i="1"/>
  <c r="H160" i="1"/>
  <c r="G160" i="1"/>
  <c r="F160" i="1"/>
  <c r="E160" i="1"/>
  <c r="D160" i="1"/>
  <c r="C160" i="1"/>
  <c r="B160" i="1"/>
  <c r="A160" i="1"/>
  <c r="O160" i="1" s="1"/>
  <c r="J164" i="1"/>
  <c r="I164" i="1"/>
  <c r="H164" i="1"/>
  <c r="G164" i="1"/>
  <c r="F164" i="1"/>
  <c r="E164" i="1"/>
  <c r="D164" i="1"/>
  <c r="C164" i="1"/>
  <c r="B164" i="1"/>
  <c r="A164" i="1"/>
  <c r="O164" i="1" s="1"/>
  <c r="J167" i="1"/>
  <c r="I167" i="1"/>
  <c r="H167" i="1"/>
  <c r="G167" i="1"/>
  <c r="F167" i="1"/>
  <c r="E167" i="1"/>
  <c r="D167" i="1"/>
  <c r="C167" i="1"/>
  <c r="B167" i="1"/>
  <c r="A167" i="1"/>
  <c r="O167" i="1" s="1"/>
  <c r="J162" i="1"/>
  <c r="I162" i="1"/>
  <c r="H162" i="1"/>
  <c r="G162" i="1"/>
  <c r="F162" i="1"/>
  <c r="E162" i="1"/>
  <c r="D162" i="1"/>
  <c r="C162" i="1"/>
  <c r="B162" i="1"/>
  <c r="A162" i="1"/>
  <c r="O162" i="1" s="1"/>
  <c r="J155" i="1"/>
  <c r="I155" i="1"/>
  <c r="H155" i="1"/>
  <c r="G155" i="1"/>
  <c r="F155" i="1"/>
  <c r="E155" i="1"/>
  <c r="D155" i="1"/>
  <c r="C155" i="1"/>
  <c r="B155" i="1"/>
  <c r="A155" i="1"/>
  <c r="O155" i="1" s="1"/>
  <c r="J149" i="1"/>
  <c r="I149" i="1"/>
  <c r="H149" i="1"/>
  <c r="G149" i="1"/>
  <c r="F149" i="1"/>
  <c r="E149" i="1"/>
  <c r="D149" i="1"/>
  <c r="C149" i="1"/>
  <c r="B149" i="1"/>
  <c r="A149" i="1"/>
  <c r="O149" i="1" s="1"/>
  <c r="J153" i="1"/>
  <c r="I153" i="1"/>
  <c r="H153" i="1"/>
  <c r="G153" i="1"/>
  <c r="F153" i="1"/>
  <c r="E153" i="1"/>
  <c r="D153" i="1"/>
  <c r="C153" i="1"/>
  <c r="B153" i="1"/>
  <c r="A153" i="1"/>
  <c r="O153" i="1" s="1"/>
  <c r="J159" i="1"/>
  <c r="I159" i="1"/>
  <c r="H159" i="1"/>
  <c r="G159" i="1"/>
  <c r="F159" i="1"/>
  <c r="E159" i="1"/>
  <c r="D159" i="1"/>
  <c r="C159" i="1"/>
  <c r="B159" i="1"/>
  <c r="A159" i="1"/>
  <c r="O159" i="1" s="1"/>
  <c r="J158" i="1"/>
  <c r="I158" i="1"/>
  <c r="H158" i="1"/>
  <c r="G158" i="1"/>
  <c r="F158" i="1"/>
  <c r="E158" i="1"/>
  <c r="D158" i="1"/>
  <c r="C158" i="1"/>
  <c r="B158" i="1"/>
  <c r="A158" i="1"/>
  <c r="O158" i="1" s="1"/>
  <c r="J156" i="1"/>
  <c r="I156" i="1"/>
  <c r="H156" i="1"/>
  <c r="G156" i="1"/>
  <c r="F156" i="1"/>
  <c r="E156" i="1"/>
  <c r="D156" i="1"/>
  <c r="C156" i="1"/>
  <c r="B156" i="1"/>
  <c r="A156" i="1"/>
  <c r="O156" i="1" s="1"/>
  <c r="J154" i="1"/>
  <c r="I154" i="1"/>
  <c r="H154" i="1"/>
  <c r="G154" i="1"/>
  <c r="F154" i="1"/>
  <c r="E154" i="1"/>
  <c r="D154" i="1"/>
  <c r="C154" i="1"/>
  <c r="B154" i="1"/>
  <c r="A154" i="1"/>
  <c r="O154" i="1" s="1"/>
  <c r="J177" i="1"/>
  <c r="I177" i="1"/>
  <c r="H177" i="1"/>
  <c r="G177" i="1"/>
  <c r="F177" i="1"/>
  <c r="E177" i="1"/>
  <c r="D177" i="1"/>
  <c r="C177" i="1"/>
  <c r="B177" i="1"/>
  <c r="A177" i="1"/>
  <c r="O177" i="1" s="1"/>
  <c r="J152" i="1"/>
  <c r="I152" i="1"/>
  <c r="H152" i="1"/>
  <c r="G152" i="1"/>
  <c r="F152" i="1"/>
  <c r="E152" i="1"/>
  <c r="D152" i="1"/>
  <c r="C152" i="1"/>
  <c r="B152" i="1"/>
  <c r="A152" i="1"/>
  <c r="O152" i="1" s="1"/>
  <c r="J145" i="1"/>
  <c r="I145" i="1"/>
  <c r="H145" i="1"/>
  <c r="G145" i="1"/>
  <c r="F145" i="1"/>
  <c r="E145" i="1"/>
  <c r="D145" i="1"/>
  <c r="C145" i="1"/>
  <c r="B145" i="1"/>
  <c r="A145" i="1"/>
  <c r="O145" i="1" s="1"/>
  <c r="J171" i="1"/>
  <c r="I171" i="1"/>
  <c r="H171" i="1"/>
  <c r="G171" i="1"/>
  <c r="F171" i="1"/>
  <c r="E171" i="1"/>
  <c r="D171" i="1"/>
  <c r="C171" i="1"/>
  <c r="B171" i="1"/>
  <c r="A171" i="1"/>
  <c r="O171" i="1" s="1"/>
  <c r="J157" i="1"/>
  <c r="I157" i="1"/>
  <c r="H157" i="1"/>
  <c r="G157" i="1"/>
  <c r="F157" i="1"/>
  <c r="E157" i="1"/>
  <c r="D157" i="1"/>
  <c r="C157" i="1"/>
  <c r="B157" i="1"/>
  <c r="A157" i="1"/>
  <c r="O157" i="1" s="1"/>
  <c r="J132" i="1"/>
  <c r="I132" i="1"/>
  <c r="H132" i="1"/>
  <c r="G132" i="1"/>
  <c r="F132" i="1"/>
  <c r="E132" i="1"/>
  <c r="D132" i="1"/>
  <c r="C132" i="1"/>
  <c r="B132" i="1"/>
  <c r="A132" i="1"/>
  <c r="O132" i="1" s="1"/>
  <c r="J146" i="1"/>
  <c r="I146" i="1"/>
  <c r="H146" i="1"/>
  <c r="G146" i="1"/>
  <c r="F146" i="1"/>
  <c r="E146" i="1"/>
  <c r="D146" i="1"/>
  <c r="C146" i="1"/>
  <c r="B146" i="1"/>
  <c r="A146" i="1"/>
  <c r="O146" i="1" s="1"/>
  <c r="J165" i="1"/>
  <c r="I165" i="1"/>
  <c r="H165" i="1"/>
  <c r="G165" i="1"/>
  <c r="F165" i="1"/>
  <c r="E165" i="1"/>
  <c r="D165" i="1"/>
  <c r="C165" i="1"/>
  <c r="B165" i="1"/>
  <c r="A165" i="1"/>
  <c r="O165" i="1" s="1"/>
  <c r="J148" i="1"/>
  <c r="I148" i="1"/>
  <c r="H148" i="1"/>
  <c r="G148" i="1"/>
  <c r="F148" i="1"/>
  <c r="E148" i="1"/>
  <c r="D148" i="1"/>
  <c r="C148" i="1"/>
  <c r="B148" i="1"/>
  <c r="A148" i="1"/>
  <c r="O148" i="1" s="1"/>
  <c r="J136" i="1"/>
  <c r="I136" i="1"/>
  <c r="H136" i="1"/>
  <c r="G136" i="1"/>
  <c r="F136" i="1"/>
  <c r="E136" i="1"/>
  <c r="D136" i="1"/>
  <c r="C136" i="1"/>
  <c r="B136" i="1"/>
  <c r="A136" i="1"/>
  <c r="O136" i="1" s="1"/>
  <c r="J135" i="1"/>
  <c r="I135" i="1"/>
  <c r="H135" i="1"/>
  <c r="G135" i="1"/>
  <c r="F135" i="1"/>
  <c r="E135" i="1"/>
  <c r="D135" i="1"/>
  <c r="C135" i="1"/>
  <c r="B135" i="1"/>
  <c r="A135" i="1"/>
  <c r="O135" i="1" s="1"/>
  <c r="J143" i="1"/>
  <c r="I143" i="1"/>
  <c r="H143" i="1"/>
  <c r="G143" i="1"/>
  <c r="F143" i="1"/>
  <c r="E143" i="1"/>
  <c r="D143" i="1"/>
  <c r="C143" i="1"/>
  <c r="B143" i="1"/>
  <c r="A143" i="1"/>
  <c r="O143" i="1" s="1"/>
  <c r="J144" i="1"/>
  <c r="I144" i="1"/>
  <c r="H144" i="1"/>
  <c r="G144" i="1"/>
  <c r="F144" i="1"/>
  <c r="E144" i="1"/>
  <c r="D144" i="1"/>
  <c r="C144" i="1"/>
  <c r="B144" i="1"/>
  <c r="A144" i="1"/>
  <c r="O144" i="1" s="1"/>
  <c r="J147" i="1"/>
  <c r="I147" i="1"/>
  <c r="H147" i="1"/>
  <c r="G147" i="1"/>
  <c r="F147" i="1"/>
  <c r="E147" i="1"/>
  <c r="D147" i="1"/>
  <c r="C147" i="1"/>
  <c r="B147" i="1"/>
  <c r="A147" i="1"/>
  <c r="O147" i="1" s="1"/>
  <c r="J140" i="1"/>
  <c r="I140" i="1"/>
  <c r="H140" i="1"/>
  <c r="G140" i="1"/>
  <c r="F140" i="1"/>
  <c r="E140" i="1"/>
  <c r="D140" i="1"/>
  <c r="C140" i="1"/>
  <c r="B140" i="1"/>
  <c r="A140" i="1"/>
  <c r="O140" i="1" s="1"/>
  <c r="J137" i="1"/>
  <c r="I137" i="1"/>
  <c r="H137" i="1"/>
  <c r="G137" i="1"/>
  <c r="F137" i="1"/>
  <c r="E137" i="1"/>
  <c r="D137" i="1"/>
  <c r="C137" i="1"/>
  <c r="B137" i="1"/>
  <c r="A137" i="1"/>
  <c r="O137" i="1" s="1"/>
  <c r="J172" i="1"/>
  <c r="I172" i="1"/>
  <c r="H172" i="1"/>
  <c r="G172" i="1"/>
  <c r="F172" i="1"/>
  <c r="E172" i="1"/>
  <c r="D172" i="1"/>
  <c r="C172" i="1"/>
  <c r="B172" i="1"/>
  <c r="A172" i="1"/>
  <c r="O172" i="1" s="1"/>
  <c r="J139" i="1"/>
  <c r="I139" i="1"/>
  <c r="H139" i="1"/>
  <c r="G139" i="1"/>
  <c r="F139" i="1"/>
  <c r="E139" i="1"/>
  <c r="D139" i="1"/>
  <c r="C139" i="1"/>
  <c r="B139" i="1"/>
  <c r="A139" i="1"/>
  <c r="O139" i="1" s="1"/>
  <c r="J176" i="1"/>
  <c r="I176" i="1"/>
  <c r="H176" i="1"/>
  <c r="G176" i="1"/>
  <c r="F176" i="1"/>
  <c r="E176" i="1"/>
  <c r="D176" i="1"/>
  <c r="C176" i="1"/>
  <c r="B176" i="1"/>
  <c r="A176" i="1"/>
  <c r="O176" i="1" s="1"/>
  <c r="J141" i="1"/>
  <c r="I141" i="1"/>
  <c r="H141" i="1"/>
  <c r="G141" i="1"/>
  <c r="F141" i="1"/>
  <c r="E141" i="1"/>
  <c r="D141" i="1"/>
  <c r="C141" i="1"/>
  <c r="B141" i="1"/>
  <c r="A141" i="1"/>
  <c r="O141" i="1" s="1"/>
  <c r="J161" i="1"/>
  <c r="I161" i="1"/>
  <c r="H161" i="1"/>
  <c r="G161" i="1"/>
  <c r="F161" i="1"/>
  <c r="E161" i="1"/>
  <c r="D161" i="1"/>
  <c r="C161" i="1"/>
  <c r="B161" i="1"/>
  <c r="A161" i="1"/>
  <c r="O161" i="1" s="1"/>
  <c r="J129" i="1"/>
  <c r="I129" i="1"/>
  <c r="H129" i="1"/>
  <c r="G129" i="1"/>
  <c r="F129" i="1"/>
  <c r="E129" i="1"/>
  <c r="D129" i="1"/>
  <c r="C129" i="1"/>
  <c r="B129" i="1"/>
  <c r="A129" i="1"/>
  <c r="O129" i="1" s="1"/>
  <c r="J151" i="1"/>
  <c r="I151" i="1"/>
  <c r="H151" i="1"/>
  <c r="G151" i="1"/>
  <c r="F151" i="1"/>
  <c r="E151" i="1"/>
  <c r="D151" i="1"/>
  <c r="C151" i="1"/>
  <c r="B151" i="1"/>
  <c r="A151" i="1"/>
  <c r="O151" i="1" s="1"/>
  <c r="J142" i="1"/>
  <c r="I142" i="1"/>
  <c r="H142" i="1"/>
  <c r="G142" i="1"/>
  <c r="F142" i="1"/>
  <c r="E142" i="1"/>
  <c r="D142" i="1"/>
  <c r="C142" i="1"/>
  <c r="B142" i="1"/>
  <c r="A142" i="1"/>
  <c r="O142" i="1" s="1"/>
  <c r="J125" i="1"/>
  <c r="I125" i="1"/>
  <c r="H125" i="1"/>
  <c r="G125" i="1"/>
  <c r="F125" i="1"/>
  <c r="E125" i="1"/>
  <c r="D125" i="1"/>
  <c r="C125" i="1"/>
  <c r="B125" i="1"/>
  <c r="A125" i="1"/>
  <c r="O125" i="1" s="1"/>
  <c r="J127" i="1"/>
  <c r="I127" i="1"/>
  <c r="H127" i="1"/>
  <c r="G127" i="1"/>
  <c r="F127" i="1"/>
  <c r="E127" i="1"/>
  <c r="D127" i="1"/>
  <c r="C127" i="1"/>
  <c r="B127" i="1"/>
  <c r="A127" i="1"/>
  <c r="O127" i="1" s="1"/>
  <c r="J150" i="1"/>
  <c r="I150" i="1"/>
  <c r="H150" i="1"/>
  <c r="G150" i="1"/>
  <c r="F150" i="1"/>
  <c r="E150" i="1"/>
  <c r="D150" i="1"/>
  <c r="C150" i="1"/>
  <c r="B150" i="1"/>
  <c r="A150" i="1"/>
  <c r="O150" i="1" s="1"/>
  <c r="J121" i="1"/>
  <c r="I121" i="1"/>
  <c r="H121" i="1"/>
  <c r="G121" i="1"/>
  <c r="F121" i="1"/>
  <c r="E121" i="1"/>
  <c r="D121" i="1"/>
  <c r="C121" i="1"/>
  <c r="B121" i="1"/>
  <c r="A121" i="1"/>
  <c r="O121" i="1" s="1"/>
  <c r="J123" i="1"/>
  <c r="I123" i="1"/>
  <c r="H123" i="1"/>
  <c r="G123" i="1"/>
  <c r="F123" i="1"/>
  <c r="E123" i="1"/>
  <c r="D123" i="1"/>
  <c r="C123" i="1"/>
  <c r="B123" i="1"/>
  <c r="A123" i="1"/>
  <c r="O123" i="1" s="1"/>
  <c r="J114" i="1"/>
  <c r="I114" i="1"/>
  <c r="H114" i="1"/>
  <c r="G114" i="1"/>
  <c r="F114" i="1"/>
  <c r="E114" i="1"/>
  <c r="D114" i="1"/>
  <c r="C114" i="1"/>
  <c r="B114" i="1"/>
  <c r="A114" i="1"/>
  <c r="O114" i="1" s="1"/>
  <c r="J115" i="1"/>
  <c r="I115" i="1"/>
  <c r="H115" i="1"/>
  <c r="G115" i="1"/>
  <c r="F115" i="1"/>
  <c r="E115" i="1"/>
  <c r="D115" i="1"/>
  <c r="C115" i="1"/>
  <c r="B115" i="1"/>
  <c r="A115" i="1"/>
  <c r="O115" i="1" s="1"/>
  <c r="J134" i="1"/>
  <c r="I134" i="1"/>
  <c r="H134" i="1"/>
  <c r="G134" i="1"/>
  <c r="F134" i="1"/>
  <c r="E134" i="1"/>
  <c r="D134" i="1"/>
  <c r="C134" i="1"/>
  <c r="B134" i="1"/>
  <c r="A134" i="1"/>
  <c r="O134" i="1" s="1"/>
  <c r="J122" i="1"/>
  <c r="I122" i="1"/>
  <c r="H122" i="1"/>
  <c r="G122" i="1"/>
  <c r="F122" i="1"/>
  <c r="E122" i="1"/>
  <c r="D122" i="1"/>
  <c r="C122" i="1"/>
  <c r="B122" i="1"/>
  <c r="A122" i="1"/>
  <c r="O122" i="1" s="1"/>
  <c r="J128" i="1"/>
  <c r="I128" i="1"/>
  <c r="H128" i="1"/>
  <c r="G128" i="1"/>
  <c r="F128" i="1"/>
  <c r="E128" i="1"/>
  <c r="D128" i="1"/>
  <c r="C128" i="1"/>
  <c r="B128" i="1"/>
  <c r="A128" i="1"/>
  <c r="O128" i="1" s="1"/>
  <c r="J131" i="1"/>
  <c r="I131" i="1"/>
  <c r="H131" i="1"/>
  <c r="G131" i="1"/>
  <c r="F131" i="1"/>
  <c r="E131" i="1"/>
  <c r="D131" i="1"/>
  <c r="C131" i="1"/>
  <c r="B131" i="1"/>
  <c r="A131" i="1"/>
  <c r="O131" i="1" s="1"/>
  <c r="J130" i="1"/>
  <c r="I130" i="1"/>
  <c r="H130" i="1"/>
  <c r="G130" i="1"/>
  <c r="F130" i="1"/>
  <c r="E130" i="1"/>
  <c r="D130" i="1"/>
  <c r="C130" i="1"/>
  <c r="B130" i="1"/>
  <c r="A130" i="1"/>
  <c r="O130" i="1" s="1"/>
  <c r="J133" i="1"/>
  <c r="I133" i="1"/>
  <c r="H133" i="1"/>
  <c r="G133" i="1"/>
  <c r="F133" i="1"/>
  <c r="E133" i="1"/>
  <c r="D133" i="1"/>
  <c r="C133" i="1"/>
  <c r="B133" i="1"/>
  <c r="A133" i="1"/>
  <c r="O133" i="1" s="1"/>
  <c r="J138" i="1"/>
  <c r="I138" i="1"/>
  <c r="H138" i="1"/>
  <c r="G138" i="1"/>
  <c r="F138" i="1"/>
  <c r="E138" i="1"/>
  <c r="D138" i="1"/>
  <c r="C138" i="1"/>
  <c r="B138" i="1"/>
  <c r="A138" i="1"/>
  <c r="O138" i="1" s="1"/>
  <c r="J126" i="1"/>
  <c r="I126" i="1"/>
  <c r="H126" i="1"/>
  <c r="G126" i="1"/>
  <c r="F126" i="1"/>
  <c r="E126" i="1"/>
  <c r="D126" i="1"/>
  <c r="C126" i="1"/>
  <c r="B126" i="1"/>
  <c r="A126" i="1"/>
  <c r="O126" i="1" s="1"/>
  <c r="J166" i="1"/>
  <c r="I166" i="1"/>
  <c r="H166" i="1"/>
  <c r="G166" i="1"/>
  <c r="F166" i="1"/>
  <c r="E166" i="1"/>
  <c r="D166" i="1"/>
  <c r="C166" i="1"/>
  <c r="B166" i="1"/>
  <c r="A166" i="1"/>
  <c r="O166" i="1" s="1"/>
  <c r="J124" i="1"/>
  <c r="I124" i="1"/>
  <c r="H124" i="1"/>
  <c r="G124" i="1"/>
  <c r="F124" i="1"/>
  <c r="E124" i="1"/>
  <c r="D124" i="1"/>
  <c r="C124" i="1"/>
  <c r="B124" i="1"/>
  <c r="A124" i="1"/>
  <c r="O124" i="1" s="1"/>
  <c r="J175" i="1"/>
  <c r="I175" i="1"/>
  <c r="H175" i="1"/>
  <c r="G175" i="1"/>
  <c r="F175" i="1"/>
  <c r="E175" i="1"/>
  <c r="D175" i="1"/>
  <c r="C175" i="1"/>
  <c r="B175" i="1"/>
  <c r="A175" i="1"/>
  <c r="O175" i="1" s="1"/>
  <c r="J118" i="1"/>
  <c r="I118" i="1"/>
  <c r="H118" i="1"/>
  <c r="G118" i="1"/>
  <c r="F118" i="1"/>
  <c r="E118" i="1"/>
  <c r="D118" i="1"/>
  <c r="C118" i="1"/>
  <c r="B118" i="1"/>
  <c r="A118" i="1"/>
  <c r="O118" i="1" s="1"/>
  <c r="J112" i="1"/>
  <c r="I112" i="1"/>
  <c r="H112" i="1"/>
  <c r="G112" i="1"/>
  <c r="F112" i="1"/>
  <c r="E112" i="1"/>
  <c r="D112" i="1"/>
  <c r="C112" i="1"/>
  <c r="B112" i="1"/>
  <c r="A112" i="1"/>
  <c r="O112" i="1" s="1"/>
  <c r="J110" i="1"/>
  <c r="I110" i="1"/>
  <c r="H110" i="1"/>
  <c r="G110" i="1"/>
  <c r="F110" i="1"/>
  <c r="E110" i="1"/>
  <c r="D110" i="1"/>
  <c r="C110" i="1"/>
  <c r="B110" i="1"/>
  <c r="A110" i="1"/>
  <c r="O110" i="1" s="1"/>
  <c r="J99" i="1"/>
  <c r="I99" i="1"/>
  <c r="H99" i="1"/>
  <c r="G99" i="1"/>
  <c r="F99" i="1"/>
  <c r="E99" i="1"/>
  <c r="D99" i="1"/>
  <c r="C99" i="1"/>
  <c r="B99" i="1"/>
  <c r="A99" i="1"/>
  <c r="O99" i="1" s="1"/>
  <c r="J104" i="1"/>
  <c r="I104" i="1"/>
  <c r="H104" i="1"/>
  <c r="G104" i="1"/>
  <c r="F104" i="1"/>
  <c r="E104" i="1"/>
  <c r="D104" i="1"/>
  <c r="C104" i="1"/>
  <c r="B104" i="1"/>
  <c r="A104" i="1"/>
  <c r="O104" i="1" s="1"/>
  <c r="J120" i="1"/>
  <c r="I120" i="1"/>
  <c r="H120" i="1"/>
  <c r="G120" i="1"/>
  <c r="F120" i="1"/>
  <c r="E120" i="1"/>
  <c r="D120" i="1"/>
  <c r="C120" i="1"/>
  <c r="B120" i="1"/>
  <c r="A120" i="1"/>
  <c r="O120" i="1" s="1"/>
  <c r="J117" i="1"/>
  <c r="I117" i="1"/>
  <c r="H117" i="1"/>
  <c r="G117" i="1"/>
  <c r="F117" i="1"/>
  <c r="E117" i="1"/>
  <c r="D117" i="1"/>
  <c r="C117" i="1"/>
  <c r="B117" i="1"/>
  <c r="A117" i="1"/>
  <c r="O117" i="1" s="1"/>
  <c r="J119" i="1"/>
  <c r="I119" i="1"/>
  <c r="H119" i="1"/>
  <c r="G119" i="1"/>
  <c r="F119" i="1"/>
  <c r="E119" i="1"/>
  <c r="D119" i="1"/>
  <c r="C119" i="1"/>
  <c r="B119" i="1"/>
  <c r="A119" i="1"/>
  <c r="O119" i="1" s="1"/>
  <c r="J116" i="1"/>
  <c r="I116" i="1"/>
  <c r="H116" i="1"/>
  <c r="G116" i="1"/>
  <c r="F116" i="1"/>
  <c r="E116" i="1"/>
  <c r="D116" i="1"/>
  <c r="C116" i="1"/>
  <c r="B116" i="1"/>
  <c r="A116" i="1"/>
  <c r="O116" i="1" s="1"/>
  <c r="J100" i="1"/>
  <c r="I100" i="1"/>
  <c r="H100" i="1"/>
  <c r="G100" i="1"/>
  <c r="F100" i="1"/>
  <c r="E100" i="1"/>
  <c r="D100" i="1"/>
  <c r="C100" i="1"/>
  <c r="B100" i="1"/>
  <c r="A100" i="1"/>
  <c r="O100" i="1" s="1"/>
  <c r="J113" i="1"/>
  <c r="I113" i="1"/>
  <c r="H113" i="1"/>
  <c r="G113" i="1"/>
  <c r="F113" i="1"/>
  <c r="E113" i="1"/>
  <c r="D113" i="1"/>
  <c r="C113" i="1"/>
  <c r="B113" i="1"/>
  <c r="A113" i="1"/>
  <c r="O113" i="1" s="1"/>
  <c r="J106" i="1"/>
  <c r="I106" i="1"/>
  <c r="H106" i="1"/>
  <c r="G106" i="1"/>
  <c r="F106" i="1"/>
  <c r="E106" i="1"/>
  <c r="D106" i="1"/>
  <c r="C106" i="1"/>
  <c r="B106" i="1"/>
  <c r="A106" i="1"/>
  <c r="O106" i="1" s="1"/>
  <c r="J105" i="1"/>
  <c r="I105" i="1"/>
  <c r="H105" i="1"/>
  <c r="G105" i="1"/>
  <c r="F105" i="1"/>
  <c r="E105" i="1"/>
  <c r="D105" i="1"/>
  <c r="C105" i="1"/>
  <c r="B105" i="1"/>
  <c r="A105" i="1"/>
  <c r="O105" i="1" s="1"/>
  <c r="J107" i="1"/>
  <c r="I107" i="1"/>
  <c r="H107" i="1"/>
  <c r="G107" i="1"/>
  <c r="F107" i="1"/>
  <c r="E107" i="1"/>
  <c r="D107" i="1"/>
  <c r="C107" i="1"/>
  <c r="B107" i="1"/>
  <c r="A107" i="1"/>
  <c r="O107" i="1" s="1"/>
  <c r="J103" i="1"/>
  <c r="I103" i="1"/>
  <c r="H103" i="1"/>
  <c r="G103" i="1"/>
  <c r="F103" i="1"/>
  <c r="E103" i="1"/>
  <c r="D103" i="1"/>
  <c r="C103" i="1"/>
  <c r="B103" i="1"/>
  <c r="A103" i="1"/>
  <c r="O103" i="1" s="1"/>
  <c r="J102" i="1"/>
  <c r="I102" i="1"/>
  <c r="H102" i="1"/>
  <c r="G102" i="1"/>
  <c r="F102" i="1"/>
  <c r="E102" i="1"/>
  <c r="D102" i="1"/>
  <c r="C102" i="1"/>
  <c r="B102" i="1"/>
  <c r="A102" i="1"/>
  <c r="O102" i="1" s="1"/>
  <c r="J111" i="1"/>
  <c r="I111" i="1"/>
  <c r="H111" i="1"/>
  <c r="G111" i="1"/>
  <c r="F111" i="1"/>
  <c r="E111" i="1"/>
  <c r="D111" i="1"/>
  <c r="C111" i="1"/>
  <c r="B111" i="1"/>
  <c r="A111" i="1"/>
  <c r="O111" i="1" s="1"/>
  <c r="J168" i="1"/>
  <c r="I168" i="1"/>
  <c r="H168" i="1"/>
  <c r="G168" i="1"/>
  <c r="F168" i="1"/>
  <c r="E168" i="1"/>
  <c r="D168" i="1"/>
  <c r="C168" i="1"/>
  <c r="B168" i="1"/>
  <c r="A168" i="1"/>
  <c r="O168" i="1" s="1"/>
  <c r="J109" i="1"/>
  <c r="I109" i="1"/>
  <c r="H109" i="1"/>
  <c r="G109" i="1"/>
  <c r="F109" i="1"/>
  <c r="E109" i="1"/>
  <c r="D109" i="1"/>
  <c r="C109" i="1"/>
  <c r="B109" i="1"/>
  <c r="A109" i="1"/>
  <c r="O109" i="1" s="1"/>
  <c r="J92" i="1"/>
  <c r="I92" i="1"/>
  <c r="H92" i="1"/>
  <c r="G92" i="1"/>
  <c r="F92" i="1"/>
  <c r="E92" i="1"/>
  <c r="D92" i="1"/>
  <c r="C92" i="1"/>
  <c r="B92" i="1"/>
  <c r="A92" i="1"/>
  <c r="O92" i="1" s="1"/>
  <c r="J96" i="1"/>
  <c r="I96" i="1"/>
  <c r="H96" i="1"/>
  <c r="G96" i="1"/>
  <c r="F96" i="1"/>
  <c r="E96" i="1"/>
  <c r="D96" i="1"/>
  <c r="C96" i="1"/>
  <c r="B96" i="1"/>
  <c r="A96" i="1"/>
  <c r="O96" i="1" s="1"/>
  <c r="J101" i="1"/>
  <c r="I101" i="1"/>
  <c r="H101" i="1"/>
  <c r="G101" i="1"/>
  <c r="F101" i="1"/>
  <c r="E101" i="1"/>
  <c r="D101" i="1"/>
  <c r="C101" i="1"/>
  <c r="B101" i="1"/>
  <c r="A101" i="1"/>
  <c r="O101" i="1" s="1"/>
  <c r="J84" i="1"/>
  <c r="I84" i="1"/>
  <c r="H84" i="1"/>
  <c r="G84" i="1"/>
  <c r="F84" i="1"/>
  <c r="E84" i="1"/>
  <c r="D84" i="1"/>
  <c r="C84" i="1"/>
  <c r="B84" i="1"/>
  <c r="A84" i="1"/>
  <c r="O84" i="1" s="1"/>
  <c r="J97" i="1"/>
  <c r="I97" i="1"/>
  <c r="H97" i="1"/>
  <c r="G97" i="1"/>
  <c r="F97" i="1"/>
  <c r="E97" i="1"/>
  <c r="D97" i="1"/>
  <c r="C97" i="1"/>
  <c r="B97" i="1"/>
  <c r="A97" i="1"/>
  <c r="O97" i="1" s="1"/>
  <c r="J80" i="1"/>
  <c r="I80" i="1"/>
  <c r="H80" i="1"/>
  <c r="G80" i="1"/>
  <c r="F80" i="1"/>
  <c r="E80" i="1"/>
  <c r="D80" i="1"/>
  <c r="C80" i="1"/>
  <c r="B80" i="1"/>
  <c r="A80" i="1"/>
  <c r="O80" i="1" s="1"/>
  <c r="J90" i="1"/>
  <c r="I90" i="1"/>
  <c r="H90" i="1"/>
  <c r="G90" i="1"/>
  <c r="F90" i="1"/>
  <c r="E90" i="1"/>
  <c r="D90" i="1"/>
  <c r="C90" i="1"/>
  <c r="B90" i="1"/>
  <c r="A90" i="1"/>
  <c r="O90" i="1" s="1"/>
  <c r="J81" i="1"/>
  <c r="I81" i="1"/>
  <c r="H81" i="1"/>
  <c r="G81" i="1"/>
  <c r="F81" i="1"/>
  <c r="E81" i="1"/>
  <c r="D81" i="1"/>
  <c r="C81" i="1"/>
  <c r="B81" i="1"/>
  <c r="A81" i="1"/>
  <c r="O81" i="1" s="1"/>
  <c r="J85" i="1"/>
  <c r="I85" i="1"/>
  <c r="H85" i="1"/>
  <c r="G85" i="1"/>
  <c r="F85" i="1"/>
  <c r="E85" i="1"/>
  <c r="D85" i="1"/>
  <c r="C85" i="1"/>
  <c r="B85" i="1"/>
  <c r="A85" i="1"/>
  <c r="O85" i="1" s="1"/>
  <c r="J98" i="1"/>
  <c r="I98" i="1"/>
  <c r="H98" i="1"/>
  <c r="G98" i="1"/>
  <c r="F98" i="1"/>
  <c r="E98" i="1"/>
  <c r="D98" i="1"/>
  <c r="C98" i="1"/>
  <c r="B98" i="1"/>
  <c r="A98" i="1"/>
  <c r="O98" i="1" s="1"/>
  <c r="J79" i="1"/>
  <c r="I79" i="1"/>
  <c r="H79" i="1"/>
  <c r="G79" i="1"/>
  <c r="F79" i="1"/>
  <c r="E79" i="1"/>
  <c r="D79" i="1"/>
  <c r="C79" i="1"/>
  <c r="B79" i="1"/>
  <c r="A79" i="1"/>
  <c r="O79" i="1" s="1"/>
  <c r="J78" i="1"/>
  <c r="I78" i="1"/>
  <c r="H78" i="1"/>
  <c r="G78" i="1"/>
  <c r="F78" i="1"/>
  <c r="E78" i="1"/>
  <c r="D78" i="1"/>
  <c r="C78" i="1"/>
  <c r="B78" i="1"/>
  <c r="A78" i="1"/>
  <c r="O78" i="1" s="1"/>
  <c r="J95" i="1"/>
  <c r="I95" i="1"/>
  <c r="H95" i="1"/>
  <c r="G95" i="1"/>
  <c r="F95" i="1"/>
  <c r="E95" i="1"/>
  <c r="D95" i="1"/>
  <c r="C95" i="1"/>
  <c r="B95" i="1"/>
  <c r="A95" i="1"/>
  <c r="O95" i="1" s="1"/>
  <c r="J86" i="1"/>
  <c r="I86" i="1"/>
  <c r="H86" i="1"/>
  <c r="G86" i="1"/>
  <c r="F86" i="1"/>
  <c r="E86" i="1"/>
  <c r="D86" i="1"/>
  <c r="C86" i="1"/>
  <c r="B86" i="1"/>
  <c r="A86" i="1"/>
  <c r="O86" i="1" s="1"/>
  <c r="J93" i="1"/>
  <c r="I93" i="1"/>
  <c r="H93" i="1"/>
  <c r="G93" i="1"/>
  <c r="F93" i="1"/>
  <c r="E93" i="1"/>
  <c r="D93" i="1"/>
  <c r="C93" i="1"/>
  <c r="B93" i="1"/>
  <c r="A93" i="1"/>
  <c r="O93" i="1" s="1"/>
  <c r="J94" i="1"/>
  <c r="I94" i="1"/>
  <c r="H94" i="1"/>
  <c r="G94" i="1"/>
  <c r="F94" i="1"/>
  <c r="E94" i="1"/>
  <c r="D94" i="1"/>
  <c r="C94" i="1"/>
  <c r="B94" i="1"/>
  <c r="A94" i="1"/>
  <c r="O94" i="1" s="1"/>
  <c r="J77" i="1"/>
  <c r="I77" i="1"/>
  <c r="H77" i="1"/>
  <c r="G77" i="1"/>
  <c r="F77" i="1"/>
  <c r="E77" i="1"/>
  <c r="D77" i="1"/>
  <c r="C77" i="1"/>
  <c r="B77" i="1"/>
  <c r="A77" i="1"/>
  <c r="O77" i="1" s="1"/>
  <c r="J178" i="1"/>
  <c r="I178" i="1"/>
  <c r="H178" i="1"/>
  <c r="G178" i="1"/>
  <c r="F178" i="1"/>
  <c r="E178" i="1"/>
  <c r="D178" i="1"/>
  <c r="C178" i="1"/>
  <c r="B178" i="1"/>
  <c r="A178" i="1"/>
  <c r="O178" i="1" s="1"/>
  <c r="J91" i="1"/>
  <c r="I91" i="1"/>
  <c r="H91" i="1"/>
  <c r="G91" i="1"/>
  <c r="F91" i="1"/>
  <c r="E91" i="1"/>
  <c r="D91" i="1"/>
  <c r="C91" i="1"/>
  <c r="B91" i="1"/>
  <c r="A91" i="1"/>
  <c r="O91" i="1" s="1"/>
  <c r="J89" i="1"/>
  <c r="I89" i="1"/>
  <c r="H89" i="1"/>
  <c r="G89" i="1"/>
  <c r="F89" i="1"/>
  <c r="E89" i="1"/>
  <c r="D89" i="1"/>
  <c r="C89" i="1"/>
  <c r="B89" i="1"/>
  <c r="A89" i="1"/>
  <c r="O89" i="1" s="1"/>
  <c r="J76" i="1"/>
  <c r="I76" i="1"/>
  <c r="H76" i="1"/>
  <c r="G76" i="1"/>
  <c r="F76" i="1"/>
  <c r="E76" i="1"/>
  <c r="D76" i="1"/>
  <c r="C76" i="1"/>
  <c r="B76" i="1"/>
  <c r="A76" i="1"/>
  <c r="O76" i="1" s="1"/>
  <c r="J70" i="1"/>
  <c r="I70" i="1"/>
  <c r="H70" i="1"/>
  <c r="G70" i="1"/>
  <c r="F70" i="1"/>
  <c r="E70" i="1"/>
  <c r="D70" i="1"/>
  <c r="C70" i="1"/>
  <c r="B70" i="1"/>
  <c r="A70" i="1"/>
  <c r="O70" i="1" s="1"/>
  <c r="J72" i="1"/>
  <c r="I72" i="1"/>
  <c r="H72" i="1"/>
  <c r="G72" i="1"/>
  <c r="F72" i="1"/>
  <c r="E72" i="1"/>
  <c r="D72" i="1"/>
  <c r="C72" i="1"/>
  <c r="B72" i="1"/>
  <c r="A72" i="1"/>
  <c r="O72" i="1" s="1"/>
  <c r="J83" i="1"/>
  <c r="I83" i="1"/>
  <c r="H83" i="1"/>
  <c r="G83" i="1"/>
  <c r="F83" i="1"/>
  <c r="E83" i="1"/>
  <c r="D83" i="1"/>
  <c r="C83" i="1"/>
  <c r="B83" i="1"/>
  <c r="A83" i="1"/>
  <c r="O83" i="1" s="1"/>
  <c r="J74" i="1"/>
  <c r="I74" i="1"/>
  <c r="H74" i="1"/>
  <c r="G74" i="1"/>
  <c r="F74" i="1"/>
  <c r="E74" i="1"/>
  <c r="D74" i="1"/>
  <c r="C74" i="1"/>
  <c r="B74" i="1"/>
  <c r="A74" i="1"/>
  <c r="O74" i="1" s="1"/>
  <c r="J108" i="1"/>
  <c r="I108" i="1"/>
  <c r="H108" i="1"/>
  <c r="G108" i="1"/>
  <c r="F108" i="1"/>
  <c r="E108" i="1"/>
  <c r="D108" i="1"/>
  <c r="C108" i="1"/>
  <c r="B108" i="1"/>
  <c r="A108" i="1"/>
  <c r="O108" i="1" s="1"/>
  <c r="J69" i="1"/>
  <c r="I69" i="1"/>
  <c r="H69" i="1"/>
  <c r="G69" i="1"/>
  <c r="F69" i="1"/>
  <c r="E69" i="1"/>
  <c r="D69" i="1"/>
  <c r="C69" i="1"/>
  <c r="B69" i="1"/>
  <c r="A69" i="1"/>
  <c r="O69" i="1" s="1"/>
  <c r="J68" i="1"/>
  <c r="I68" i="1"/>
  <c r="H68" i="1"/>
  <c r="G68" i="1"/>
  <c r="F68" i="1"/>
  <c r="E68" i="1"/>
  <c r="D68" i="1"/>
  <c r="C68" i="1"/>
  <c r="B68" i="1"/>
  <c r="A68" i="1"/>
  <c r="O68" i="1" s="1"/>
  <c r="J179" i="1"/>
  <c r="I179" i="1"/>
  <c r="H179" i="1"/>
  <c r="G179" i="1"/>
  <c r="F179" i="1"/>
  <c r="E179" i="1"/>
  <c r="D179" i="1"/>
  <c r="C179" i="1"/>
  <c r="B179" i="1"/>
  <c r="A179" i="1"/>
  <c r="O179" i="1" s="1"/>
  <c r="J73" i="1"/>
  <c r="I73" i="1"/>
  <c r="H73" i="1"/>
  <c r="G73" i="1"/>
  <c r="F73" i="1"/>
  <c r="E73" i="1"/>
  <c r="D73" i="1"/>
  <c r="C73" i="1"/>
  <c r="B73" i="1"/>
  <c r="A73" i="1"/>
  <c r="O73" i="1" s="1"/>
  <c r="J82" i="1"/>
  <c r="I82" i="1"/>
  <c r="H82" i="1"/>
  <c r="G82" i="1"/>
  <c r="F82" i="1"/>
  <c r="E82" i="1"/>
  <c r="D82" i="1"/>
  <c r="C82" i="1"/>
  <c r="B82" i="1"/>
  <c r="A82" i="1"/>
  <c r="O82" i="1" s="1"/>
  <c r="J64" i="1"/>
  <c r="I64" i="1"/>
  <c r="H64" i="1"/>
  <c r="G64" i="1"/>
  <c r="F64" i="1"/>
  <c r="E64" i="1"/>
  <c r="D64" i="1"/>
  <c r="C64" i="1"/>
  <c r="B64" i="1"/>
  <c r="A64" i="1"/>
  <c r="O64" i="1" s="1"/>
  <c r="J66" i="1"/>
  <c r="I66" i="1"/>
  <c r="H66" i="1"/>
  <c r="G66" i="1"/>
  <c r="F66" i="1"/>
  <c r="E66" i="1"/>
  <c r="D66" i="1"/>
  <c r="C66" i="1"/>
  <c r="B66" i="1"/>
  <c r="A66" i="1"/>
  <c r="O66" i="1" s="1"/>
  <c r="J71" i="1"/>
  <c r="I71" i="1"/>
  <c r="H71" i="1"/>
  <c r="G71" i="1"/>
  <c r="F71" i="1"/>
  <c r="E71" i="1"/>
  <c r="D71" i="1"/>
  <c r="C71" i="1"/>
  <c r="B71" i="1"/>
  <c r="A71" i="1"/>
  <c r="O71" i="1" s="1"/>
  <c r="J67" i="1"/>
  <c r="I67" i="1"/>
  <c r="H67" i="1"/>
  <c r="G67" i="1"/>
  <c r="F67" i="1"/>
  <c r="E67" i="1"/>
  <c r="D67" i="1"/>
  <c r="C67" i="1"/>
  <c r="B67" i="1"/>
  <c r="A67" i="1"/>
  <c r="O67" i="1" s="1"/>
  <c r="J87" i="1"/>
  <c r="I87" i="1"/>
  <c r="H87" i="1"/>
  <c r="G87" i="1"/>
  <c r="F87" i="1"/>
  <c r="E87" i="1"/>
  <c r="D87" i="1"/>
  <c r="C87" i="1"/>
  <c r="B87" i="1"/>
  <c r="A87" i="1"/>
  <c r="O87" i="1" s="1"/>
  <c r="J63" i="1"/>
  <c r="I63" i="1"/>
  <c r="H63" i="1"/>
  <c r="G63" i="1"/>
  <c r="F63" i="1"/>
  <c r="E63" i="1"/>
  <c r="D63" i="1"/>
  <c r="C63" i="1"/>
  <c r="B63" i="1"/>
  <c r="A63" i="1"/>
  <c r="O63" i="1" s="1"/>
  <c r="J75" i="1"/>
  <c r="I75" i="1"/>
  <c r="H75" i="1"/>
  <c r="G75" i="1"/>
  <c r="F75" i="1"/>
  <c r="E75" i="1"/>
  <c r="D75" i="1"/>
  <c r="C75" i="1"/>
  <c r="B75" i="1"/>
  <c r="A75" i="1"/>
  <c r="O75" i="1" s="1"/>
  <c r="J55" i="1"/>
  <c r="I55" i="1"/>
  <c r="H55" i="1"/>
  <c r="G55" i="1"/>
  <c r="F55" i="1"/>
  <c r="E55" i="1"/>
  <c r="D55" i="1"/>
  <c r="C55" i="1"/>
  <c r="B55" i="1"/>
  <c r="A55" i="1"/>
  <c r="O55" i="1" s="1"/>
  <c r="J57" i="1"/>
  <c r="I57" i="1"/>
  <c r="H57" i="1"/>
  <c r="G57" i="1"/>
  <c r="F57" i="1"/>
  <c r="E57" i="1"/>
  <c r="D57" i="1"/>
  <c r="C57" i="1"/>
  <c r="B57" i="1"/>
  <c r="A57" i="1"/>
  <c r="O57" i="1" s="1"/>
  <c r="J62" i="1"/>
  <c r="I62" i="1"/>
  <c r="H62" i="1"/>
  <c r="G62" i="1"/>
  <c r="F62" i="1"/>
  <c r="E62" i="1"/>
  <c r="D62" i="1"/>
  <c r="C62" i="1"/>
  <c r="B62" i="1"/>
  <c r="A62" i="1"/>
  <c r="O62" i="1" s="1"/>
  <c r="J54" i="1"/>
  <c r="I54" i="1"/>
  <c r="H54" i="1"/>
  <c r="G54" i="1"/>
  <c r="F54" i="1"/>
  <c r="E54" i="1"/>
  <c r="D54" i="1"/>
  <c r="C54" i="1"/>
  <c r="B54" i="1"/>
  <c r="A54" i="1"/>
  <c r="O54" i="1" s="1"/>
  <c r="J56" i="1"/>
  <c r="I56" i="1"/>
  <c r="H56" i="1"/>
  <c r="G56" i="1"/>
  <c r="F56" i="1"/>
  <c r="E56" i="1"/>
  <c r="D56" i="1"/>
  <c r="C56" i="1"/>
  <c r="B56" i="1"/>
  <c r="A56" i="1"/>
  <c r="O56" i="1" s="1"/>
  <c r="J61" i="1"/>
  <c r="I61" i="1"/>
  <c r="H61" i="1"/>
  <c r="G61" i="1"/>
  <c r="F61" i="1"/>
  <c r="E61" i="1"/>
  <c r="D61" i="1"/>
  <c r="C61" i="1"/>
  <c r="B61" i="1"/>
  <c r="A61" i="1"/>
  <c r="O61" i="1" s="1"/>
  <c r="J51" i="1"/>
  <c r="I51" i="1"/>
  <c r="H51" i="1"/>
  <c r="G51" i="1"/>
  <c r="F51" i="1"/>
  <c r="E51" i="1"/>
  <c r="D51" i="1"/>
  <c r="C51" i="1"/>
  <c r="B51" i="1"/>
  <c r="A51" i="1"/>
  <c r="O51" i="1" s="1"/>
  <c r="J65" i="1"/>
  <c r="I65" i="1"/>
  <c r="H65" i="1"/>
  <c r="G65" i="1"/>
  <c r="F65" i="1"/>
  <c r="E65" i="1"/>
  <c r="D65" i="1"/>
  <c r="C65" i="1"/>
  <c r="B65" i="1"/>
  <c r="A65" i="1"/>
  <c r="O65" i="1" s="1"/>
  <c r="J58" i="1"/>
  <c r="I58" i="1"/>
  <c r="H58" i="1"/>
  <c r="G58" i="1"/>
  <c r="F58" i="1"/>
  <c r="E58" i="1"/>
  <c r="D58" i="1"/>
  <c r="C58" i="1"/>
  <c r="B58" i="1"/>
  <c r="A58" i="1"/>
  <c r="O58" i="1" s="1"/>
  <c r="J88" i="1"/>
  <c r="I88" i="1"/>
  <c r="H88" i="1"/>
  <c r="G88" i="1"/>
  <c r="F88" i="1"/>
  <c r="E88" i="1"/>
  <c r="D88" i="1"/>
  <c r="C88" i="1"/>
  <c r="B88" i="1"/>
  <c r="A88" i="1"/>
  <c r="O88" i="1" s="1"/>
  <c r="J60" i="1"/>
  <c r="I60" i="1"/>
  <c r="H60" i="1"/>
  <c r="G60" i="1"/>
  <c r="F60" i="1"/>
  <c r="E60" i="1"/>
  <c r="D60" i="1"/>
  <c r="C60" i="1"/>
  <c r="B60" i="1"/>
  <c r="A60" i="1"/>
  <c r="O60" i="1" s="1"/>
  <c r="J45" i="1"/>
  <c r="I45" i="1"/>
  <c r="H45" i="1"/>
  <c r="G45" i="1"/>
  <c r="F45" i="1"/>
  <c r="E45" i="1"/>
  <c r="D45" i="1"/>
  <c r="C45" i="1"/>
  <c r="B45" i="1"/>
  <c r="A45" i="1"/>
  <c r="O45" i="1" s="1"/>
  <c r="J59" i="1"/>
  <c r="I59" i="1"/>
  <c r="H59" i="1"/>
  <c r="G59" i="1"/>
  <c r="F59" i="1"/>
  <c r="E59" i="1"/>
  <c r="D59" i="1"/>
  <c r="C59" i="1"/>
  <c r="B59" i="1"/>
  <c r="A59" i="1"/>
  <c r="O59" i="1" s="1"/>
  <c r="J42" i="1"/>
  <c r="I42" i="1"/>
  <c r="H42" i="1"/>
  <c r="G42" i="1"/>
  <c r="F42" i="1"/>
  <c r="E42" i="1"/>
  <c r="D42" i="1"/>
  <c r="C42" i="1"/>
  <c r="B42" i="1"/>
  <c r="A42" i="1"/>
  <c r="O42" i="1" s="1"/>
  <c r="J49" i="1"/>
  <c r="I49" i="1"/>
  <c r="H49" i="1"/>
  <c r="G49" i="1"/>
  <c r="F49" i="1"/>
  <c r="E49" i="1"/>
  <c r="D49" i="1"/>
  <c r="C49" i="1"/>
  <c r="B49" i="1"/>
  <c r="A49" i="1"/>
  <c r="O49" i="1" s="1"/>
  <c r="J41" i="1"/>
  <c r="I41" i="1"/>
  <c r="H41" i="1"/>
  <c r="G41" i="1"/>
  <c r="F41" i="1"/>
  <c r="E41" i="1"/>
  <c r="D41" i="1"/>
  <c r="C41" i="1"/>
  <c r="B41" i="1"/>
  <c r="A41" i="1"/>
  <c r="O41" i="1" s="1"/>
  <c r="J40" i="1"/>
  <c r="I40" i="1"/>
  <c r="H40" i="1"/>
  <c r="G40" i="1"/>
  <c r="F40" i="1"/>
  <c r="E40" i="1"/>
  <c r="D40" i="1"/>
  <c r="C40" i="1"/>
  <c r="B40" i="1"/>
  <c r="A40" i="1"/>
  <c r="O40" i="1" s="1"/>
  <c r="J32" i="1"/>
  <c r="I32" i="1"/>
  <c r="H32" i="1"/>
  <c r="G32" i="1"/>
  <c r="F32" i="1"/>
  <c r="E32" i="1"/>
  <c r="D32" i="1"/>
  <c r="C32" i="1"/>
  <c r="B32" i="1"/>
  <c r="A32" i="1"/>
  <c r="O32" i="1" s="1"/>
  <c r="J52" i="1"/>
  <c r="I52" i="1"/>
  <c r="H52" i="1"/>
  <c r="G52" i="1"/>
  <c r="F52" i="1"/>
  <c r="E52" i="1"/>
  <c r="D52" i="1"/>
  <c r="C52" i="1"/>
  <c r="B52" i="1"/>
  <c r="A52" i="1"/>
  <c r="O52" i="1" s="1"/>
  <c r="J50" i="1"/>
  <c r="I50" i="1"/>
  <c r="H50" i="1"/>
  <c r="G50" i="1"/>
  <c r="F50" i="1"/>
  <c r="E50" i="1"/>
  <c r="D50" i="1"/>
  <c r="C50" i="1"/>
  <c r="B50" i="1"/>
  <c r="A50" i="1"/>
  <c r="O50" i="1" s="1"/>
  <c r="J47" i="1"/>
  <c r="I47" i="1"/>
  <c r="H47" i="1"/>
  <c r="G47" i="1"/>
  <c r="F47" i="1"/>
  <c r="E47" i="1"/>
  <c r="D47" i="1"/>
  <c r="C47" i="1"/>
  <c r="B47" i="1"/>
  <c r="A47" i="1"/>
  <c r="O47" i="1" s="1"/>
  <c r="J46" i="1"/>
  <c r="I46" i="1"/>
  <c r="H46" i="1"/>
  <c r="G46" i="1"/>
  <c r="F46" i="1"/>
  <c r="E46" i="1"/>
  <c r="D46" i="1"/>
  <c r="C46" i="1"/>
  <c r="B46" i="1"/>
  <c r="A46" i="1"/>
  <c r="O46" i="1" s="1"/>
  <c r="J44" i="1"/>
  <c r="I44" i="1"/>
  <c r="H44" i="1"/>
  <c r="G44" i="1"/>
  <c r="F44" i="1"/>
  <c r="E44" i="1"/>
  <c r="D44" i="1"/>
  <c r="C44" i="1"/>
  <c r="B44" i="1"/>
  <c r="A44" i="1"/>
  <c r="O44" i="1" s="1"/>
  <c r="J37" i="1"/>
  <c r="I37" i="1"/>
  <c r="H37" i="1"/>
  <c r="G37" i="1"/>
  <c r="F37" i="1"/>
  <c r="E37" i="1"/>
  <c r="D37" i="1"/>
  <c r="C37" i="1"/>
  <c r="B37" i="1"/>
  <c r="A37" i="1"/>
  <c r="O37" i="1" s="1"/>
  <c r="J43" i="1"/>
  <c r="I43" i="1"/>
  <c r="H43" i="1"/>
  <c r="G43" i="1"/>
  <c r="F43" i="1"/>
  <c r="E43" i="1"/>
  <c r="D43" i="1"/>
  <c r="C43" i="1"/>
  <c r="B43" i="1"/>
  <c r="A43" i="1"/>
  <c r="O43" i="1" s="1"/>
  <c r="J38" i="1"/>
  <c r="I38" i="1"/>
  <c r="H38" i="1"/>
  <c r="G38" i="1"/>
  <c r="F38" i="1"/>
  <c r="E38" i="1"/>
  <c r="D38" i="1"/>
  <c r="C38" i="1"/>
  <c r="B38" i="1"/>
  <c r="A38" i="1"/>
  <c r="O38" i="1" s="1"/>
  <c r="J33" i="1"/>
  <c r="I33" i="1"/>
  <c r="H33" i="1"/>
  <c r="G33" i="1"/>
  <c r="F33" i="1"/>
  <c r="E33" i="1"/>
  <c r="D33" i="1"/>
  <c r="C33" i="1"/>
  <c r="B33" i="1"/>
  <c r="A33" i="1"/>
  <c r="O33" i="1" s="1"/>
  <c r="J39" i="1"/>
  <c r="I39" i="1"/>
  <c r="H39" i="1"/>
  <c r="G39" i="1"/>
  <c r="F39" i="1"/>
  <c r="E39" i="1"/>
  <c r="D39" i="1"/>
  <c r="C39" i="1"/>
  <c r="B39" i="1"/>
  <c r="A39" i="1"/>
  <c r="O39" i="1" s="1"/>
  <c r="J36" i="1"/>
  <c r="I36" i="1"/>
  <c r="H36" i="1"/>
  <c r="G36" i="1"/>
  <c r="F36" i="1"/>
  <c r="E36" i="1"/>
  <c r="D36" i="1"/>
  <c r="C36" i="1"/>
  <c r="B36" i="1"/>
  <c r="A36" i="1"/>
  <c r="O36" i="1" s="1"/>
  <c r="J48" i="1"/>
  <c r="I48" i="1"/>
  <c r="H48" i="1"/>
  <c r="G48" i="1"/>
  <c r="F48" i="1"/>
  <c r="E48" i="1"/>
  <c r="D48" i="1"/>
  <c r="C48" i="1"/>
  <c r="B48" i="1"/>
  <c r="A48" i="1"/>
  <c r="O48" i="1" s="1"/>
  <c r="J24" i="1"/>
  <c r="I24" i="1"/>
  <c r="H24" i="1"/>
  <c r="G24" i="1"/>
  <c r="F24" i="1"/>
  <c r="E24" i="1"/>
  <c r="D24" i="1"/>
  <c r="C24" i="1"/>
  <c r="B24" i="1"/>
  <c r="A24" i="1"/>
  <c r="O24" i="1" s="1"/>
  <c r="J34" i="1"/>
  <c r="I34" i="1"/>
  <c r="H34" i="1"/>
  <c r="G34" i="1"/>
  <c r="F34" i="1"/>
  <c r="E34" i="1"/>
  <c r="D34" i="1"/>
  <c r="C34" i="1"/>
  <c r="B34" i="1"/>
  <c r="A34" i="1"/>
  <c r="O34" i="1" s="1"/>
  <c r="J27" i="1"/>
  <c r="I27" i="1"/>
  <c r="H27" i="1"/>
  <c r="G27" i="1"/>
  <c r="F27" i="1"/>
  <c r="E27" i="1"/>
  <c r="D27" i="1"/>
  <c r="C27" i="1"/>
  <c r="B27" i="1"/>
  <c r="A27" i="1"/>
  <c r="O27" i="1" s="1"/>
  <c r="J35" i="1"/>
  <c r="I35" i="1"/>
  <c r="H35" i="1"/>
  <c r="G35" i="1"/>
  <c r="F35" i="1"/>
  <c r="E35" i="1"/>
  <c r="D35" i="1"/>
  <c r="C35" i="1"/>
  <c r="B35" i="1"/>
  <c r="A35" i="1"/>
  <c r="O35" i="1" s="1"/>
  <c r="J23" i="1"/>
  <c r="I23" i="1"/>
  <c r="H23" i="1"/>
  <c r="G23" i="1"/>
  <c r="F23" i="1"/>
  <c r="E23" i="1"/>
  <c r="D23" i="1"/>
  <c r="C23" i="1"/>
  <c r="B23" i="1"/>
  <c r="A23" i="1"/>
  <c r="O23" i="1" s="1"/>
  <c r="J28" i="1"/>
  <c r="I28" i="1"/>
  <c r="H28" i="1"/>
  <c r="G28" i="1"/>
  <c r="F28" i="1"/>
  <c r="E28" i="1"/>
  <c r="D28" i="1"/>
  <c r="C28" i="1"/>
  <c r="B28" i="1"/>
  <c r="A28" i="1"/>
  <c r="O28" i="1" s="1"/>
  <c r="J22" i="1"/>
  <c r="I22" i="1"/>
  <c r="H22" i="1"/>
  <c r="G22" i="1"/>
  <c r="F22" i="1"/>
  <c r="E22" i="1"/>
  <c r="D22" i="1"/>
  <c r="C22" i="1"/>
  <c r="B22" i="1"/>
  <c r="A22" i="1"/>
  <c r="O22" i="1" s="1"/>
  <c r="J21" i="1"/>
  <c r="I21" i="1"/>
  <c r="H21" i="1"/>
  <c r="G21" i="1"/>
  <c r="F21" i="1"/>
  <c r="E21" i="1"/>
  <c r="D21" i="1"/>
  <c r="C21" i="1"/>
  <c r="B21" i="1"/>
  <c r="A21" i="1"/>
  <c r="O21" i="1" s="1"/>
  <c r="J17" i="1"/>
  <c r="I17" i="1"/>
  <c r="H17" i="1"/>
  <c r="G17" i="1"/>
  <c r="F17" i="1"/>
  <c r="E17" i="1"/>
  <c r="D17" i="1"/>
  <c r="C17" i="1"/>
  <c r="B17" i="1"/>
  <c r="A17" i="1"/>
  <c r="O17" i="1" s="1"/>
  <c r="J29" i="1"/>
  <c r="I29" i="1"/>
  <c r="H29" i="1"/>
  <c r="G29" i="1"/>
  <c r="F29" i="1"/>
  <c r="E29" i="1"/>
  <c r="D29" i="1"/>
  <c r="C29" i="1"/>
  <c r="B29" i="1"/>
  <c r="A29" i="1"/>
  <c r="O29" i="1" s="1"/>
  <c r="J26" i="1"/>
  <c r="I26" i="1"/>
  <c r="H26" i="1"/>
  <c r="G26" i="1"/>
  <c r="F26" i="1"/>
  <c r="E26" i="1"/>
  <c r="D26" i="1"/>
  <c r="C26" i="1"/>
  <c r="B26" i="1"/>
  <c r="A26" i="1"/>
  <c r="O26" i="1" s="1"/>
  <c r="J25" i="1"/>
  <c r="I25" i="1"/>
  <c r="H25" i="1"/>
  <c r="G25" i="1"/>
  <c r="F25" i="1"/>
  <c r="E25" i="1"/>
  <c r="D25" i="1"/>
  <c r="C25" i="1"/>
  <c r="B25" i="1"/>
  <c r="A25" i="1"/>
  <c r="O25" i="1" s="1"/>
  <c r="J15" i="1"/>
  <c r="I15" i="1"/>
  <c r="H15" i="1"/>
  <c r="G15" i="1"/>
  <c r="F15" i="1"/>
  <c r="E15" i="1"/>
  <c r="D15" i="1"/>
  <c r="C15" i="1"/>
  <c r="B15" i="1"/>
  <c r="A15" i="1"/>
  <c r="O15" i="1" s="1"/>
  <c r="J53" i="1"/>
  <c r="I53" i="1"/>
  <c r="H53" i="1"/>
  <c r="G53" i="1"/>
  <c r="F53" i="1"/>
  <c r="E53" i="1"/>
  <c r="D53" i="1"/>
  <c r="C53" i="1"/>
  <c r="B53" i="1"/>
  <c r="A53" i="1"/>
  <c r="O53" i="1" s="1"/>
  <c r="J20" i="1"/>
  <c r="I20" i="1"/>
  <c r="H20" i="1"/>
  <c r="G20" i="1"/>
  <c r="F20" i="1"/>
  <c r="E20" i="1"/>
  <c r="D20" i="1"/>
  <c r="C20" i="1"/>
  <c r="B20" i="1"/>
  <c r="A20" i="1"/>
  <c r="O20" i="1" s="1"/>
  <c r="J30" i="1"/>
  <c r="I30" i="1"/>
  <c r="H30" i="1"/>
  <c r="G30" i="1"/>
  <c r="F30" i="1"/>
  <c r="E30" i="1"/>
  <c r="D30" i="1"/>
  <c r="C30" i="1"/>
  <c r="B30" i="1"/>
  <c r="A30" i="1"/>
  <c r="O30" i="1" s="1"/>
  <c r="J13" i="1"/>
  <c r="I13" i="1"/>
  <c r="H13" i="1"/>
  <c r="G13" i="1"/>
  <c r="F13" i="1"/>
  <c r="E13" i="1"/>
  <c r="D13" i="1"/>
  <c r="C13" i="1"/>
  <c r="B13" i="1"/>
  <c r="A13" i="1"/>
  <c r="O13" i="1" s="1"/>
  <c r="J18" i="1"/>
  <c r="I18" i="1"/>
  <c r="H18" i="1"/>
  <c r="G18" i="1"/>
  <c r="F18" i="1"/>
  <c r="E18" i="1"/>
  <c r="D18" i="1"/>
  <c r="C18" i="1"/>
  <c r="B18" i="1"/>
  <c r="A18" i="1"/>
  <c r="O18" i="1" s="1"/>
  <c r="J31" i="1"/>
  <c r="I31" i="1"/>
  <c r="H31" i="1"/>
  <c r="G31" i="1"/>
  <c r="F31" i="1"/>
  <c r="E31" i="1"/>
  <c r="D31" i="1"/>
  <c r="C31" i="1"/>
  <c r="B31" i="1"/>
  <c r="A31" i="1"/>
  <c r="O31" i="1" s="1"/>
  <c r="J12" i="1"/>
  <c r="I12" i="1"/>
  <c r="H12" i="1"/>
  <c r="G12" i="1"/>
  <c r="F12" i="1"/>
  <c r="E12" i="1"/>
  <c r="D12" i="1"/>
  <c r="C12" i="1"/>
  <c r="B12" i="1"/>
  <c r="A12" i="1"/>
  <c r="O12" i="1" s="1"/>
  <c r="J16" i="1"/>
  <c r="I16" i="1"/>
  <c r="H16" i="1"/>
  <c r="G16" i="1"/>
  <c r="F16" i="1"/>
  <c r="E16" i="1"/>
  <c r="D16" i="1"/>
  <c r="C16" i="1"/>
  <c r="B16" i="1"/>
  <c r="A16" i="1"/>
  <c r="O16" i="1" s="1"/>
  <c r="J11" i="1"/>
  <c r="I11" i="1"/>
  <c r="H11" i="1"/>
  <c r="G11" i="1"/>
  <c r="F11" i="1"/>
  <c r="E11" i="1"/>
  <c r="D11" i="1"/>
  <c r="C11" i="1"/>
  <c r="B11" i="1"/>
  <c r="A11" i="1"/>
  <c r="O11" i="1" s="1"/>
  <c r="J14" i="1"/>
  <c r="I14" i="1"/>
  <c r="H14" i="1"/>
  <c r="G14" i="1"/>
  <c r="F14" i="1"/>
  <c r="E14" i="1"/>
  <c r="D14" i="1"/>
  <c r="C14" i="1"/>
  <c r="B14" i="1"/>
  <c r="A14" i="1"/>
  <c r="O14" i="1" s="1"/>
  <c r="J19" i="1"/>
  <c r="I19" i="1"/>
  <c r="H19" i="1"/>
  <c r="G19" i="1"/>
  <c r="F19" i="1"/>
  <c r="E19" i="1"/>
  <c r="D19" i="1"/>
  <c r="C19" i="1"/>
  <c r="B19" i="1"/>
  <c r="A19" i="1"/>
  <c r="O19" i="1" s="1"/>
  <c r="J9" i="1"/>
  <c r="I9" i="1"/>
  <c r="H9" i="1"/>
  <c r="G9" i="1"/>
  <c r="F9" i="1"/>
  <c r="E9" i="1"/>
  <c r="D9" i="1"/>
  <c r="C9" i="1"/>
  <c r="B9" i="1"/>
  <c r="A9" i="1"/>
  <c r="O9" i="1" s="1"/>
  <c r="J10" i="1"/>
  <c r="I10" i="1"/>
  <c r="H10" i="1"/>
  <c r="G10" i="1"/>
  <c r="F10" i="1"/>
  <c r="E10" i="1"/>
  <c r="D10" i="1"/>
  <c r="C10" i="1"/>
  <c r="B10" i="1"/>
  <c r="A10" i="1"/>
  <c r="O10" i="1" s="1"/>
  <c r="J7" i="1"/>
  <c r="I7" i="1"/>
  <c r="H7" i="1"/>
  <c r="G7" i="1"/>
  <c r="F7" i="1"/>
  <c r="E7" i="1"/>
  <c r="D7" i="1"/>
  <c r="C7" i="1"/>
  <c r="B7" i="1"/>
  <c r="A7" i="1"/>
  <c r="O7" i="1" s="1"/>
  <c r="J6" i="1"/>
  <c r="I6" i="1"/>
  <c r="H6" i="1"/>
  <c r="G6" i="1"/>
  <c r="F6" i="1"/>
  <c r="E6" i="1"/>
  <c r="D6" i="1"/>
  <c r="C6" i="1"/>
  <c r="B6" i="1"/>
  <c r="A6" i="1"/>
  <c r="O6" i="1" s="1"/>
  <c r="J8" i="1"/>
  <c r="I8" i="1"/>
  <c r="H8" i="1"/>
  <c r="G8" i="1"/>
  <c r="F8" i="1"/>
  <c r="E8" i="1"/>
  <c r="D8" i="1"/>
  <c r="C8" i="1"/>
  <c r="B8" i="1"/>
  <c r="A8" i="1"/>
  <c r="O8" i="1" s="1"/>
  <c r="J5" i="1"/>
  <c r="I5" i="1"/>
  <c r="H5" i="1"/>
  <c r="G5" i="1"/>
  <c r="F5" i="1"/>
  <c r="E5" i="1"/>
  <c r="D5" i="1"/>
  <c r="C5" i="1"/>
  <c r="B5" i="1"/>
  <c r="A5" i="1"/>
  <c r="O5" i="1" s="1"/>
  <c r="J4" i="1"/>
  <c r="I4" i="1"/>
  <c r="H4" i="1"/>
  <c r="G4" i="1"/>
  <c r="F4" i="1"/>
  <c r="E4" i="1"/>
  <c r="D4" i="1"/>
  <c r="C4" i="1"/>
  <c r="B4" i="1"/>
  <c r="A4" i="1"/>
  <c r="O4" i="1" s="1"/>
  <c r="J3" i="1"/>
  <c r="I3" i="1"/>
  <c r="H3" i="1"/>
  <c r="G3" i="1"/>
  <c r="F3" i="1"/>
  <c r="E3" i="1"/>
  <c r="D3" i="1"/>
  <c r="C3" i="1"/>
  <c r="B3" i="1"/>
  <c r="A3" i="1"/>
  <c r="O3" i="1" s="1"/>
  <c r="J2" i="1"/>
  <c r="I2" i="1"/>
  <c r="H2" i="1"/>
  <c r="G2" i="1"/>
  <c r="F2" i="1"/>
  <c r="E2" i="1"/>
  <c r="D2" i="1"/>
  <c r="C2" i="1"/>
  <c r="B2" i="1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3" i="12"/>
  <c r="N3" i="12"/>
  <c r="N219" i="1"/>
  <c r="M219" i="1"/>
  <c r="A219" i="1"/>
  <c r="O219" i="1" s="1"/>
  <c r="N218" i="1"/>
  <c r="M218" i="1"/>
  <c r="A218" i="1"/>
  <c r="O218" i="1" s="1"/>
  <c r="N217" i="1"/>
  <c r="M217" i="1"/>
  <c r="A217" i="1"/>
  <c r="O217" i="1" s="1"/>
  <c r="N216" i="1"/>
  <c r="M216" i="1"/>
  <c r="A216" i="1"/>
  <c r="O216" i="1" s="1"/>
  <c r="N215" i="1"/>
  <c r="M215" i="1"/>
  <c r="A215" i="1"/>
  <c r="O215" i="1" s="1"/>
  <c r="N214" i="1"/>
  <c r="M214" i="1"/>
  <c r="A214" i="1"/>
  <c r="O214" i="1" s="1"/>
  <c r="N213" i="1"/>
  <c r="M213" i="1"/>
  <c r="A213" i="1"/>
  <c r="O213" i="1" s="1"/>
  <c r="N212" i="1"/>
  <c r="M212" i="1"/>
  <c r="A212" i="1"/>
  <c r="O212" i="1" s="1"/>
  <c r="N211" i="1"/>
  <c r="M211" i="1"/>
  <c r="A211" i="1"/>
  <c r="O211" i="1" s="1"/>
  <c r="N210" i="1"/>
  <c r="M210" i="1"/>
  <c r="A210" i="1"/>
  <c r="O210" i="1" s="1"/>
  <c r="N209" i="1"/>
  <c r="M209" i="1"/>
  <c r="A209" i="1"/>
  <c r="O209" i="1" s="1"/>
  <c r="N208" i="1"/>
  <c r="M208" i="1"/>
  <c r="A208" i="1"/>
  <c r="O208" i="1" s="1"/>
  <c r="N207" i="1"/>
  <c r="M207" i="1"/>
  <c r="A207" i="1"/>
  <c r="O207" i="1" s="1"/>
  <c r="N206" i="1"/>
  <c r="M206" i="1"/>
  <c r="A206" i="1"/>
  <c r="O206" i="1" s="1"/>
  <c r="N205" i="1"/>
  <c r="M205" i="1"/>
  <c r="A205" i="1"/>
  <c r="O205" i="1" s="1"/>
  <c r="N204" i="1"/>
  <c r="M204" i="1"/>
  <c r="A204" i="1"/>
  <c r="O204" i="1" s="1"/>
  <c r="N203" i="1"/>
  <c r="M203" i="1"/>
  <c r="A203" i="1"/>
  <c r="O203" i="1" s="1"/>
  <c r="N202" i="1"/>
  <c r="M202" i="1"/>
  <c r="A202" i="1"/>
  <c r="O202" i="1" s="1"/>
  <c r="N201" i="1"/>
  <c r="M201" i="1"/>
  <c r="A201" i="1"/>
  <c r="O201" i="1" s="1"/>
  <c r="N200" i="1"/>
  <c r="M200" i="1"/>
  <c r="A200" i="1"/>
  <c r="O200" i="1" s="1"/>
  <c r="N199" i="1"/>
  <c r="M199" i="1"/>
  <c r="A199" i="1"/>
  <c r="O199" i="1" s="1"/>
  <c r="N198" i="1"/>
  <c r="M198" i="1"/>
  <c r="A198" i="1"/>
  <c r="O198" i="1" s="1"/>
  <c r="N197" i="1"/>
  <c r="M197" i="1"/>
  <c r="A197" i="1"/>
  <c r="O197" i="1" s="1"/>
  <c r="N196" i="1"/>
  <c r="M196" i="1"/>
  <c r="A196" i="1"/>
  <c r="O196" i="1" s="1"/>
  <c r="N195" i="1"/>
  <c r="M195" i="1"/>
  <c r="A195" i="1"/>
  <c r="O195" i="1" s="1"/>
  <c r="N194" i="1"/>
  <c r="M194" i="1"/>
  <c r="A194" i="1"/>
  <c r="O194" i="1" s="1"/>
  <c r="N193" i="1"/>
  <c r="M193" i="1"/>
  <c r="A193" i="1"/>
  <c r="O193" i="1" s="1"/>
  <c r="N192" i="1"/>
  <c r="M192" i="1"/>
  <c r="A192" i="1"/>
  <c r="O192" i="1" s="1"/>
  <c r="N191" i="1"/>
  <c r="M191" i="1"/>
  <c r="A191" i="1"/>
  <c r="O191" i="1" s="1"/>
  <c r="N190" i="1"/>
  <c r="M190" i="1"/>
  <c r="A190" i="1"/>
  <c r="O190" i="1" s="1"/>
  <c r="N189" i="1"/>
  <c r="M189" i="1"/>
  <c r="A189" i="1"/>
  <c r="O189" i="1" s="1"/>
  <c r="N188" i="1"/>
  <c r="M188" i="1"/>
  <c r="A188" i="1"/>
  <c r="O188" i="1" s="1"/>
  <c r="N187" i="1"/>
  <c r="M187" i="1"/>
  <c r="A187" i="1"/>
  <c r="O187" i="1" s="1"/>
  <c r="N186" i="1"/>
  <c r="M186" i="1"/>
  <c r="A186" i="1"/>
  <c r="O186" i="1" s="1"/>
  <c r="N185" i="1"/>
  <c r="M185" i="1"/>
  <c r="A185" i="1"/>
  <c r="O185" i="1" s="1"/>
  <c r="N184" i="1"/>
  <c r="M184" i="1"/>
  <c r="A184" i="1"/>
  <c r="O184" i="1" s="1"/>
  <c r="N183" i="1"/>
  <c r="M183" i="1"/>
  <c r="A183" i="1"/>
  <c r="O183" i="1" s="1"/>
  <c r="N182" i="1"/>
  <c r="M182" i="1"/>
  <c r="A182" i="1"/>
  <c r="O182" i="1" s="1"/>
  <c r="N181" i="1"/>
  <c r="M181" i="1"/>
  <c r="A181" i="1"/>
  <c r="O181" i="1" s="1"/>
  <c r="N180" i="1"/>
  <c r="M180" i="1"/>
  <c r="A180" i="1"/>
  <c r="O180" i="1" s="1"/>
  <c r="L219" i="12"/>
  <c r="N219" i="12" s="1"/>
  <c r="A219" i="12"/>
  <c r="N218" i="12"/>
  <c r="L218" i="12"/>
  <c r="A218" i="12"/>
  <c r="L217" i="12"/>
  <c r="N217" i="12" s="1"/>
  <c r="A217" i="12"/>
  <c r="L216" i="12"/>
  <c r="N216" i="12" s="1"/>
  <c r="A216" i="12"/>
  <c r="L215" i="12"/>
  <c r="A215" i="12"/>
  <c r="L214" i="12"/>
  <c r="N214" i="12" s="1"/>
  <c r="A214" i="12"/>
  <c r="L213" i="12"/>
  <c r="N213" i="12" s="1"/>
  <c r="A213" i="12"/>
  <c r="L212" i="12"/>
  <c r="N212" i="12" s="1"/>
  <c r="A212" i="12"/>
  <c r="F211" i="12"/>
  <c r="F211" i="1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A206" i="12"/>
  <c r="L205" i="12"/>
  <c r="N205" i="12" s="1"/>
  <c r="A205" i="12"/>
  <c r="L204" i="12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A200" i="12"/>
  <c r="L199" i="12"/>
  <c r="N199" i="12" s="1"/>
  <c r="A199" i="12"/>
  <c r="L198" i="12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A186" i="12"/>
  <c r="L185" i="12"/>
  <c r="N185" i="12" s="1"/>
  <c r="A185" i="12"/>
  <c r="L184" i="12"/>
  <c r="A184" i="12"/>
  <c r="L183" i="12"/>
  <c r="A183" i="12"/>
  <c r="L182" i="12"/>
  <c r="N182" i="12" s="1"/>
  <c r="A182" i="12"/>
  <c r="L181" i="12"/>
  <c r="N181" i="12" s="1"/>
  <c r="A181" i="12"/>
  <c r="L180" i="12"/>
  <c r="N180" i="12" s="1"/>
  <c r="A180" i="12"/>
  <c r="J212" i="12" l="1"/>
  <c r="J212" i="1" s="1"/>
  <c r="N198" i="12"/>
  <c r="J194" i="12"/>
  <c r="J194" i="1" s="1"/>
  <c r="D182" i="12"/>
  <c r="D182" i="1" s="1"/>
  <c r="H217" i="12"/>
  <c r="H217" i="1" s="1"/>
  <c r="B209" i="12"/>
  <c r="B209" i="1" s="1"/>
  <c r="N204" i="12"/>
  <c r="F204" i="12" s="1"/>
  <c r="F204" i="1" s="1"/>
  <c r="I214" i="12"/>
  <c r="I214" i="1" s="1"/>
  <c r="N184" i="12"/>
  <c r="J184" i="12" s="1"/>
  <c r="J184" i="1" s="1"/>
  <c r="N192" i="12"/>
  <c r="H192" i="12" s="1"/>
  <c r="H192" i="1" s="1"/>
  <c r="D215" i="12"/>
  <c r="D215" i="1" s="1"/>
  <c r="B215" i="12"/>
  <c r="B215" i="1" s="1"/>
  <c r="C215" i="12"/>
  <c r="C215" i="1" s="1"/>
  <c r="D217" i="12"/>
  <c r="D217" i="1" s="1"/>
  <c r="F217" i="12"/>
  <c r="F217" i="1" s="1"/>
  <c r="J211" i="12"/>
  <c r="J211" i="1" s="1"/>
  <c r="I211" i="12"/>
  <c r="I211" i="1" s="1"/>
  <c r="H211" i="12"/>
  <c r="H211" i="1" s="1"/>
  <c r="D218" i="12"/>
  <c r="D218" i="1" s="1"/>
  <c r="C218" i="12"/>
  <c r="C218" i="1" s="1"/>
  <c r="B218" i="12"/>
  <c r="B218" i="1" s="1"/>
  <c r="J218" i="12"/>
  <c r="J218" i="1" s="1"/>
  <c r="H218" i="12"/>
  <c r="H218" i="1" s="1"/>
  <c r="G218" i="12"/>
  <c r="G218" i="1" s="1"/>
  <c r="I218" i="12"/>
  <c r="I218" i="1" s="1"/>
  <c r="F218" i="12"/>
  <c r="F218" i="1" s="1"/>
  <c r="E218" i="12"/>
  <c r="E218" i="1" s="1"/>
  <c r="G211" i="12"/>
  <c r="G211" i="1" s="1"/>
  <c r="E212" i="12"/>
  <c r="E212" i="1" s="1"/>
  <c r="I212" i="12"/>
  <c r="I212" i="1" s="1"/>
  <c r="E214" i="12"/>
  <c r="E214" i="1" s="1"/>
  <c r="N215" i="12"/>
  <c r="J215" i="12" s="1"/>
  <c r="J215" i="1" s="1"/>
  <c r="F214" i="12"/>
  <c r="F214" i="1" s="1"/>
  <c r="G214" i="12"/>
  <c r="G214" i="1" s="1"/>
  <c r="B211" i="12"/>
  <c r="B211" i="1" s="1"/>
  <c r="C211" i="12"/>
  <c r="C211" i="1" s="1"/>
  <c r="C217" i="12"/>
  <c r="C217" i="1" s="1"/>
  <c r="D211" i="12"/>
  <c r="D211" i="1" s="1"/>
  <c r="E211" i="12"/>
  <c r="E211" i="1" s="1"/>
  <c r="C212" i="12"/>
  <c r="C212" i="1" s="1"/>
  <c r="D206" i="12"/>
  <c r="D206" i="1" s="1"/>
  <c r="I206" i="12"/>
  <c r="I206" i="1" s="1"/>
  <c r="C206" i="12"/>
  <c r="C206" i="1" s="1"/>
  <c r="B203" i="12"/>
  <c r="B203" i="1" s="1"/>
  <c r="E203" i="12"/>
  <c r="E203" i="1" s="1"/>
  <c r="H203" i="12"/>
  <c r="H203" i="1" s="1"/>
  <c r="G203" i="12"/>
  <c r="G203" i="1" s="1"/>
  <c r="F203" i="12"/>
  <c r="F203" i="1" s="1"/>
  <c r="C203" i="12"/>
  <c r="C203" i="1" s="1"/>
  <c r="D203" i="12"/>
  <c r="D203" i="1" s="1"/>
  <c r="H209" i="12"/>
  <c r="H209" i="1" s="1"/>
  <c r="C209" i="12"/>
  <c r="C209" i="1" s="1"/>
  <c r="I203" i="12"/>
  <c r="I203" i="1" s="1"/>
  <c r="J203" i="12"/>
  <c r="J203" i="1" s="1"/>
  <c r="J209" i="12"/>
  <c r="J209" i="1" s="1"/>
  <c r="N200" i="12"/>
  <c r="H200" i="12" s="1"/>
  <c r="H200" i="1" s="1"/>
  <c r="N206" i="12"/>
  <c r="G206" i="12" s="1"/>
  <c r="G206" i="1" s="1"/>
  <c r="B192" i="12"/>
  <c r="B192" i="1" s="1"/>
  <c r="J192" i="12"/>
  <c r="J192" i="1" s="1"/>
  <c r="I192" i="12"/>
  <c r="I192" i="1" s="1"/>
  <c r="G192" i="12"/>
  <c r="G192" i="1" s="1"/>
  <c r="D198" i="12"/>
  <c r="D198" i="1" s="1"/>
  <c r="C198" i="12"/>
  <c r="C198" i="1" s="1"/>
  <c r="B198" i="12"/>
  <c r="B198" i="1" s="1"/>
  <c r="J198" i="12"/>
  <c r="J198" i="1" s="1"/>
  <c r="I198" i="12"/>
  <c r="I198" i="1" s="1"/>
  <c r="F198" i="12"/>
  <c r="F198" i="1" s="1"/>
  <c r="H198" i="12"/>
  <c r="H198" i="1" s="1"/>
  <c r="E198" i="12"/>
  <c r="E198" i="1" s="1"/>
  <c r="G198" i="12"/>
  <c r="G198" i="1" s="1"/>
  <c r="C194" i="12"/>
  <c r="C194" i="1" s="1"/>
  <c r="D194" i="12"/>
  <c r="D194" i="1" s="1"/>
  <c r="E194" i="12"/>
  <c r="E194" i="1" s="1"/>
  <c r="F194" i="12"/>
  <c r="F194" i="1" s="1"/>
  <c r="G194" i="12"/>
  <c r="G194" i="1" s="1"/>
  <c r="H194" i="12"/>
  <c r="H194" i="1" s="1"/>
  <c r="B194" i="12"/>
  <c r="B194" i="1" s="1"/>
  <c r="I194" i="12"/>
  <c r="I194" i="1" s="1"/>
  <c r="E183" i="12"/>
  <c r="E183" i="1" s="1"/>
  <c r="N183" i="12"/>
  <c r="C183" i="12" s="1"/>
  <c r="C183" i="1" s="1"/>
  <c r="N186" i="12"/>
  <c r="F186" i="12" s="1"/>
  <c r="F186" i="1" s="1"/>
  <c r="C189" i="12"/>
  <c r="C189" i="1" s="1"/>
  <c r="F182" i="12"/>
  <c r="F182" i="1" s="1"/>
  <c r="E182" i="12"/>
  <c r="E182" i="1" s="1"/>
  <c r="I182" i="12"/>
  <c r="I182" i="1" s="1"/>
  <c r="G182" i="12"/>
  <c r="G182" i="1" s="1"/>
  <c r="H184" i="12"/>
  <c r="H184" i="1" s="1"/>
  <c r="G184" i="12"/>
  <c r="G184" i="1" s="1"/>
  <c r="C184" i="12"/>
  <c r="C184" i="1" s="1"/>
  <c r="F184" i="12"/>
  <c r="F184" i="1" s="1"/>
  <c r="B184" i="12"/>
  <c r="B184" i="1" s="1"/>
  <c r="E184" i="12"/>
  <c r="E184" i="1" s="1"/>
  <c r="F188" i="12"/>
  <c r="F188" i="1" s="1"/>
  <c r="J188" i="12"/>
  <c r="J188" i="1" s="1"/>
  <c r="I188" i="12"/>
  <c r="I188" i="1" s="1"/>
  <c r="G188" i="12"/>
  <c r="G188" i="1" s="1"/>
  <c r="E188" i="12"/>
  <c r="E188" i="1" s="1"/>
  <c r="D188" i="12"/>
  <c r="D188" i="1" s="1"/>
  <c r="C188" i="12"/>
  <c r="C188" i="1" s="1"/>
  <c r="B182" i="12"/>
  <c r="B182" i="1" s="1"/>
  <c r="B188" i="12"/>
  <c r="B188" i="1" s="1"/>
  <c r="H182" i="12"/>
  <c r="H182" i="1" s="1"/>
  <c r="F183" i="12"/>
  <c r="F183" i="1" s="1"/>
  <c r="H188" i="12"/>
  <c r="H188" i="1" s="1"/>
  <c r="I183" i="12"/>
  <c r="I183" i="1" s="1"/>
  <c r="K211" i="1" l="1"/>
  <c r="K218" i="1"/>
  <c r="K203" i="1"/>
  <c r="K188" i="1"/>
  <c r="K194" i="1"/>
  <c r="K198" i="1"/>
  <c r="G204" i="12"/>
  <c r="G204" i="1" s="1"/>
  <c r="I204" i="12"/>
  <c r="I204" i="1" s="1"/>
  <c r="H186" i="12"/>
  <c r="H186" i="1" s="1"/>
  <c r="D184" i="12"/>
  <c r="D184" i="1" s="1"/>
  <c r="J182" i="12"/>
  <c r="J182" i="1" s="1"/>
  <c r="E192" i="12"/>
  <c r="E192" i="1" s="1"/>
  <c r="C204" i="12"/>
  <c r="C204" i="1" s="1"/>
  <c r="D214" i="12"/>
  <c r="D214" i="1" s="1"/>
  <c r="I217" i="12"/>
  <c r="I217" i="1" s="1"/>
  <c r="D209" i="12"/>
  <c r="D186" i="12"/>
  <c r="D186" i="1" s="1"/>
  <c r="C192" i="12"/>
  <c r="I184" i="12"/>
  <c r="I184" i="1" s="1"/>
  <c r="D192" i="12"/>
  <c r="D192" i="1" s="1"/>
  <c r="E204" i="12"/>
  <c r="E204" i="1" s="1"/>
  <c r="E209" i="12"/>
  <c r="E209" i="1" s="1"/>
  <c r="E206" i="12"/>
  <c r="E206" i="1" s="1"/>
  <c r="B217" i="12"/>
  <c r="B217" i="1" s="1"/>
  <c r="G217" i="12"/>
  <c r="G217" i="1" s="1"/>
  <c r="F215" i="12"/>
  <c r="F215" i="1" s="1"/>
  <c r="D212" i="12"/>
  <c r="D212" i="1" s="1"/>
  <c r="B212" i="12"/>
  <c r="F212" i="12"/>
  <c r="F212" i="1" s="1"/>
  <c r="H212" i="12"/>
  <c r="H212" i="1" s="1"/>
  <c r="G212" i="12"/>
  <c r="G212" i="1" s="1"/>
  <c r="H204" i="12"/>
  <c r="H204" i="1" s="1"/>
  <c r="F209" i="12"/>
  <c r="F209" i="1" s="1"/>
  <c r="K198" i="12"/>
  <c r="B204" i="12"/>
  <c r="B204" i="1" s="1"/>
  <c r="D204" i="12"/>
  <c r="G209" i="12"/>
  <c r="G209" i="1" s="1"/>
  <c r="F206" i="12"/>
  <c r="F206" i="1" s="1"/>
  <c r="H214" i="12"/>
  <c r="H214" i="1" s="1"/>
  <c r="E215" i="12"/>
  <c r="E215" i="1" s="1"/>
  <c r="C182" i="12"/>
  <c r="G183" i="12"/>
  <c r="G183" i="1" s="1"/>
  <c r="I209" i="12"/>
  <c r="I209" i="1" s="1"/>
  <c r="B206" i="12"/>
  <c r="B206" i="1" s="1"/>
  <c r="G215" i="12"/>
  <c r="G215" i="1" s="1"/>
  <c r="H183" i="12"/>
  <c r="H183" i="1" s="1"/>
  <c r="J204" i="12"/>
  <c r="J204" i="1" s="1"/>
  <c r="H206" i="12"/>
  <c r="H206" i="1" s="1"/>
  <c r="B214" i="12"/>
  <c r="C214" i="12"/>
  <c r="C214" i="1" s="1"/>
  <c r="H215" i="12"/>
  <c r="H215" i="1" s="1"/>
  <c r="F192" i="12"/>
  <c r="F192" i="1" s="1"/>
  <c r="E217" i="12"/>
  <c r="E217" i="1" s="1"/>
  <c r="J217" i="12"/>
  <c r="J217" i="1" s="1"/>
  <c r="J214" i="12"/>
  <c r="J214" i="1" s="1"/>
  <c r="H216" i="12"/>
  <c r="H216" i="1" s="1"/>
  <c r="G216" i="12"/>
  <c r="G216" i="1" s="1"/>
  <c r="E216" i="12"/>
  <c r="E216" i="1" s="1"/>
  <c r="J216" i="12"/>
  <c r="J216" i="1" s="1"/>
  <c r="D216" i="12"/>
  <c r="D216" i="1" s="1"/>
  <c r="C216" i="12"/>
  <c r="C216" i="1" s="1"/>
  <c r="B216" i="12"/>
  <c r="B216" i="1" s="1"/>
  <c r="I216" i="12"/>
  <c r="I216" i="1" s="1"/>
  <c r="F216" i="12"/>
  <c r="F216" i="1" s="1"/>
  <c r="K218" i="12"/>
  <c r="K211" i="12"/>
  <c r="B219" i="12"/>
  <c r="B219" i="1" s="1"/>
  <c r="D219" i="12"/>
  <c r="D219" i="1" s="1"/>
  <c r="J219" i="12"/>
  <c r="J219" i="1" s="1"/>
  <c r="E219" i="12"/>
  <c r="E219" i="1" s="1"/>
  <c r="I219" i="12"/>
  <c r="I219" i="1" s="1"/>
  <c r="H219" i="12"/>
  <c r="H219" i="1" s="1"/>
  <c r="G219" i="12"/>
  <c r="G219" i="1" s="1"/>
  <c r="F219" i="12"/>
  <c r="F219" i="1" s="1"/>
  <c r="C219" i="12"/>
  <c r="C219" i="1" s="1"/>
  <c r="K217" i="12"/>
  <c r="I215" i="12"/>
  <c r="I215" i="1" s="1"/>
  <c r="H210" i="12"/>
  <c r="H210" i="1" s="1"/>
  <c r="G210" i="12"/>
  <c r="G210" i="1" s="1"/>
  <c r="J210" i="12"/>
  <c r="J210" i="1" s="1"/>
  <c r="E210" i="12"/>
  <c r="E210" i="1" s="1"/>
  <c r="D210" i="12"/>
  <c r="D210" i="1" s="1"/>
  <c r="C210" i="12"/>
  <c r="C210" i="1" s="1"/>
  <c r="B210" i="12"/>
  <c r="B210" i="1" s="1"/>
  <c r="I210" i="12"/>
  <c r="I210" i="1" s="1"/>
  <c r="F210" i="12"/>
  <c r="F210" i="1" s="1"/>
  <c r="B213" i="12"/>
  <c r="B213" i="1" s="1"/>
  <c r="I213" i="12"/>
  <c r="I213" i="1" s="1"/>
  <c r="E213" i="12"/>
  <c r="E213" i="1" s="1"/>
  <c r="J213" i="12"/>
  <c r="J213" i="1" s="1"/>
  <c r="H213" i="12"/>
  <c r="H213" i="1" s="1"/>
  <c r="F213" i="12"/>
  <c r="F213" i="1" s="1"/>
  <c r="D213" i="12"/>
  <c r="D213" i="1" s="1"/>
  <c r="G213" i="12"/>
  <c r="G213" i="1" s="1"/>
  <c r="C213" i="12"/>
  <c r="C213" i="1" s="1"/>
  <c r="K203" i="12"/>
  <c r="D200" i="12"/>
  <c r="D200" i="1" s="1"/>
  <c r="D202" i="12"/>
  <c r="D202" i="1" s="1"/>
  <c r="F202" i="12"/>
  <c r="F202" i="1" s="1"/>
  <c r="C202" i="12"/>
  <c r="C202" i="1" s="1"/>
  <c r="G202" i="12"/>
  <c r="G202" i="1" s="1"/>
  <c r="B202" i="12"/>
  <c r="B202" i="1" s="1"/>
  <c r="J202" i="12"/>
  <c r="J202" i="1" s="1"/>
  <c r="H202" i="12"/>
  <c r="H202" i="1" s="1"/>
  <c r="I202" i="12"/>
  <c r="I202" i="1" s="1"/>
  <c r="E202" i="12"/>
  <c r="E202" i="1" s="1"/>
  <c r="J205" i="12"/>
  <c r="J205" i="1" s="1"/>
  <c r="I205" i="12"/>
  <c r="I205" i="1" s="1"/>
  <c r="H205" i="12"/>
  <c r="H205" i="1" s="1"/>
  <c r="D205" i="12"/>
  <c r="D205" i="1" s="1"/>
  <c r="G205" i="12"/>
  <c r="G205" i="1" s="1"/>
  <c r="C205" i="12"/>
  <c r="C205" i="1" s="1"/>
  <c r="B205" i="12"/>
  <c r="B205" i="1" s="1"/>
  <c r="F205" i="12"/>
  <c r="F205" i="1" s="1"/>
  <c r="E205" i="12"/>
  <c r="E205" i="1" s="1"/>
  <c r="E200" i="12"/>
  <c r="E200" i="1" s="1"/>
  <c r="D208" i="12"/>
  <c r="D208" i="1" s="1"/>
  <c r="E208" i="12"/>
  <c r="E208" i="1" s="1"/>
  <c r="C208" i="12"/>
  <c r="C208" i="1" s="1"/>
  <c r="H208" i="12"/>
  <c r="H208" i="1" s="1"/>
  <c r="B208" i="12"/>
  <c r="B208" i="1" s="1"/>
  <c r="J208" i="12"/>
  <c r="J208" i="1" s="1"/>
  <c r="I208" i="12"/>
  <c r="I208" i="1" s="1"/>
  <c r="G208" i="12"/>
  <c r="G208" i="1" s="1"/>
  <c r="F208" i="12"/>
  <c r="F208" i="1" s="1"/>
  <c r="B200" i="12"/>
  <c r="B200" i="1" s="1"/>
  <c r="F201" i="12"/>
  <c r="F201" i="1" s="1"/>
  <c r="G201" i="12"/>
  <c r="G201" i="1" s="1"/>
  <c r="E201" i="12"/>
  <c r="E201" i="1" s="1"/>
  <c r="D201" i="12"/>
  <c r="D201" i="1" s="1"/>
  <c r="C201" i="12"/>
  <c r="C201" i="1" s="1"/>
  <c r="B201" i="12"/>
  <c r="B201" i="1" s="1"/>
  <c r="J201" i="12"/>
  <c r="J201" i="1" s="1"/>
  <c r="I201" i="12"/>
  <c r="I201" i="1" s="1"/>
  <c r="H201" i="12"/>
  <c r="H201" i="1" s="1"/>
  <c r="C200" i="12"/>
  <c r="C200" i="1" s="1"/>
  <c r="F200" i="12"/>
  <c r="F200" i="1" s="1"/>
  <c r="I200" i="12"/>
  <c r="I200" i="1" s="1"/>
  <c r="G200" i="12"/>
  <c r="G200" i="1" s="1"/>
  <c r="J200" i="12"/>
  <c r="J200" i="1" s="1"/>
  <c r="J206" i="12"/>
  <c r="J206" i="1" s="1"/>
  <c r="F207" i="12"/>
  <c r="F207" i="1" s="1"/>
  <c r="I207" i="12"/>
  <c r="I207" i="1" s="1"/>
  <c r="H207" i="12"/>
  <c r="H207" i="1" s="1"/>
  <c r="E207" i="12"/>
  <c r="E207" i="1" s="1"/>
  <c r="G207" i="12"/>
  <c r="G207" i="1" s="1"/>
  <c r="D207" i="12"/>
  <c r="D207" i="1" s="1"/>
  <c r="C207" i="12"/>
  <c r="C207" i="1" s="1"/>
  <c r="B207" i="12"/>
  <c r="B207" i="1" s="1"/>
  <c r="J207" i="12"/>
  <c r="J207" i="1" s="1"/>
  <c r="B193" i="12"/>
  <c r="B193" i="1" s="1"/>
  <c r="J193" i="12"/>
  <c r="J193" i="1" s="1"/>
  <c r="I193" i="12"/>
  <c r="I193" i="1" s="1"/>
  <c r="H193" i="12"/>
  <c r="H193" i="1" s="1"/>
  <c r="G193" i="12"/>
  <c r="G193" i="1" s="1"/>
  <c r="D193" i="12"/>
  <c r="D193" i="1" s="1"/>
  <c r="F193" i="12"/>
  <c r="F193" i="1" s="1"/>
  <c r="C193" i="12"/>
  <c r="C193" i="1" s="1"/>
  <c r="E193" i="12"/>
  <c r="E193" i="1" s="1"/>
  <c r="J195" i="12"/>
  <c r="J195" i="1" s="1"/>
  <c r="H195" i="12"/>
  <c r="H195" i="1" s="1"/>
  <c r="I195" i="12"/>
  <c r="I195" i="1" s="1"/>
  <c r="G195" i="12"/>
  <c r="G195" i="1" s="1"/>
  <c r="F195" i="12"/>
  <c r="F195" i="1" s="1"/>
  <c r="E195" i="12"/>
  <c r="E195" i="1" s="1"/>
  <c r="D195" i="12"/>
  <c r="D195" i="1" s="1"/>
  <c r="C195" i="12"/>
  <c r="C195" i="1" s="1"/>
  <c r="B195" i="12"/>
  <c r="B195" i="1" s="1"/>
  <c r="K194" i="12"/>
  <c r="F197" i="12"/>
  <c r="F197" i="1" s="1"/>
  <c r="E197" i="12"/>
  <c r="E197" i="1" s="1"/>
  <c r="D197" i="12"/>
  <c r="D197" i="1" s="1"/>
  <c r="C197" i="12"/>
  <c r="C197" i="1" s="1"/>
  <c r="G197" i="12"/>
  <c r="G197" i="1" s="1"/>
  <c r="B197" i="12"/>
  <c r="B197" i="1" s="1"/>
  <c r="H197" i="12"/>
  <c r="H197" i="1" s="1"/>
  <c r="J197" i="12"/>
  <c r="J197" i="1" s="1"/>
  <c r="I197" i="12"/>
  <c r="I197" i="1" s="1"/>
  <c r="H196" i="12"/>
  <c r="H196" i="1" s="1"/>
  <c r="G196" i="12"/>
  <c r="G196" i="1" s="1"/>
  <c r="F196" i="12"/>
  <c r="F196" i="1" s="1"/>
  <c r="E196" i="12"/>
  <c r="E196" i="1" s="1"/>
  <c r="D196" i="12"/>
  <c r="D196" i="1" s="1"/>
  <c r="C196" i="12"/>
  <c r="C196" i="1" s="1"/>
  <c r="J196" i="12"/>
  <c r="J196" i="1" s="1"/>
  <c r="B196" i="12"/>
  <c r="B196" i="1" s="1"/>
  <c r="I196" i="12"/>
  <c r="I196" i="1" s="1"/>
  <c r="H190" i="12"/>
  <c r="H190" i="1" s="1"/>
  <c r="F190" i="12"/>
  <c r="F190" i="1" s="1"/>
  <c r="G190" i="12"/>
  <c r="G190" i="1" s="1"/>
  <c r="E190" i="12"/>
  <c r="E190" i="1" s="1"/>
  <c r="D190" i="12"/>
  <c r="D190" i="1" s="1"/>
  <c r="C190" i="12"/>
  <c r="C190" i="1" s="1"/>
  <c r="B190" i="12"/>
  <c r="B190" i="1" s="1"/>
  <c r="J190" i="12"/>
  <c r="J190" i="1" s="1"/>
  <c r="I190" i="12"/>
  <c r="I190" i="1" s="1"/>
  <c r="F191" i="12"/>
  <c r="F191" i="1" s="1"/>
  <c r="E191" i="12"/>
  <c r="E191" i="1" s="1"/>
  <c r="D191" i="12"/>
  <c r="D191" i="1" s="1"/>
  <c r="C191" i="12"/>
  <c r="C191" i="1" s="1"/>
  <c r="H191" i="12"/>
  <c r="H191" i="1" s="1"/>
  <c r="B191" i="12"/>
  <c r="B191" i="1" s="1"/>
  <c r="J191" i="12"/>
  <c r="J191" i="1" s="1"/>
  <c r="G191" i="12"/>
  <c r="G191" i="1" s="1"/>
  <c r="I191" i="12"/>
  <c r="I191" i="1" s="1"/>
  <c r="B199" i="12"/>
  <c r="B199" i="1" s="1"/>
  <c r="J199" i="12"/>
  <c r="J199" i="1" s="1"/>
  <c r="D199" i="12"/>
  <c r="D199" i="1" s="1"/>
  <c r="I199" i="12"/>
  <c r="I199" i="1" s="1"/>
  <c r="H199" i="12"/>
  <c r="H199" i="1" s="1"/>
  <c r="G199" i="12"/>
  <c r="G199" i="1" s="1"/>
  <c r="C199" i="12"/>
  <c r="C199" i="1" s="1"/>
  <c r="F199" i="12"/>
  <c r="F199" i="1" s="1"/>
  <c r="E199" i="12"/>
  <c r="E199" i="1" s="1"/>
  <c r="G186" i="12"/>
  <c r="G186" i="1" s="1"/>
  <c r="J189" i="12"/>
  <c r="J189" i="1" s="1"/>
  <c r="C186" i="12"/>
  <c r="C186" i="1" s="1"/>
  <c r="J180" i="12"/>
  <c r="J180" i="1" s="1"/>
  <c r="E180" i="12"/>
  <c r="E180" i="1" s="1"/>
  <c r="D180" i="12"/>
  <c r="D180" i="1" s="1"/>
  <c r="C180" i="12"/>
  <c r="C180" i="1" s="1"/>
  <c r="B180" i="12"/>
  <c r="B180" i="1" s="1"/>
  <c r="G180" i="12"/>
  <c r="G180" i="1" s="1"/>
  <c r="I189" i="12"/>
  <c r="I189" i="1" s="1"/>
  <c r="B183" i="12"/>
  <c r="B183" i="1" s="1"/>
  <c r="G189" i="12"/>
  <c r="G189" i="1" s="1"/>
  <c r="I180" i="12"/>
  <c r="I180" i="1" s="1"/>
  <c r="E189" i="12"/>
  <c r="E189" i="1" s="1"/>
  <c r="D183" i="12"/>
  <c r="D183" i="1" s="1"/>
  <c r="H189" i="12"/>
  <c r="H189" i="1" s="1"/>
  <c r="H180" i="12"/>
  <c r="H180" i="1" s="1"/>
  <c r="B189" i="12"/>
  <c r="B189" i="1" s="1"/>
  <c r="J183" i="12"/>
  <c r="J183" i="1" s="1"/>
  <c r="B186" i="12"/>
  <c r="B186" i="1" s="1"/>
  <c r="F189" i="12"/>
  <c r="F189" i="1" s="1"/>
  <c r="F180" i="12"/>
  <c r="F180" i="1" s="1"/>
  <c r="I186" i="12"/>
  <c r="I186" i="1" s="1"/>
  <c r="D189" i="12"/>
  <c r="D189" i="1" s="1"/>
  <c r="J186" i="12"/>
  <c r="J186" i="1" s="1"/>
  <c r="E186" i="12"/>
  <c r="E186" i="1" s="1"/>
  <c r="H185" i="12"/>
  <c r="H185" i="1" s="1"/>
  <c r="C185" i="12"/>
  <c r="C185" i="1" s="1"/>
  <c r="G185" i="12"/>
  <c r="G185" i="1" s="1"/>
  <c r="F185" i="12"/>
  <c r="F185" i="1" s="1"/>
  <c r="E185" i="12"/>
  <c r="E185" i="1" s="1"/>
  <c r="D185" i="12"/>
  <c r="D185" i="1" s="1"/>
  <c r="B185" i="12"/>
  <c r="B185" i="1" s="1"/>
  <c r="J185" i="12"/>
  <c r="J185" i="1" s="1"/>
  <c r="I185" i="12"/>
  <c r="I185" i="1" s="1"/>
  <c r="D187" i="12"/>
  <c r="D187" i="1" s="1"/>
  <c r="H187" i="12"/>
  <c r="H187" i="1" s="1"/>
  <c r="C187" i="12"/>
  <c r="C187" i="1" s="1"/>
  <c r="B187" i="12"/>
  <c r="B187" i="1" s="1"/>
  <c r="J187" i="12"/>
  <c r="J187" i="1" s="1"/>
  <c r="I187" i="12"/>
  <c r="I187" i="1" s="1"/>
  <c r="G187" i="12"/>
  <c r="G187" i="1" s="1"/>
  <c r="F187" i="12"/>
  <c r="F187" i="1" s="1"/>
  <c r="E187" i="12"/>
  <c r="E187" i="1" s="1"/>
  <c r="K188" i="12"/>
  <c r="D181" i="12"/>
  <c r="D181" i="1" s="1"/>
  <c r="C181" i="12"/>
  <c r="C181" i="1" s="1"/>
  <c r="B181" i="12"/>
  <c r="B181" i="1" s="1"/>
  <c r="J181" i="12"/>
  <c r="J181" i="1" s="1"/>
  <c r="G181" i="12"/>
  <c r="G181" i="1" s="1"/>
  <c r="F181" i="12"/>
  <c r="F181" i="1" s="1"/>
  <c r="I181" i="12"/>
  <c r="I181" i="1" s="1"/>
  <c r="E181" i="12"/>
  <c r="E181" i="1" s="1"/>
  <c r="H181" i="12"/>
  <c r="H181" i="1" s="1"/>
  <c r="K184" i="12" l="1"/>
  <c r="K184" i="1"/>
  <c r="K207" i="1"/>
  <c r="K205" i="1"/>
  <c r="K182" i="12"/>
  <c r="C182" i="1"/>
  <c r="K209" i="12"/>
  <c r="D209" i="1"/>
  <c r="K199" i="1"/>
  <c r="K190" i="1"/>
  <c r="K216" i="1"/>
  <c r="K189" i="1"/>
  <c r="K213" i="1"/>
  <c r="K187" i="1"/>
  <c r="K208" i="1"/>
  <c r="K214" i="12"/>
  <c r="B214" i="1"/>
  <c r="K195" i="1"/>
  <c r="K201" i="1"/>
  <c r="K210" i="1"/>
  <c r="K204" i="12"/>
  <c r="D204" i="1"/>
  <c r="K217" i="1"/>
  <c r="K181" i="1"/>
  <c r="K191" i="1"/>
  <c r="K183" i="1"/>
  <c r="K206" i="1"/>
  <c r="K197" i="1"/>
  <c r="K212" i="12"/>
  <c r="B212" i="1"/>
  <c r="K185" i="1"/>
  <c r="K193" i="1"/>
  <c r="K219" i="1"/>
  <c r="K186" i="1"/>
  <c r="K180" i="1"/>
  <c r="K196" i="1"/>
  <c r="K200" i="1"/>
  <c r="K202" i="1"/>
  <c r="K192" i="12"/>
  <c r="C192" i="1"/>
  <c r="K215" i="1"/>
  <c r="K206" i="12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K214" i="1" l="1"/>
  <c r="K212" i="1"/>
  <c r="K182" i="1"/>
  <c r="K192" i="1"/>
  <c r="K204" i="1"/>
  <c r="K209" i="1"/>
  <c r="AN2" i="1"/>
  <c r="AM2" i="1"/>
  <c r="L179" i="12"/>
  <c r="N179" i="12" s="1"/>
  <c r="A179" i="12"/>
  <c r="L178" i="12"/>
  <c r="A178" i="12"/>
  <c r="N177" i="12"/>
  <c r="L177" i="12"/>
  <c r="H177" i="12" s="1"/>
  <c r="A177" i="12"/>
  <c r="L176" i="12"/>
  <c r="N176" i="12" s="1"/>
  <c r="A176" i="12"/>
  <c r="G175" i="12"/>
  <c r="L175" i="12"/>
  <c r="N175" i="12" s="1"/>
  <c r="A175" i="12"/>
  <c r="L174" i="12"/>
  <c r="A174" i="12"/>
  <c r="L173" i="12"/>
  <c r="N173" i="12" s="1"/>
  <c r="A173" i="12"/>
  <c r="N172" i="12"/>
  <c r="L172" i="12"/>
  <c r="A172" i="12"/>
  <c r="L171" i="12"/>
  <c r="N171" i="12" s="1"/>
  <c r="B171" i="12" s="1"/>
  <c r="A171" i="12"/>
  <c r="L170" i="12"/>
  <c r="A170" i="12"/>
  <c r="L169" i="12"/>
  <c r="N169" i="12" s="1"/>
  <c r="A169" i="12"/>
  <c r="N168" i="12"/>
  <c r="I168" i="12" s="1"/>
  <c r="L168" i="12"/>
  <c r="B168" i="12"/>
  <c r="A168" i="12"/>
  <c r="L167" i="12"/>
  <c r="A167" i="12"/>
  <c r="L166" i="12"/>
  <c r="N166" i="12" s="1"/>
  <c r="A166" i="12"/>
  <c r="L165" i="12"/>
  <c r="A165" i="12"/>
  <c r="L164" i="12"/>
  <c r="A164" i="12"/>
  <c r="L163" i="12"/>
  <c r="N163" i="12" s="1"/>
  <c r="A163" i="12"/>
  <c r="N162" i="12"/>
  <c r="B162" i="12" s="1"/>
  <c r="L162" i="12"/>
  <c r="J162" i="12"/>
  <c r="I162" i="12"/>
  <c r="A162" i="12"/>
  <c r="L161" i="12"/>
  <c r="A161" i="12"/>
  <c r="N160" i="12"/>
  <c r="G160" i="12" s="1"/>
  <c r="L160" i="12"/>
  <c r="A160" i="12"/>
  <c r="N159" i="12"/>
  <c r="F159" i="12" s="1"/>
  <c r="L159" i="12"/>
  <c r="H159" i="12" s="1"/>
  <c r="J159" i="12"/>
  <c r="I159" i="12"/>
  <c r="A159" i="12"/>
  <c r="L158" i="12"/>
  <c r="A158" i="12"/>
  <c r="L157" i="12"/>
  <c r="A157" i="12"/>
  <c r="L156" i="12"/>
  <c r="A156" i="12"/>
  <c r="L155" i="12"/>
  <c r="A155" i="12"/>
  <c r="L154" i="12"/>
  <c r="A154" i="12"/>
  <c r="N153" i="12"/>
  <c r="L153" i="12"/>
  <c r="A153" i="12"/>
  <c r="L152" i="12"/>
  <c r="A152" i="12"/>
  <c r="L151" i="12"/>
  <c r="A151" i="12"/>
  <c r="N150" i="12"/>
  <c r="B150" i="12" s="1"/>
  <c r="L150" i="12"/>
  <c r="D150" i="12" s="1"/>
  <c r="A150" i="12"/>
  <c r="L149" i="12"/>
  <c r="A149" i="12"/>
  <c r="L148" i="12"/>
  <c r="A148" i="12"/>
  <c r="L147" i="12"/>
  <c r="A147" i="12"/>
  <c r="L146" i="12"/>
  <c r="A146" i="12"/>
  <c r="L145" i="12"/>
  <c r="N145" i="12" s="1"/>
  <c r="A145" i="12"/>
  <c r="N144" i="12"/>
  <c r="L144" i="12"/>
  <c r="I144" i="12"/>
  <c r="A144" i="12"/>
  <c r="L143" i="12"/>
  <c r="A143" i="12"/>
  <c r="L142" i="12"/>
  <c r="N142" i="12" s="1"/>
  <c r="A142" i="12"/>
  <c r="L141" i="12"/>
  <c r="N141" i="12" s="1"/>
  <c r="C141" i="12"/>
  <c r="B141" i="12"/>
  <c r="A141" i="12"/>
  <c r="L140" i="12"/>
  <c r="A140" i="12"/>
  <c r="L139" i="12"/>
  <c r="N139" i="12" s="1"/>
  <c r="B139" i="12"/>
  <c r="A139" i="12"/>
  <c r="L138" i="12"/>
  <c r="A138" i="12"/>
  <c r="L137" i="12"/>
  <c r="A137" i="12"/>
  <c r="L136" i="12"/>
  <c r="A136" i="12"/>
  <c r="L135" i="12"/>
  <c r="A135" i="12"/>
  <c r="L134" i="12"/>
  <c r="A134" i="12"/>
  <c r="L133" i="12"/>
  <c r="N133" i="12" s="1"/>
  <c r="A133" i="12"/>
  <c r="L132" i="12"/>
  <c r="A132" i="12"/>
  <c r="L131" i="12"/>
  <c r="A131" i="12"/>
  <c r="N130" i="12"/>
  <c r="N129" i="12"/>
  <c r="J129" i="12" s="1"/>
  <c r="N124" i="12"/>
  <c r="N123" i="12"/>
  <c r="N118" i="12"/>
  <c r="B118" i="12" s="1"/>
  <c r="N117" i="12"/>
  <c r="N112" i="12"/>
  <c r="N100" i="12"/>
  <c r="N99" i="12"/>
  <c r="N94" i="12"/>
  <c r="I94" i="12" s="1"/>
  <c r="N93" i="12"/>
  <c r="N88" i="12"/>
  <c r="C88" i="12" s="1"/>
  <c r="N87" i="12"/>
  <c r="N70" i="12"/>
  <c r="H70" i="12" s="1"/>
  <c r="N69" i="12"/>
  <c r="N64" i="12"/>
  <c r="F64" i="12" s="1"/>
  <c r="N63" i="12"/>
  <c r="N58" i="12"/>
  <c r="N57" i="12"/>
  <c r="N45" i="12"/>
  <c r="N40" i="12"/>
  <c r="E40" i="12" s="1"/>
  <c r="N39" i="12"/>
  <c r="N34" i="12"/>
  <c r="J34" i="12" s="1"/>
  <c r="N33" i="12"/>
  <c r="N28" i="12"/>
  <c r="N27" i="12"/>
  <c r="N14" i="12"/>
  <c r="N10" i="12"/>
  <c r="N9" i="12"/>
  <c r="N8" i="12"/>
  <c r="F8" i="12" s="1"/>
  <c r="G14" i="12"/>
  <c r="H124" i="12"/>
  <c r="G124" i="12"/>
  <c r="H112" i="12"/>
  <c r="J100" i="12"/>
  <c r="I100" i="12"/>
  <c r="G100" i="12"/>
  <c r="F100" i="12"/>
  <c r="E100" i="12"/>
  <c r="D100" i="12"/>
  <c r="H94" i="12"/>
  <c r="F94" i="12"/>
  <c r="D94" i="12"/>
  <c r="C94" i="12"/>
  <c r="G90" i="12"/>
  <c r="F90" i="12"/>
  <c r="J88" i="12"/>
  <c r="I85" i="12"/>
  <c r="H85" i="12"/>
  <c r="J79" i="12"/>
  <c r="I79" i="12"/>
  <c r="E78" i="12"/>
  <c r="B78" i="12"/>
  <c r="I76" i="12"/>
  <c r="H76" i="12"/>
  <c r="I73" i="12"/>
  <c r="H73" i="12"/>
  <c r="G70" i="12"/>
  <c r="C70" i="12"/>
  <c r="B70" i="12"/>
  <c r="B67" i="12"/>
  <c r="I66" i="12"/>
  <c r="D65" i="12"/>
  <c r="C65" i="12"/>
  <c r="E64" i="12"/>
  <c r="C64" i="12"/>
  <c r="B57" i="12"/>
  <c r="I55" i="12"/>
  <c r="H55" i="12"/>
  <c r="F54" i="12"/>
  <c r="E54" i="12"/>
  <c r="C45" i="12"/>
  <c r="I43" i="12"/>
  <c r="H43" i="12"/>
  <c r="F42" i="12"/>
  <c r="E42" i="12"/>
  <c r="B41" i="12"/>
  <c r="D40" i="12"/>
  <c r="B40" i="12"/>
  <c r="H39" i="12"/>
  <c r="J37" i="12"/>
  <c r="I34" i="12"/>
  <c r="G34" i="12"/>
  <c r="F34" i="12"/>
  <c r="E34" i="12"/>
  <c r="D34" i="12"/>
  <c r="B33" i="12"/>
  <c r="H31" i="12"/>
  <c r="G31" i="12"/>
  <c r="E30" i="12"/>
  <c r="D30" i="12"/>
  <c r="B29" i="12"/>
  <c r="J28" i="12"/>
  <c r="I25" i="12"/>
  <c r="H25" i="12"/>
  <c r="C22" i="12"/>
  <c r="I14" i="12"/>
  <c r="G10" i="12"/>
  <c r="I9" i="12"/>
  <c r="H9" i="12"/>
  <c r="G9" i="12"/>
  <c r="F9" i="12"/>
  <c r="E9" i="12"/>
  <c r="D9" i="12"/>
  <c r="C9" i="12"/>
  <c r="B9" i="12"/>
  <c r="E8" i="12"/>
  <c r="C8" i="12"/>
  <c r="H4" i="12"/>
  <c r="G4" i="12"/>
  <c r="C3" i="12"/>
  <c r="L130" i="12"/>
  <c r="L129" i="12"/>
  <c r="L128" i="12"/>
  <c r="N128" i="12" s="1"/>
  <c r="B127" i="12"/>
  <c r="L127" i="12"/>
  <c r="N127" i="12" s="1"/>
  <c r="L126" i="12"/>
  <c r="N126" i="12" s="1"/>
  <c r="L125" i="12"/>
  <c r="N125" i="12" s="1"/>
  <c r="B124" i="12"/>
  <c r="L124" i="12"/>
  <c r="L123" i="12"/>
  <c r="L122" i="12"/>
  <c r="N122" i="12" s="1"/>
  <c r="L121" i="12"/>
  <c r="N121" i="12" s="1"/>
  <c r="L120" i="12"/>
  <c r="N120" i="12" s="1"/>
  <c r="L119" i="12"/>
  <c r="N119" i="12" s="1"/>
  <c r="L118" i="12"/>
  <c r="L117" i="12"/>
  <c r="L116" i="12"/>
  <c r="N116" i="12" s="1"/>
  <c r="D115" i="12"/>
  <c r="L115" i="12"/>
  <c r="N115" i="12" s="1"/>
  <c r="L114" i="12"/>
  <c r="N114" i="12" s="1"/>
  <c r="L113" i="12"/>
  <c r="N113" i="12" s="1"/>
  <c r="C112" i="12"/>
  <c r="L112" i="12"/>
  <c r="L111" i="12"/>
  <c r="N111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L104" i="12"/>
  <c r="N104" i="12" s="1"/>
  <c r="G103" i="12"/>
  <c r="L103" i="12"/>
  <c r="N103" i="12" s="1"/>
  <c r="L102" i="12"/>
  <c r="N102" i="12" s="1"/>
  <c r="L101" i="12"/>
  <c r="N101" i="12" s="1"/>
  <c r="C100" i="12"/>
  <c r="L100" i="12"/>
  <c r="L99" i="12"/>
  <c r="L98" i="12"/>
  <c r="N98" i="12" s="1"/>
  <c r="D97" i="12"/>
  <c r="L97" i="12"/>
  <c r="N97" i="12" s="1"/>
  <c r="L96" i="12"/>
  <c r="N96" i="12" s="1"/>
  <c r="L95" i="12"/>
  <c r="N95" i="12" s="1"/>
  <c r="B94" i="12"/>
  <c r="L94" i="12"/>
  <c r="L93" i="12"/>
  <c r="L92" i="12"/>
  <c r="N92" i="12" s="1"/>
  <c r="E91" i="12"/>
  <c r="L91" i="12"/>
  <c r="N91" i="12" s="1"/>
  <c r="D90" i="12"/>
  <c r="L90" i="12"/>
  <c r="N90" i="12" s="1"/>
  <c r="L89" i="12"/>
  <c r="N89" i="12" s="1"/>
  <c r="I88" i="12"/>
  <c r="L88" i="12"/>
  <c r="L87" i="12"/>
  <c r="L86" i="12"/>
  <c r="N86" i="12" s="1"/>
  <c r="E85" i="12"/>
  <c r="L85" i="12"/>
  <c r="N85" i="12" s="1"/>
  <c r="C84" i="12"/>
  <c r="L84" i="12"/>
  <c r="N84" i="12" s="1"/>
  <c r="L83" i="12"/>
  <c r="N83" i="12" s="1"/>
  <c r="L82" i="12"/>
  <c r="N82" i="12" s="1"/>
  <c r="L81" i="12"/>
  <c r="N81" i="12" s="1"/>
  <c r="L80" i="12"/>
  <c r="N80" i="12" s="1"/>
  <c r="H79" i="12"/>
  <c r="L79" i="12"/>
  <c r="N79" i="12" s="1"/>
  <c r="I78" i="12"/>
  <c r="L78" i="12"/>
  <c r="N78" i="12" s="1"/>
  <c r="L77" i="12"/>
  <c r="N77" i="12" s="1"/>
  <c r="L76" i="12"/>
  <c r="N76" i="12" s="1"/>
  <c r="L75" i="12"/>
  <c r="L74" i="12"/>
  <c r="N74" i="12" s="1"/>
  <c r="F73" i="12"/>
  <c r="L73" i="12"/>
  <c r="N73" i="12" s="1"/>
  <c r="E72" i="12"/>
  <c r="L72" i="12"/>
  <c r="N72" i="12" s="1"/>
  <c r="L71" i="12"/>
  <c r="N71" i="12" s="1"/>
  <c r="J70" i="12"/>
  <c r="L70" i="12"/>
  <c r="L69" i="12"/>
  <c r="L68" i="12"/>
  <c r="N68" i="12" s="1"/>
  <c r="J67" i="12"/>
  <c r="L67" i="12"/>
  <c r="N67" i="12" s="1"/>
  <c r="H66" i="12"/>
  <c r="L66" i="12"/>
  <c r="N66" i="12" s="1"/>
  <c r="L65" i="12"/>
  <c r="N65" i="12" s="1"/>
  <c r="J64" i="12"/>
  <c r="L64" i="12"/>
  <c r="L63" i="12"/>
  <c r="G63" i="12" s="1"/>
  <c r="L62" i="12"/>
  <c r="N62" i="12" s="1"/>
  <c r="J61" i="12"/>
  <c r="L61" i="12"/>
  <c r="N61" i="12" s="1"/>
  <c r="L60" i="12"/>
  <c r="N60" i="12" s="1"/>
  <c r="L59" i="12"/>
  <c r="N59" i="12" s="1"/>
  <c r="E58" i="12"/>
  <c r="L58" i="12"/>
  <c r="L57" i="12"/>
  <c r="L56" i="12"/>
  <c r="N56" i="12" s="1"/>
  <c r="G55" i="12"/>
  <c r="L55" i="12"/>
  <c r="N55" i="12" s="1"/>
  <c r="D54" i="12"/>
  <c r="L54" i="12"/>
  <c r="N54" i="12" s="1"/>
  <c r="L53" i="12"/>
  <c r="N53" i="12" s="1"/>
  <c r="L52" i="12"/>
  <c r="N52" i="12" s="1"/>
  <c r="L51" i="12"/>
  <c r="N51" i="12" s="1"/>
  <c r="L50" i="12"/>
  <c r="N50" i="12" s="1"/>
  <c r="J49" i="12"/>
  <c r="L49" i="12"/>
  <c r="N49" i="12" s="1"/>
  <c r="L48" i="12"/>
  <c r="N48" i="12" s="1"/>
  <c r="L47" i="12"/>
  <c r="N47" i="12" s="1"/>
  <c r="L46" i="12"/>
  <c r="N46" i="12" s="1"/>
  <c r="L45" i="12"/>
  <c r="L44" i="12"/>
  <c r="N44" i="12" s="1"/>
  <c r="G43" i="12"/>
  <c r="L43" i="12"/>
  <c r="N43" i="12" s="1"/>
  <c r="D42" i="12"/>
  <c r="L42" i="12"/>
  <c r="N42" i="12" s="1"/>
  <c r="C41" i="12"/>
  <c r="L41" i="12"/>
  <c r="N41" i="12" s="1"/>
  <c r="J40" i="12"/>
  <c r="L40" i="12"/>
  <c r="L39" i="12"/>
  <c r="J39" i="12" s="1"/>
  <c r="L38" i="12"/>
  <c r="N38" i="12" s="1"/>
  <c r="I37" i="12"/>
  <c r="L37" i="12"/>
  <c r="N37" i="12" s="1"/>
  <c r="L36" i="12"/>
  <c r="N36" i="12" s="1"/>
  <c r="L35" i="12"/>
  <c r="N35" i="12" s="1"/>
  <c r="C34" i="12"/>
  <c r="L34" i="12"/>
  <c r="L33" i="12"/>
  <c r="L32" i="12"/>
  <c r="N32" i="12" s="1"/>
  <c r="F31" i="12"/>
  <c r="L31" i="12"/>
  <c r="N31" i="12" s="1"/>
  <c r="C30" i="12"/>
  <c r="L30" i="12"/>
  <c r="N30" i="12" s="1"/>
  <c r="L29" i="12"/>
  <c r="N29" i="12" s="1"/>
  <c r="I28" i="12"/>
  <c r="L28" i="12"/>
  <c r="L27" i="12"/>
  <c r="L26" i="12"/>
  <c r="N26" i="12" s="1"/>
  <c r="G25" i="12"/>
  <c r="L25" i="12"/>
  <c r="N25" i="12" s="1"/>
  <c r="L24" i="12"/>
  <c r="N24" i="12" s="1"/>
  <c r="L23" i="12"/>
  <c r="N23" i="12" s="1"/>
  <c r="J22" i="12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L16" i="12"/>
  <c r="N16" i="12" s="1"/>
  <c r="L15" i="12"/>
  <c r="N15" i="12" s="1"/>
  <c r="B15" i="12" s="1"/>
  <c r="L14" i="12"/>
  <c r="L13" i="12"/>
  <c r="N13" i="12" s="1"/>
  <c r="L12" i="12"/>
  <c r="N12" i="12" s="1"/>
  <c r="L11" i="12"/>
  <c r="L10" i="12"/>
  <c r="J9" i="12"/>
  <c r="L9" i="12"/>
  <c r="J8" i="12"/>
  <c r="L8" i="12"/>
  <c r="L7" i="12"/>
  <c r="N7" i="12" s="1"/>
  <c r="L6" i="12"/>
  <c r="N6" i="12" s="1"/>
  <c r="L5" i="12"/>
  <c r="L4" i="12"/>
  <c r="N4" i="12" s="1"/>
  <c r="B3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" i="1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D3" i="12" l="1"/>
  <c r="E3" i="12"/>
  <c r="F3" i="12"/>
  <c r="G3" i="12"/>
  <c r="H3" i="12"/>
  <c r="I3" i="12"/>
  <c r="J3" i="12"/>
  <c r="C117" i="12"/>
  <c r="I117" i="12"/>
  <c r="D117" i="12"/>
  <c r="D82" i="12"/>
  <c r="E82" i="12"/>
  <c r="B82" i="12"/>
  <c r="F63" i="12"/>
  <c r="J16" i="12"/>
  <c r="I16" i="12"/>
  <c r="E16" i="12"/>
  <c r="D16" i="12"/>
  <c r="H16" i="12"/>
  <c r="G16" i="12"/>
  <c r="F16" i="12"/>
  <c r="C16" i="12"/>
  <c r="B16" i="12"/>
  <c r="D46" i="12"/>
  <c r="E75" i="12"/>
  <c r="D75" i="12"/>
  <c r="B75" i="12"/>
  <c r="J82" i="12"/>
  <c r="H45" i="12"/>
  <c r="G45" i="12"/>
  <c r="J45" i="12"/>
  <c r="I45" i="12"/>
  <c r="F45" i="12"/>
  <c r="E45" i="12"/>
  <c r="D45" i="12"/>
  <c r="B76" i="12"/>
  <c r="J76" i="12"/>
  <c r="E52" i="12"/>
  <c r="D52" i="12"/>
  <c r="B52" i="12"/>
  <c r="J46" i="12"/>
  <c r="H46" i="12"/>
  <c r="G46" i="12"/>
  <c r="N17" i="12"/>
  <c r="J33" i="12"/>
  <c r="I33" i="12"/>
  <c r="F33" i="12"/>
  <c r="H33" i="12"/>
  <c r="G33" i="12"/>
  <c r="E33" i="12"/>
  <c r="D33" i="12"/>
  <c r="C33" i="12"/>
  <c r="I69" i="12"/>
  <c r="H69" i="12"/>
  <c r="F69" i="12"/>
  <c r="E69" i="12"/>
  <c r="B69" i="12"/>
  <c r="G76" i="12"/>
  <c r="I58" i="12"/>
  <c r="H58" i="12"/>
  <c r="J117" i="12"/>
  <c r="J52" i="12"/>
  <c r="E10" i="12"/>
  <c r="D10" i="12"/>
  <c r="C10" i="12"/>
  <c r="B10" i="12"/>
  <c r="J10" i="12"/>
  <c r="I10" i="12"/>
  <c r="H10" i="12"/>
  <c r="B106" i="12"/>
  <c r="C106" i="12"/>
  <c r="D106" i="12"/>
  <c r="B45" i="12"/>
  <c r="N11" i="12"/>
  <c r="J20" i="12"/>
  <c r="E20" i="12"/>
  <c r="D20" i="12"/>
  <c r="C20" i="12"/>
  <c r="B20" i="12"/>
  <c r="H27" i="12"/>
  <c r="J27" i="12"/>
  <c r="J41" i="12"/>
  <c r="I41" i="12"/>
  <c r="H41" i="12"/>
  <c r="G41" i="12"/>
  <c r="F41" i="12"/>
  <c r="E41" i="12"/>
  <c r="D41" i="12"/>
  <c r="J99" i="12"/>
  <c r="H99" i="12"/>
  <c r="C113" i="12"/>
  <c r="B113" i="12"/>
  <c r="I113" i="12"/>
  <c r="H113" i="12"/>
  <c r="G113" i="12"/>
  <c r="J113" i="12"/>
  <c r="F113" i="12"/>
  <c r="D113" i="12"/>
  <c r="E113" i="12"/>
  <c r="H57" i="12"/>
  <c r="G57" i="12"/>
  <c r="J57" i="12"/>
  <c r="F57" i="12"/>
  <c r="E57" i="12"/>
  <c r="D57" i="12"/>
  <c r="F46" i="12"/>
  <c r="C57" i="12"/>
  <c r="N5" i="12"/>
  <c r="H22" i="12"/>
  <c r="G22" i="12"/>
  <c r="E22" i="12"/>
  <c r="D22" i="12"/>
  <c r="I130" i="12"/>
  <c r="E130" i="12"/>
  <c r="F58" i="12"/>
  <c r="C28" i="12"/>
  <c r="D28" i="12"/>
  <c r="J15" i="12"/>
  <c r="C15" i="12"/>
  <c r="D63" i="12"/>
  <c r="B63" i="12"/>
  <c r="J77" i="12"/>
  <c r="I77" i="12"/>
  <c r="E77" i="12"/>
  <c r="H77" i="12"/>
  <c r="G77" i="12"/>
  <c r="F77" i="12"/>
  <c r="D77" i="12"/>
  <c r="C77" i="12"/>
  <c r="B77" i="12"/>
  <c r="I20" i="12"/>
  <c r="E46" i="12"/>
  <c r="F4" i="12"/>
  <c r="E4" i="12"/>
  <c r="D4" i="12"/>
  <c r="C4" i="12"/>
  <c r="B4" i="12"/>
  <c r="J4" i="12"/>
  <c r="I4" i="12"/>
  <c r="I93" i="12"/>
  <c r="D93" i="12"/>
  <c r="C93" i="12"/>
  <c r="J29" i="12"/>
  <c r="G29" i="12"/>
  <c r="F29" i="12"/>
  <c r="I29" i="12"/>
  <c r="H29" i="12"/>
  <c r="E29" i="12"/>
  <c r="D29" i="12"/>
  <c r="C29" i="12"/>
  <c r="B65" i="12"/>
  <c r="I65" i="12"/>
  <c r="H65" i="12"/>
  <c r="J65" i="12"/>
  <c r="G65" i="12"/>
  <c r="F65" i="12"/>
  <c r="E65" i="12"/>
  <c r="J87" i="12"/>
  <c r="C87" i="12"/>
  <c r="B87" i="12"/>
  <c r="H123" i="12"/>
  <c r="I123" i="12"/>
  <c r="F10" i="12"/>
  <c r="B22" i="12"/>
  <c r="G58" i="12"/>
  <c r="J24" i="12"/>
  <c r="I36" i="12"/>
  <c r="G48" i="12"/>
  <c r="I60" i="12"/>
  <c r="G66" i="12"/>
  <c r="G72" i="12"/>
  <c r="D78" i="12"/>
  <c r="F84" i="12"/>
  <c r="B90" i="12"/>
  <c r="J96" i="12"/>
  <c r="B102" i="12"/>
  <c r="I108" i="12"/>
  <c r="B114" i="12"/>
  <c r="I120" i="12"/>
  <c r="D126" i="12"/>
  <c r="B8" i="12"/>
  <c r="J25" i="12"/>
  <c r="F30" i="12"/>
  <c r="I31" i="12"/>
  <c r="G42" i="12"/>
  <c r="J43" i="12"/>
  <c r="G54" i="12"/>
  <c r="J55" i="12"/>
  <c r="B61" i="12"/>
  <c r="B64" i="12"/>
  <c r="C67" i="12"/>
  <c r="D70" i="12"/>
  <c r="J73" i="12"/>
  <c r="F78" i="12"/>
  <c r="B91" i="12"/>
  <c r="E94" i="12"/>
  <c r="J93" i="12"/>
  <c r="G102" i="12"/>
  <c r="C102" i="12"/>
  <c r="G114" i="12"/>
  <c r="F114" i="12"/>
  <c r="D114" i="12"/>
  <c r="I126" i="12"/>
  <c r="H126" i="12"/>
  <c r="F126" i="12"/>
  <c r="E126" i="12"/>
  <c r="G30" i="12"/>
  <c r="J31" i="12"/>
  <c r="H42" i="12"/>
  <c r="B49" i="12"/>
  <c r="H54" i="12"/>
  <c r="C61" i="12"/>
  <c r="D67" i="12"/>
  <c r="E70" i="12"/>
  <c r="H78" i="12"/>
  <c r="C91" i="12"/>
  <c r="D102" i="12"/>
  <c r="B129" i="12"/>
  <c r="F12" i="12"/>
  <c r="G73" i="12"/>
  <c r="G85" i="12"/>
  <c r="F97" i="12"/>
  <c r="G109" i="12"/>
  <c r="H121" i="12"/>
  <c r="D8" i="12"/>
  <c r="F22" i="12"/>
  <c r="B28" i="12"/>
  <c r="H30" i="12"/>
  <c r="H34" i="12"/>
  <c r="B37" i="12"/>
  <c r="C40" i="12"/>
  <c r="I42" i="12"/>
  <c r="I46" i="12"/>
  <c r="C49" i="12"/>
  <c r="C52" i="12"/>
  <c r="I54" i="12"/>
  <c r="J58" i="12"/>
  <c r="D61" i="12"/>
  <c r="D64" i="12"/>
  <c r="E67" i="12"/>
  <c r="F70" i="12"/>
  <c r="C82" i="12"/>
  <c r="B88" i="12"/>
  <c r="D91" i="12"/>
  <c r="G94" i="12"/>
  <c r="H100" i="12"/>
  <c r="F102" i="12"/>
  <c r="C129" i="12"/>
  <c r="F39" i="12"/>
  <c r="D69" i="12"/>
  <c r="C132" i="12"/>
  <c r="N132" i="12"/>
  <c r="I30" i="12"/>
  <c r="F91" i="12"/>
  <c r="F103" i="12"/>
  <c r="N147" i="12"/>
  <c r="I26" i="12"/>
  <c r="C38" i="12"/>
  <c r="F50" i="12"/>
  <c r="C62" i="12"/>
  <c r="I74" i="12"/>
  <c r="G86" i="12"/>
  <c r="E98" i="12"/>
  <c r="G110" i="12"/>
  <c r="E122" i="12"/>
  <c r="F129" i="12"/>
  <c r="E129" i="12"/>
  <c r="G8" i="12"/>
  <c r="F20" i="12"/>
  <c r="I22" i="12"/>
  <c r="C25" i="12"/>
  <c r="E28" i="12"/>
  <c r="B31" i="12"/>
  <c r="E37" i="12"/>
  <c r="F40" i="12"/>
  <c r="C43" i="12"/>
  <c r="F49" i="12"/>
  <c r="F52" i="12"/>
  <c r="C55" i="12"/>
  <c r="G61" i="12"/>
  <c r="G64" i="12"/>
  <c r="H67" i="12"/>
  <c r="I70" i="12"/>
  <c r="B73" i="12"/>
  <c r="C76" i="12"/>
  <c r="D79" i="12"/>
  <c r="F82" i="12"/>
  <c r="E88" i="12"/>
  <c r="G91" i="12"/>
  <c r="J94" i="12"/>
  <c r="H97" i="12"/>
  <c r="N75" i="12"/>
  <c r="J75" i="12" s="1"/>
  <c r="N105" i="12"/>
  <c r="J105" i="12" s="1"/>
  <c r="B115" i="12"/>
  <c r="H115" i="12"/>
  <c r="G115" i="12"/>
  <c r="F115" i="12"/>
  <c r="J127" i="12"/>
  <c r="G127" i="12"/>
  <c r="F127" i="12"/>
  <c r="E127" i="12"/>
  <c r="F67" i="12"/>
  <c r="B79" i="12"/>
  <c r="B25" i="12"/>
  <c r="D37" i="12"/>
  <c r="E49" i="12"/>
  <c r="B55" i="12"/>
  <c r="G67" i="12"/>
  <c r="C79" i="12"/>
  <c r="H8" i="12"/>
  <c r="G20" i="12"/>
  <c r="D25" i="12"/>
  <c r="F28" i="12"/>
  <c r="C31" i="12"/>
  <c r="F37" i="12"/>
  <c r="G40" i="12"/>
  <c r="D43" i="12"/>
  <c r="G49" i="12"/>
  <c r="G52" i="12"/>
  <c r="D55" i="12"/>
  <c r="B58" i="12"/>
  <c r="H61" i="12"/>
  <c r="H64" i="12"/>
  <c r="C66" i="12"/>
  <c r="I67" i="12"/>
  <c r="C73" i="12"/>
  <c r="D76" i="12"/>
  <c r="E79" i="12"/>
  <c r="G82" i="12"/>
  <c r="F88" i="12"/>
  <c r="H91" i="12"/>
  <c r="J97" i="12"/>
  <c r="E115" i="12"/>
  <c r="C127" i="12"/>
  <c r="D103" i="12"/>
  <c r="C103" i="12"/>
  <c r="B103" i="12"/>
  <c r="J103" i="12"/>
  <c r="I103" i="12"/>
  <c r="H103" i="12"/>
  <c r="J42" i="12"/>
  <c r="D49" i="12"/>
  <c r="J54" i="12"/>
  <c r="E61" i="12"/>
  <c r="E103" i="12"/>
  <c r="B43" i="12"/>
  <c r="F61" i="12"/>
  <c r="C115" i="12"/>
  <c r="E111" i="12"/>
  <c r="I8" i="12"/>
  <c r="H20" i="12"/>
  <c r="E25" i="12"/>
  <c r="G28" i="12"/>
  <c r="D31" i="12"/>
  <c r="G37" i="12"/>
  <c r="H40" i="12"/>
  <c r="B42" i="12"/>
  <c r="E43" i="12"/>
  <c r="B46" i="12"/>
  <c r="H49" i="12"/>
  <c r="H52" i="12"/>
  <c r="B54" i="12"/>
  <c r="E55" i="12"/>
  <c r="C58" i="12"/>
  <c r="I61" i="12"/>
  <c r="I64" i="12"/>
  <c r="E66" i="12"/>
  <c r="D73" i="12"/>
  <c r="E76" i="12"/>
  <c r="F79" i="12"/>
  <c r="H82" i="12"/>
  <c r="G88" i="12"/>
  <c r="I91" i="12"/>
  <c r="B112" i="12"/>
  <c r="I115" i="12"/>
  <c r="D127" i="12"/>
  <c r="I109" i="12"/>
  <c r="H109" i="12"/>
  <c r="E109" i="12"/>
  <c r="J121" i="12"/>
  <c r="I121" i="12"/>
  <c r="F121" i="12"/>
  <c r="C37" i="12"/>
  <c r="J30" i="12"/>
  <c r="D88" i="12"/>
  <c r="G97" i="12"/>
  <c r="B126" i="12"/>
  <c r="F25" i="12"/>
  <c r="H28" i="12"/>
  <c r="B30" i="12"/>
  <c r="E31" i="12"/>
  <c r="B34" i="12"/>
  <c r="H37" i="12"/>
  <c r="I40" i="12"/>
  <c r="C42" i="12"/>
  <c r="F43" i="12"/>
  <c r="C46" i="12"/>
  <c r="I49" i="12"/>
  <c r="I52" i="12"/>
  <c r="C54" i="12"/>
  <c r="F55" i="12"/>
  <c r="D58" i="12"/>
  <c r="F66" i="12"/>
  <c r="E73" i="12"/>
  <c r="F76" i="12"/>
  <c r="G79" i="12"/>
  <c r="I82" i="12"/>
  <c r="C85" i="12"/>
  <c r="H88" i="12"/>
  <c r="C90" i="12"/>
  <c r="J91" i="12"/>
  <c r="B100" i="12"/>
  <c r="J115" i="12"/>
  <c r="H127" i="12"/>
  <c r="C114" i="12"/>
  <c r="J106" i="12"/>
  <c r="G106" i="12"/>
  <c r="F106" i="12"/>
  <c r="J112" i="12"/>
  <c r="I112" i="12"/>
  <c r="F112" i="12"/>
  <c r="E112" i="12"/>
  <c r="D112" i="12"/>
  <c r="G118" i="12"/>
  <c r="F118" i="12"/>
  <c r="D118" i="12"/>
  <c r="C118" i="12"/>
  <c r="J124" i="12"/>
  <c r="I124" i="12"/>
  <c r="F124" i="12"/>
  <c r="E124" i="12"/>
  <c r="D124" i="12"/>
  <c r="G112" i="12"/>
  <c r="C124" i="12"/>
  <c r="I127" i="12"/>
  <c r="I57" i="12"/>
  <c r="E153" i="12"/>
  <c r="I153" i="12"/>
  <c r="D153" i="12"/>
  <c r="C153" i="12"/>
  <c r="J153" i="12"/>
  <c r="H153" i="12"/>
  <c r="B153" i="12"/>
  <c r="F153" i="12"/>
  <c r="N135" i="12"/>
  <c r="G135" i="12"/>
  <c r="F133" i="12"/>
  <c r="E141" i="12"/>
  <c r="J141" i="12"/>
  <c r="D141" i="12"/>
  <c r="I141" i="12"/>
  <c r="H141" i="12"/>
  <c r="J174" i="12"/>
  <c r="N174" i="12"/>
  <c r="I174" i="12" s="1"/>
  <c r="G133" i="12"/>
  <c r="H133" i="12"/>
  <c r="B133" i="12"/>
  <c r="C150" i="12"/>
  <c r="I150" i="12"/>
  <c r="D166" i="12"/>
  <c r="F171" i="12"/>
  <c r="I171" i="12"/>
  <c r="H171" i="12"/>
  <c r="C171" i="12"/>
  <c r="H157" i="12"/>
  <c r="N136" i="12"/>
  <c r="H136" i="12"/>
  <c r="N148" i="12"/>
  <c r="N157" i="12"/>
  <c r="G157" i="12" s="1"/>
  <c r="C177" i="12"/>
  <c r="N154" i="12"/>
  <c r="B159" i="12"/>
  <c r="N178" i="12"/>
  <c r="D159" i="12"/>
  <c r="N138" i="12"/>
  <c r="F141" i="12"/>
  <c r="C144" i="12"/>
  <c r="B144" i="12"/>
  <c r="J171" i="12"/>
  <c r="N156" i="12"/>
  <c r="E159" i="12"/>
  <c r="C159" i="12"/>
  <c r="H139" i="12"/>
  <c r="G139" i="12"/>
  <c r="N165" i="12"/>
  <c r="F165" i="12" s="1"/>
  <c r="D162" i="12"/>
  <c r="D171" i="12"/>
  <c r="J168" i="12"/>
  <c r="H160" i="12"/>
  <c r="E171" i="12"/>
  <c r="J144" i="12"/>
  <c r="J151" i="12"/>
  <c r="D151" i="12"/>
  <c r="B163" i="12"/>
  <c r="G163" i="12"/>
  <c r="H163" i="12"/>
  <c r="H156" i="12"/>
  <c r="G156" i="12"/>
  <c r="F156" i="12"/>
  <c r="E156" i="12"/>
  <c r="B130" i="12"/>
  <c r="N140" i="12"/>
  <c r="B142" i="12"/>
  <c r="N143" i="12"/>
  <c r="N151" i="12"/>
  <c r="F151" i="12" s="1"/>
  <c r="J156" i="12"/>
  <c r="N164" i="12"/>
  <c r="B166" i="12"/>
  <c r="N167" i="12"/>
  <c r="E174" i="12"/>
  <c r="F130" i="12"/>
  <c r="D148" i="12"/>
  <c r="F177" i="12"/>
  <c r="E177" i="12"/>
  <c r="D177" i="12"/>
  <c r="B177" i="12"/>
  <c r="J177" i="12"/>
  <c r="I177" i="12"/>
  <c r="G177" i="12"/>
  <c r="H130" i="12"/>
  <c r="N131" i="12"/>
  <c r="N134" i="12"/>
  <c r="B136" i="12"/>
  <c r="N137" i="12"/>
  <c r="J150" i="12"/>
  <c r="N158" i="12"/>
  <c r="B160" i="12"/>
  <c r="N161" i="12"/>
  <c r="C168" i="12"/>
  <c r="F136" i="12"/>
  <c r="D144" i="12"/>
  <c r="H150" i="12"/>
  <c r="G150" i="12"/>
  <c r="F150" i="12"/>
  <c r="E150" i="12"/>
  <c r="B157" i="12"/>
  <c r="F160" i="12"/>
  <c r="D168" i="12"/>
  <c r="J139" i="12"/>
  <c r="I139" i="12"/>
  <c r="F139" i="12"/>
  <c r="E139" i="12"/>
  <c r="D139" i="12"/>
  <c r="C139" i="12"/>
  <c r="D142" i="12"/>
  <c r="C142" i="12"/>
  <c r="J142" i="12"/>
  <c r="I142" i="12"/>
  <c r="E142" i="12"/>
  <c r="J163" i="12"/>
  <c r="I163" i="12"/>
  <c r="F163" i="12"/>
  <c r="E163" i="12"/>
  <c r="D163" i="12"/>
  <c r="C163" i="12"/>
  <c r="J166" i="12"/>
  <c r="I166" i="12"/>
  <c r="E166" i="12"/>
  <c r="J175" i="12"/>
  <c r="I175" i="12"/>
  <c r="H175" i="12"/>
  <c r="F175" i="12"/>
  <c r="E175" i="12"/>
  <c r="D175" i="12"/>
  <c r="C175" i="12"/>
  <c r="B175" i="12"/>
  <c r="C138" i="12"/>
  <c r="N152" i="12"/>
  <c r="B154" i="12"/>
  <c r="N155" i="12"/>
  <c r="C162" i="12"/>
  <c r="J133" i="12"/>
  <c r="I133" i="12"/>
  <c r="E133" i="12"/>
  <c r="D133" i="12"/>
  <c r="C133" i="12"/>
  <c r="H144" i="12"/>
  <c r="G144" i="12"/>
  <c r="F144" i="12"/>
  <c r="E144" i="12"/>
  <c r="H168" i="12"/>
  <c r="G168" i="12"/>
  <c r="F168" i="12"/>
  <c r="E168" i="12"/>
  <c r="D130" i="12"/>
  <c r="D136" i="12"/>
  <c r="C136" i="12"/>
  <c r="J136" i="12"/>
  <c r="I136" i="12"/>
  <c r="E136" i="12"/>
  <c r="B156" i="12"/>
  <c r="J157" i="12"/>
  <c r="I157" i="12"/>
  <c r="F157" i="12"/>
  <c r="E157" i="12"/>
  <c r="D157" i="12"/>
  <c r="C157" i="12"/>
  <c r="D160" i="12"/>
  <c r="C160" i="12"/>
  <c r="J160" i="12"/>
  <c r="I160" i="12"/>
  <c r="E160" i="12"/>
  <c r="D172" i="12"/>
  <c r="C172" i="12"/>
  <c r="J172" i="12"/>
  <c r="I172" i="12"/>
  <c r="H172" i="12"/>
  <c r="E172" i="12"/>
  <c r="N146" i="12"/>
  <c r="B148" i="12"/>
  <c r="N149" i="12"/>
  <c r="C156" i="12"/>
  <c r="N170" i="12"/>
  <c r="B172" i="12"/>
  <c r="H138" i="12"/>
  <c r="G138" i="12"/>
  <c r="F138" i="12"/>
  <c r="E138" i="12"/>
  <c r="F148" i="12"/>
  <c r="D156" i="12"/>
  <c r="H162" i="12"/>
  <c r="G162" i="12"/>
  <c r="F162" i="12"/>
  <c r="E162" i="12"/>
  <c r="F172" i="12"/>
  <c r="E132" i="12"/>
  <c r="D154" i="12"/>
  <c r="C154" i="12"/>
  <c r="J154" i="12"/>
  <c r="I154" i="12"/>
  <c r="E154" i="12"/>
  <c r="I156" i="12"/>
  <c r="G172" i="12"/>
  <c r="G141" i="12"/>
  <c r="G153" i="12"/>
  <c r="G159" i="12"/>
  <c r="G165" i="12"/>
  <c r="G171" i="12"/>
  <c r="E178" i="12"/>
  <c r="G178" i="12"/>
  <c r="H178" i="12"/>
  <c r="I178" i="12"/>
  <c r="J178" i="12"/>
  <c r="B178" i="12"/>
  <c r="C178" i="12"/>
  <c r="J66" i="12"/>
  <c r="G69" i="12"/>
  <c r="H72" i="12"/>
  <c r="G78" i="12"/>
  <c r="J85" i="12"/>
  <c r="E90" i="12"/>
  <c r="B93" i="12"/>
  <c r="I97" i="12"/>
  <c r="E102" i="12"/>
  <c r="B105" i="12"/>
  <c r="E106" i="12"/>
  <c r="J109" i="12"/>
  <c r="E114" i="12"/>
  <c r="B117" i="12"/>
  <c r="E118" i="12"/>
  <c r="G126" i="12"/>
  <c r="D129" i="12"/>
  <c r="G130" i="12"/>
  <c r="J84" i="12"/>
  <c r="E84" i="12"/>
  <c r="J69" i="12"/>
  <c r="J78" i="12"/>
  <c r="H90" i="12"/>
  <c r="E93" i="12"/>
  <c r="C96" i="12"/>
  <c r="H102" i="12"/>
  <c r="H106" i="12"/>
  <c r="B108" i="12"/>
  <c r="H114" i="12"/>
  <c r="E117" i="12"/>
  <c r="H118" i="12"/>
  <c r="B121" i="12"/>
  <c r="J126" i="12"/>
  <c r="G129" i="12"/>
  <c r="J130" i="12"/>
  <c r="C72" i="12"/>
  <c r="J12" i="12"/>
  <c r="B66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J90" i="12"/>
  <c r="G93" i="12"/>
  <c r="B97" i="12"/>
  <c r="J102" i="12"/>
  <c r="G105" i="12"/>
  <c r="C109" i="12"/>
  <c r="J114" i="12"/>
  <c r="G117" i="12"/>
  <c r="J118" i="12"/>
  <c r="D121" i="12"/>
  <c r="I129" i="12"/>
  <c r="E60" i="12"/>
  <c r="D66" i="12"/>
  <c r="D85" i="12"/>
  <c r="H93" i="12"/>
  <c r="C97" i="12"/>
  <c r="H105" i="12"/>
  <c r="D109" i="12"/>
  <c r="H117" i="12"/>
  <c r="E121" i="12"/>
  <c r="I48" i="12"/>
  <c r="C24" i="12"/>
  <c r="G60" i="12"/>
  <c r="C69" i="12"/>
  <c r="C78" i="12"/>
  <c r="F85" i="12"/>
  <c r="E97" i="12"/>
  <c r="F109" i="12"/>
  <c r="G121" i="12"/>
  <c r="C126" i="12"/>
  <c r="C130" i="12"/>
  <c r="D24" i="12"/>
  <c r="J62" i="12"/>
  <c r="C110" i="12"/>
  <c r="G120" i="12"/>
  <c r="E38" i="12"/>
  <c r="E26" i="12"/>
  <c r="J122" i="12"/>
  <c r="G38" i="12"/>
  <c r="D123" i="12"/>
  <c r="C50" i="12"/>
  <c r="E50" i="12"/>
  <c r="F123" i="12"/>
  <c r="D62" i="12"/>
  <c r="B12" i="12"/>
  <c r="H14" i="12"/>
  <c r="F26" i="12"/>
  <c r="I27" i="12"/>
  <c r="J36" i="12"/>
  <c r="D38" i="12"/>
  <c r="G39" i="12"/>
  <c r="H48" i="12"/>
  <c r="B50" i="12"/>
  <c r="F60" i="12"/>
  <c r="C63" i="12"/>
  <c r="K67" i="12"/>
  <c r="D72" i="12"/>
  <c r="B84" i="12"/>
  <c r="H86" i="12"/>
  <c r="I99" i="12"/>
  <c r="J108" i="12"/>
  <c r="D110" i="12"/>
  <c r="H120" i="12"/>
  <c r="B122" i="12"/>
  <c r="E123" i="12"/>
  <c r="I86" i="12"/>
  <c r="E110" i="12"/>
  <c r="C122" i="12"/>
  <c r="D12" i="12"/>
  <c r="J14" i="12"/>
  <c r="B24" i="12"/>
  <c r="H26" i="12"/>
  <c r="F38" i="12"/>
  <c r="I39" i="12"/>
  <c r="J48" i="12"/>
  <c r="D50" i="12"/>
  <c r="H60" i="12"/>
  <c r="B62" i="12"/>
  <c r="E63" i="12"/>
  <c r="F72" i="12"/>
  <c r="C75" i="12"/>
  <c r="D84" i="12"/>
  <c r="J86" i="12"/>
  <c r="B96" i="12"/>
  <c r="F110" i="12"/>
  <c r="J120" i="12"/>
  <c r="D122" i="12"/>
  <c r="G123" i="12"/>
  <c r="F122" i="12"/>
  <c r="G12" i="12"/>
  <c r="D15" i="12"/>
  <c r="E24" i="12"/>
  <c r="B27" i="12"/>
  <c r="C36" i="12"/>
  <c r="I38" i="12"/>
  <c r="G50" i="12"/>
  <c r="E62" i="12"/>
  <c r="H63" i="12"/>
  <c r="I72" i="12"/>
  <c r="C74" i="12"/>
  <c r="F75" i="12"/>
  <c r="G84" i="12"/>
  <c r="D87" i="12"/>
  <c r="E96" i="12"/>
  <c r="B99" i="12"/>
  <c r="C108" i="12"/>
  <c r="I110" i="12"/>
  <c r="G122" i="12"/>
  <c r="J123" i="12"/>
  <c r="H12" i="12"/>
  <c r="B14" i="12"/>
  <c r="E15" i="12"/>
  <c r="F24" i="12"/>
  <c r="C27" i="12"/>
  <c r="D36" i="12"/>
  <c r="J38" i="12"/>
  <c r="B48" i="12"/>
  <c r="H50" i="12"/>
  <c r="F62" i="12"/>
  <c r="I63" i="12"/>
  <c r="J72" i="12"/>
  <c r="D74" i="12"/>
  <c r="G75" i="12"/>
  <c r="H84" i="12"/>
  <c r="B86" i="12"/>
  <c r="E87" i="12"/>
  <c r="F96" i="12"/>
  <c r="C99" i="12"/>
  <c r="D108" i="12"/>
  <c r="J110" i="12"/>
  <c r="B120" i="12"/>
  <c r="H122" i="12"/>
  <c r="H38" i="12"/>
  <c r="I12" i="12"/>
  <c r="C14" i="12"/>
  <c r="F15" i="12"/>
  <c r="G24" i="12"/>
  <c r="D27" i="12"/>
  <c r="E36" i="12"/>
  <c r="B39" i="12"/>
  <c r="C48" i="12"/>
  <c r="I50" i="12"/>
  <c r="G62" i="12"/>
  <c r="J63" i="12"/>
  <c r="H75" i="12"/>
  <c r="I84" i="12"/>
  <c r="C86" i="12"/>
  <c r="F87" i="12"/>
  <c r="G96" i="12"/>
  <c r="D99" i="12"/>
  <c r="E108" i="12"/>
  <c r="B111" i="12"/>
  <c r="C120" i="12"/>
  <c r="I122" i="12"/>
  <c r="J60" i="12"/>
  <c r="K9" i="12"/>
  <c r="D14" i="12"/>
  <c r="G15" i="12"/>
  <c r="H24" i="12"/>
  <c r="E27" i="12"/>
  <c r="F36" i="12"/>
  <c r="C39" i="12"/>
  <c r="D48" i="12"/>
  <c r="J50" i="12"/>
  <c r="B60" i="12"/>
  <c r="H62" i="12"/>
  <c r="F74" i="12"/>
  <c r="I75" i="12"/>
  <c r="D86" i="12"/>
  <c r="G87" i="12"/>
  <c r="H96" i="12"/>
  <c r="E99" i="12"/>
  <c r="F108" i="12"/>
  <c r="D120" i="12"/>
  <c r="B74" i="12"/>
  <c r="E14" i="12"/>
  <c r="H15" i="12"/>
  <c r="I24" i="12"/>
  <c r="F27" i="12"/>
  <c r="G36" i="12"/>
  <c r="D39" i="12"/>
  <c r="E48" i="12"/>
  <c r="C60" i="12"/>
  <c r="I62" i="12"/>
  <c r="G74" i="12"/>
  <c r="E86" i="12"/>
  <c r="H87" i="12"/>
  <c r="I96" i="12"/>
  <c r="F99" i="12"/>
  <c r="G108" i="12"/>
  <c r="E120" i="12"/>
  <c r="B123" i="12"/>
  <c r="H110" i="12"/>
  <c r="F14" i="12"/>
  <c r="I15" i="12"/>
  <c r="G27" i="12"/>
  <c r="H36" i="12"/>
  <c r="B38" i="12"/>
  <c r="E39" i="12"/>
  <c r="F48" i="12"/>
  <c r="D60" i="12"/>
  <c r="B72" i="12"/>
  <c r="H74" i="12"/>
  <c r="F86" i="12"/>
  <c r="I87" i="12"/>
  <c r="G99" i="12"/>
  <c r="H108" i="12"/>
  <c r="B110" i="12"/>
  <c r="F120" i="12"/>
  <c r="C123" i="12"/>
  <c r="B36" i="12"/>
  <c r="B5" i="12"/>
  <c r="C5" i="12"/>
  <c r="D5" i="12"/>
  <c r="K129" i="12" l="1"/>
  <c r="K112" i="12"/>
  <c r="K78" i="12"/>
  <c r="K34" i="12"/>
  <c r="K76" i="12"/>
  <c r="K102" i="12"/>
  <c r="K126" i="12"/>
  <c r="K3" i="12"/>
  <c r="K42" i="12"/>
  <c r="K70" i="12"/>
  <c r="K94" i="12"/>
  <c r="K29" i="12"/>
  <c r="K25" i="12"/>
  <c r="K33" i="12"/>
  <c r="K4" i="12"/>
  <c r="K124" i="12"/>
  <c r="K135" i="1"/>
  <c r="D71" i="12"/>
  <c r="J71" i="12"/>
  <c r="C71" i="12"/>
  <c r="B71" i="12"/>
  <c r="I71" i="12"/>
  <c r="H71" i="12"/>
  <c r="G71" i="12"/>
  <c r="F71" i="12"/>
  <c r="E71" i="12"/>
  <c r="G26" i="12"/>
  <c r="K144" i="1"/>
  <c r="G104" i="12"/>
  <c r="F104" i="12"/>
  <c r="E104" i="12"/>
  <c r="D104" i="12"/>
  <c r="I104" i="12"/>
  <c r="H104" i="12"/>
  <c r="C104" i="12"/>
  <c r="B104" i="12"/>
  <c r="J104" i="12"/>
  <c r="K37" i="12"/>
  <c r="H59" i="12"/>
  <c r="G59" i="12"/>
  <c r="F59" i="12"/>
  <c r="E59" i="12"/>
  <c r="C59" i="12"/>
  <c r="B59" i="12"/>
  <c r="D59" i="12"/>
  <c r="J59" i="12"/>
  <c r="I59" i="12"/>
  <c r="K57" i="12"/>
  <c r="D51" i="12"/>
  <c r="I51" i="12"/>
  <c r="F51" i="12"/>
  <c r="H51" i="12"/>
  <c r="B92" i="12"/>
  <c r="H92" i="12"/>
  <c r="I92" i="12"/>
  <c r="D92" i="12"/>
  <c r="J92" i="12"/>
  <c r="G92" i="12"/>
  <c r="F92" i="12"/>
  <c r="E92" i="12"/>
  <c r="C92" i="12"/>
  <c r="E147" i="12"/>
  <c r="J147" i="12"/>
  <c r="H147" i="12"/>
  <c r="D147" i="12"/>
  <c r="C147" i="12"/>
  <c r="B147" i="12"/>
  <c r="I147" i="12"/>
  <c r="K8" i="12"/>
  <c r="K93" i="12"/>
  <c r="D111" i="12"/>
  <c r="K60" i="12"/>
  <c r="G111" i="12"/>
  <c r="K49" i="12"/>
  <c r="K28" i="12"/>
  <c r="C166" i="12"/>
  <c r="H142" i="12"/>
  <c r="G142" i="12"/>
  <c r="F142" i="12"/>
  <c r="F147" i="12"/>
  <c r="G47" i="12"/>
  <c r="F47" i="12"/>
  <c r="E47" i="12"/>
  <c r="D47" i="12"/>
  <c r="C47" i="12"/>
  <c r="B47" i="12"/>
  <c r="J47" i="12"/>
  <c r="I47" i="12"/>
  <c r="H47" i="12"/>
  <c r="D132" i="12"/>
  <c r="J132" i="12"/>
  <c r="I132" i="12"/>
  <c r="H132" i="12"/>
  <c r="B132" i="12"/>
  <c r="F132" i="12"/>
  <c r="F135" i="12"/>
  <c r="B81" i="12"/>
  <c r="E81" i="12"/>
  <c r="F81" i="12"/>
  <c r="C81" i="12"/>
  <c r="B26" i="12"/>
  <c r="K66" i="12"/>
  <c r="K30" i="12"/>
  <c r="B51" i="12"/>
  <c r="I111" i="12"/>
  <c r="E51" i="12"/>
  <c r="K10" i="12"/>
  <c r="G81" i="12"/>
  <c r="K106" i="12"/>
  <c r="C174" i="12"/>
  <c r="D174" i="12"/>
  <c r="J80" i="12"/>
  <c r="I80" i="12"/>
  <c r="F80" i="12"/>
  <c r="E80" i="12"/>
  <c r="H80" i="12"/>
  <c r="G80" i="12"/>
  <c r="D80" i="12"/>
  <c r="C80" i="12"/>
  <c r="B80" i="12"/>
  <c r="J101" i="12"/>
  <c r="F101" i="12"/>
  <c r="E101" i="12"/>
  <c r="D101" i="12"/>
  <c r="C101" i="12"/>
  <c r="B101" i="12"/>
  <c r="H101" i="12"/>
  <c r="I101" i="12"/>
  <c r="G101" i="12"/>
  <c r="J119" i="12"/>
  <c r="G119" i="12"/>
  <c r="F119" i="12"/>
  <c r="E119" i="12"/>
  <c r="I119" i="12"/>
  <c r="D119" i="12"/>
  <c r="C119" i="12"/>
  <c r="H119" i="12"/>
  <c r="B119" i="12"/>
  <c r="H53" i="12"/>
  <c r="G53" i="12"/>
  <c r="J53" i="12"/>
  <c r="I53" i="12"/>
  <c r="F53" i="12"/>
  <c r="E53" i="12"/>
  <c r="D53" i="12"/>
  <c r="C53" i="12"/>
  <c r="B53" i="12"/>
  <c r="I32" i="12"/>
  <c r="H32" i="12"/>
  <c r="C32" i="12"/>
  <c r="G32" i="12"/>
  <c r="F32" i="12"/>
  <c r="D32" i="12"/>
  <c r="E32" i="12"/>
  <c r="B32" i="12"/>
  <c r="J32" i="12"/>
  <c r="K115" i="12"/>
  <c r="C105" i="12"/>
  <c r="D23" i="12"/>
  <c r="C23" i="12"/>
  <c r="J23" i="12"/>
  <c r="B23" i="12"/>
  <c r="I23" i="12"/>
  <c r="H23" i="12"/>
  <c r="G23" i="12"/>
  <c r="E23" i="12"/>
  <c r="F23" i="12"/>
  <c r="K114" i="12"/>
  <c r="G132" i="12"/>
  <c r="D128" i="12"/>
  <c r="C128" i="12"/>
  <c r="B128" i="12"/>
  <c r="J128" i="12"/>
  <c r="I128" i="12"/>
  <c r="H128" i="12"/>
  <c r="F128" i="12"/>
  <c r="G128" i="12"/>
  <c r="E128" i="12"/>
  <c r="K77" i="12"/>
  <c r="H148" i="12"/>
  <c r="H7" i="12"/>
  <c r="G7" i="12"/>
  <c r="C7" i="12"/>
  <c r="F7" i="12"/>
  <c r="E7" i="12"/>
  <c r="B7" i="12"/>
  <c r="D7" i="12"/>
  <c r="I7" i="12"/>
  <c r="J7" i="12"/>
  <c r="C68" i="12"/>
  <c r="B68" i="12"/>
  <c r="I68" i="12"/>
  <c r="J68" i="12"/>
  <c r="H68" i="12"/>
  <c r="G68" i="12"/>
  <c r="F68" i="12"/>
  <c r="E68" i="12"/>
  <c r="D68" i="12"/>
  <c r="J13" i="12"/>
  <c r="I13" i="12"/>
  <c r="E13" i="12"/>
  <c r="H13" i="12"/>
  <c r="D13" i="12"/>
  <c r="G13" i="12"/>
  <c r="F13" i="12"/>
  <c r="C13" i="12"/>
  <c r="B13" i="12"/>
  <c r="D105" i="12"/>
  <c r="K172" i="1"/>
  <c r="K16" i="12"/>
  <c r="K103" i="12"/>
  <c r="G51" i="12"/>
  <c r="K91" i="12"/>
  <c r="K121" i="12"/>
  <c r="H166" i="12"/>
  <c r="F166" i="12"/>
  <c r="G166" i="12"/>
  <c r="C98" i="12"/>
  <c r="H98" i="12"/>
  <c r="G98" i="12"/>
  <c r="F98" i="12"/>
  <c r="K46" i="12"/>
  <c r="I81" i="12"/>
  <c r="K123" i="1"/>
  <c r="G174" i="12"/>
  <c r="G151" i="12"/>
  <c r="D178" i="12"/>
  <c r="F178" i="12"/>
  <c r="I105" i="12"/>
  <c r="K118" i="12"/>
  <c r="K117" i="12"/>
  <c r="I98" i="12"/>
  <c r="K52" i="12"/>
  <c r="E148" i="12"/>
  <c r="H174" i="12"/>
  <c r="H151" i="12"/>
  <c r="D138" i="12"/>
  <c r="J138" i="12"/>
  <c r="I138" i="12"/>
  <c r="B138" i="12"/>
  <c r="G136" i="12"/>
  <c r="J56" i="12"/>
  <c r="I56" i="12"/>
  <c r="H56" i="12"/>
  <c r="G56" i="12"/>
  <c r="F56" i="12"/>
  <c r="E56" i="12"/>
  <c r="D56" i="12"/>
  <c r="C56" i="12"/>
  <c r="B56" i="12"/>
  <c r="D18" i="12"/>
  <c r="C18" i="12"/>
  <c r="B18" i="12"/>
  <c r="J18" i="12"/>
  <c r="I18" i="12"/>
  <c r="H18" i="12"/>
  <c r="G18" i="12"/>
  <c r="E18" i="12"/>
  <c r="F18" i="12"/>
  <c r="E12" i="12"/>
  <c r="F35" i="12"/>
  <c r="E35" i="12"/>
  <c r="D35" i="12"/>
  <c r="C35" i="12"/>
  <c r="B35" i="12"/>
  <c r="J35" i="12"/>
  <c r="I35" i="12"/>
  <c r="H35" i="12"/>
  <c r="G35" i="12"/>
  <c r="H83" i="12"/>
  <c r="G83" i="12"/>
  <c r="C83" i="12"/>
  <c r="J83" i="12"/>
  <c r="I83" i="12"/>
  <c r="F83" i="12"/>
  <c r="E83" i="12"/>
  <c r="D83" i="12"/>
  <c r="B83" i="12"/>
  <c r="K109" i="12"/>
  <c r="E135" i="12"/>
  <c r="D135" i="12"/>
  <c r="B135" i="12"/>
  <c r="I135" i="12"/>
  <c r="H135" i="12"/>
  <c r="C135" i="12"/>
  <c r="J135" i="12"/>
  <c r="J17" i="12"/>
  <c r="H17" i="12"/>
  <c r="I17" i="12"/>
  <c r="G17" i="12"/>
  <c r="F17" i="12"/>
  <c r="E17" i="12"/>
  <c r="D17" i="12"/>
  <c r="C17" i="12"/>
  <c r="B17" i="12"/>
  <c r="K117" i="1"/>
  <c r="D26" i="12"/>
  <c r="K82" i="12"/>
  <c r="B174" i="12"/>
  <c r="F174" i="12"/>
  <c r="B98" i="12"/>
  <c r="E74" i="12"/>
  <c r="K45" i="12"/>
  <c r="K22" i="12"/>
  <c r="I148" i="12"/>
  <c r="C151" i="12"/>
  <c r="E165" i="12"/>
  <c r="I165" i="12"/>
  <c r="J165" i="12"/>
  <c r="H165" i="12"/>
  <c r="C165" i="12"/>
  <c r="B165" i="12"/>
  <c r="D165" i="12"/>
  <c r="C125" i="12"/>
  <c r="B125" i="12"/>
  <c r="I125" i="12"/>
  <c r="H125" i="12"/>
  <c r="G125" i="12"/>
  <c r="J125" i="12"/>
  <c r="F125" i="12"/>
  <c r="E125" i="12"/>
  <c r="D125" i="12"/>
  <c r="H111" i="12"/>
  <c r="J111" i="12"/>
  <c r="F111" i="12"/>
  <c r="D98" i="12"/>
  <c r="K65" i="12"/>
  <c r="K54" i="12"/>
  <c r="K127" i="12"/>
  <c r="C111" i="12"/>
  <c r="K69" i="12"/>
  <c r="K152" i="1"/>
  <c r="K55" i="12"/>
  <c r="J98" i="12"/>
  <c r="C26" i="12"/>
  <c r="K43" i="12"/>
  <c r="K73" i="12"/>
  <c r="K100" i="12"/>
  <c r="K20" i="12"/>
  <c r="H81" i="12"/>
  <c r="G148" i="12"/>
  <c r="K153" i="12"/>
  <c r="J148" i="12"/>
  <c r="F154" i="12"/>
  <c r="G154" i="12"/>
  <c r="H154" i="12"/>
  <c r="G19" i="12"/>
  <c r="F19" i="12"/>
  <c r="E19" i="12"/>
  <c r="D19" i="12"/>
  <c r="C19" i="12"/>
  <c r="B19" i="12"/>
  <c r="J19" i="12"/>
  <c r="I19" i="12"/>
  <c r="H19" i="12"/>
  <c r="E116" i="12"/>
  <c r="D116" i="12"/>
  <c r="C116" i="12"/>
  <c r="B116" i="12"/>
  <c r="J116" i="12"/>
  <c r="I116" i="12"/>
  <c r="F116" i="12"/>
  <c r="H116" i="12"/>
  <c r="G116" i="12"/>
  <c r="J44" i="12"/>
  <c r="I44" i="12"/>
  <c r="H44" i="12"/>
  <c r="G44" i="12"/>
  <c r="E44" i="12"/>
  <c r="D44" i="12"/>
  <c r="F44" i="12"/>
  <c r="C44" i="12"/>
  <c r="B44" i="12"/>
  <c r="D6" i="12"/>
  <c r="C6" i="12"/>
  <c r="B6" i="12"/>
  <c r="J6" i="12"/>
  <c r="I6" i="12"/>
  <c r="H6" i="12"/>
  <c r="G6" i="12"/>
  <c r="F6" i="12"/>
  <c r="E6" i="12"/>
  <c r="K64" i="12"/>
  <c r="I5" i="12"/>
  <c r="F5" i="12"/>
  <c r="J5" i="12"/>
  <c r="G5" i="12"/>
  <c r="H5" i="12"/>
  <c r="E5" i="12"/>
  <c r="H11" i="12"/>
  <c r="G11" i="12"/>
  <c r="F11" i="12"/>
  <c r="E11" i="12"/>
  <c r="B11" i="12"/>
  <c r="D11" i="12"/>
  <c r="C11" i="12"/>
  <c r="J11" i="12"/>
  <c r="I11" i="12"/>
  <c r="J89" i="12"/>
  <c r="G89" i="12"/>
  <c r="F89" i="12"/>
  <c r="I89" i="12"/>
  <c r="H89" i="12"/>
  <c r="E89" i="12"/>
  <c r="D89" i="12"/>
  <c r="C89" i="12"/>
  <c r="B89" i="12"/>
  <c r="E95" i="12"/>
  <c r="D95" i="12"/>
  <c r="C95" i="12"/>
  <c r="B95" i="12"/>
  <c r="G95" i="12"/>
  <c r="J95" i="12"/>
  <c r="I95" i="12"/>
  <c r="H95" i="12"/>
  <c r="F95" i="12"/>
  <c r="K61" i="12"/>
  <c r="K113" i="12"/>
  <c r="K40" i="12"/>
  <c r="K97" i="12"/>
  <c r="C51" i="12"/>
  <c r="J26" i="12"/>
  <c r="K85" i="12"/>
  <c r="K90" i="12"/>
  <c r="K31" i="12"/>
  <c r="J51" i="12"/>
  <c r="K41" i="12"/>
  <c r="K79" i="12"/>
  <c r="J74" i="12"/>
  <c r="K88" i="12"/>
  <c r="K58" i="12"/>
  <c r="E105" i="12"/>
  <c r="D81" i="12"/>
  <c r="G147" i="12"/>
  <c r="K159" i="12"/>
  <c r="C148" i="12"/>
  <c r="I151" i="12"/>
  <c r="B107" i="12"/>
  <c r="H107" i="12"/>
  <c r="G107" i="12"/>
  <c r="F107" i="12"/>
  <c r="I107" i="12"/>
  <c r="J107" i="12"/>
  <c r="E107" i="12"/>
  <c r="D107" i="12"/>
  <c r="C107" i="12"/>
  <c r="J81" i="12"/>
  <c r="E21" i="12"/>
  <c r="B21" i="12"/>
  <c r="D21" i="12"/>
  <c r="C21" i="12"/>
  <c r="J21" i="12"/>
  <c r="I21" i="12"/>
  <c r="H21" i="12"/>
  <c r="G21" i="12"/>
  <c r="F21" i="12"/>
  <c r="K143" i="1"/>
  <c r="H176" i="12"/>
  <c r="G176" i="12"/>
  <c r="F176" i="12"/>
  <c r="D176" i="12"/>
  <c r="C176" i="12"/>
  <c r="B176" i="12"/>
  <c r="I176" i="12"/>
  <c r="J176" i="12"/>
  <c r="E176" i="12"/>
  <c r="B137" i="12"/>
  <c r="J137" i="12"/>
  <c r="I137" i="12"/>
  <c r="H137" i="12"/>
  <c r="G137" i="12"/>
  <c r="C137" i="12"/>
  <c r="D137" i="12"/>
  <c r="F137" i="12"/>
  <c r="E137" i="12"/>
  <c r="K171" i="12"/>
  <c r="K146" i="1"/>
  <c r="H146" i="12"/>
  <c r="G146" i="12"/>
  <c r="D146" i="12"/>
  <c r="C146" i="12"/>
  <c r="B146" i="12"/>
  <c r="I146" i="12"/>
  <c r="J146" i="12"/>
  <c r="F146" i="12"/>
  <c r="E146" i="12"/>
  <c r="B155" i="12"/>
  <c r="J155" i="12"/>
  <c r="I155" i="12"/>
  <c r="H155" i="12"/>
  <c r="G155" i="12"/>
  <c r="C155" i="12"/>
  <c r="F155" i="12"/>
  <c r="E155" i="12"/>
  <c r="D155" i="12"/>
  <c r="K139" i="12"/>
  <c r="B151" i="12"/>
  <c r="J145" i="12"/>
  <c r="I145" i="12"/>
  <c r="F145" i="12"/>
  <c r="E145" i="12"/>
  <c r="D145" i="12"/>
  <c r="C145" i="12"/>
  <c r="G145" i="12"/>
  <c r="B145" i="12"/>
  <c r="H145" i="12"/>
  <c r="K162" i="12"/>
  <c r="H134" i="12"/>
  <c r="G134" i="12"/>
  <c r="C134" i="12"/>
  <c r="B134" i="12"/>
  <c r="I134" i="12"/>
  <c r="E134" i="12"/>
  <c r="J134" i="12"/>
  <c r="D134" i="12"/>
  <c r="F134" i="12"/>
  <c r="K151" i="1"/>
  <c r="K126" i="1"/>
  <c r="H152" i="12"/>
  <c r="G152" i="12"/>
  <c r="D152" i="12"/>
  <c r="C152" i="12"/>
  <c r="B152" i="12"/>
  <c r="I152" i="12"/>
  <c r="J152" i="12"/>
  <c r="F152" i="12"/>
  <c r="E152" i="12"/>
  <c r="K144" i="12"/>
  <c r="B143" i="12"/>
  <c r="J143" i="12"/>
  <c r="I143" i="12"/>
  <c r="H143" i="12"/>
  <c r="G143" i="12"/>
  <c r="C143" i="12"/>
  <c r="F143" i="12"/>
  <c r="E143" i="12"/>
  <c r="D143" i="12"/>
  <c r="B179" i="12"/>
  <c r="J179" i="12"/>
  <c r="I179" i="12"/>
  <c r="H179" i="12"/>
  <c r="G179" i="12"/>
  <c r="F179" i="12"/>
  <c r="E179" i="12"/>
  <c r="C179" i="12"/>
  <c r="D179" i="12"/>
  <c r="K172" i="12"/>
  <c r="B161" i="12"/>
  <c r="J161" i="12"/>
  <c r="I161" i="12"/>
  <c r="H161" i="12"/>
  <c r="G161" i="12"/>
  <c r="C161" i="12"/>
  <c r="D161" i="12"/>
  <c r="F161" i="12"/>
  <c r="E161" i="12"/>
  <c r="J169" i="12"/>
  <c r="I169" i="12"/>
  <c r="F169" i="12"/>
  <c r="E169" i="12"/>
  <c r="D169" i="12"/>
  <c r="C169" i="12"/>
  <c r="G169" i="12"/>
  <c r="B169" i="12"/>
  <c r="H169" i="12"/>
  <c r="K133" i="12"/>
  <c r="E151" i="12"/>
  <c r="K130" i="12"/>
  <c r="K177" i="12"/>
  <c r="B131" i="12"/>
  <c r="I131" i="12"/>
  <c r="H131" i="12"/>
  <c r="G131" i="12"/>
  <c r="C131" i="12"/>
  <c r="E131" i="12"/>
  <c r="D131" i="12"/>
  <c r="J131" i="12"/>
  <c r="F131" i="12"/>
  <c r="K141" i="12"/>
  <c r="H140" i="12"/>
  <c r="G140" i="12"/>
  <c r="D140" i="12"/>
  <c r="C140" i="12"/>
  <c r="B140" i="12"/>
  <c r="I140" i="12"/>
  <c r="J140" i="12"/>
  <c r="F140" i="12"/>
  <c r="E140" i="12"/>
  <c r="H170" i="12"/>
  <c r="G170" i="12"/>
  <c r="D170" i="12"/>
  <c r="C170" i="12"/>
  <c r="B170" i="12"/>
  <c r="I170" i="12"/>
  <c r="J170" i="12"/>
  <c r="F170" i="12"/>
  <c r="E170" i="12"/>
  <c r="K168" i="12"/>
  <c r="B167" i="12"/>
  <c r="J167" i="12"/>
  <c r="I167" i="12"/>
  <c r="H167" i="12"/>
  <c r="G167" i="12"/>
  <c r="C167" i="12"/>
  <c r="F167" i="12"/>
  <c r="E167" i="12"/>
  <c r="D167" i="12"/>
  <c r="K163" i="12"/>
  <c r="B173" i="12"/>
  <c r="J173" i="12"/>
  <c r="I173" i="12"/>
  <c r="H173" i="12"/>
  <c r="G173" i="12"/>
  <c r="F173" i="12"/>
  <c r="C173" i="12"/>
  <c r="E173" i="12"/>
  <c r="D173" i="12"/>
  <c r="K156" i="12"/>
  <c r="K175" i="12"/>
  <c r="K160" i="12"/>
  <c r="K157" i="12"/>
  <c r="H158" i="12"/>
  <c r="G158" i="12"/>
  <c r="D158" i="12"/>
  <c r="C158" i="12"/>
  <c r="B158" i="12"/>
  <c r="I158" i="12"/>
  <c r="E158" i="12"/>
  <c r="J158" i="12"/>
  <c r="F158" i="12"/>
  <c r="K166" i="12"/>
  <c r="B149" i="12"/>
  <c r="J149" i="12"/>
  <c r="I149" i="12"/>
  <c r="H149" i="12"/>
  <c r="G149" i="12"/>
  <c r="C149" i="12"/>
  <c r="F149" i="12"/>
  <c r="E149" i="12"/>
  <c r="D149" i="12"/>
  <c r="H164" i="12"/>
  <c r="G164" i="12"/>
  <c r="D164" i="12"/>
  <c r="C164" i="12"/>
  <c r="B164" i="12"/>
  <c r="I164" i="12"/>
  <c r="J164" i="12"/>
  <c r="F164" i="12"/>
  <c r="E164" i="12"/>
  <c r="K150" i="12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K142" i="12" l="1"/>
  <c r="K136" i="12"/>
  <c r="K105" i="12"/>
  <c r="K174" i="12"/>
  <c r="K119" i="12"/>
  <c r="K124" i="1"/>
  <c r="K44" i="12"/>
  <c r="K7" i="12"/>
  <c r="K165" i="12"/>
  <c r="K17" i="12"/>
  <c r="K51" i="12"/>
  <c r="K5" i="12"/>
  <c r="K11" i="12"/>
  <c r="K116" i="12"/>
  <c r="K104" i="12"/>
  <c r="K114" i="1"/>
  <c r="K89" i="12"/>
  <c r="K53" i="12"/>
  <c r="K12" i="12"/>
  <c r="K138" i="12"/>
  <c r="K13" i="12"/>
  <c r="K111" i="12"/>
  <c r="K83" i="12"/>
  <c r="K80" i="12"/>
  <c r="K107" i="12"/>
  <c r="K98" i="12"/>
  <c r="K154" i="12"/>
  <c r="K35" i="12"/>
  <c r="K18" i="12"/>
  <c r="K23" i="12"/>
  <c r="K32" i="12"/>
  <c r="K101" i="12"/>
  <c r="K128" i="12"/>
  <c r="K59" i="12"/>
  <c r="K71" i="12"/>
  <c r="K148" i="12"/>
  <c r="K135" i="12"/>
  <c r="K125" i="12"/>
  <c r="K68" i="12"/>
  <c r="K47" i="12"/>
  <c r="K167" i="1"/>
  <c r="K147" i="12"/>
  <c r="K56" i="12"/>
  <c r="K81" i="12"/>
  <c r="K133" i="1"/>
  <c r="K26" i="12"/>
  <c r="K178" i="12"/>
  <c r="K132" i="12"/>
  <c r="K95" i="12"/>
  <c r="K6" i="12"/>
  <c r="K19" i="12"/>
  <c r="K92" i="12"/>
  <c r="K21" i="12"/>
  <c r="K137" i="12"/>
  <c r="K155" i="1"/>
  <c r="K151" i="12"/>
  <c r="K170" i="12"/>
  <c r="K140" i="12"/>
  <c r="K169" i="12"/>
  <c r="K131" i="1"/>
  <c r="K176" i="12"/>
  <c r="K158" i="12"/>
  <c r="K162" i="1"/>
  <c r="K131" i="12"/>
  <c r="K145" i="12"/>
  <c r="K146" i="12"/>
  <c r="K155" i="12"/>
  <c r="K161" i="12"/>
  <c r="K143" i="12"/>
  <c r="K164" i="12"/>
  <c r="K167" i="12"/>
  <c r="K177" i="1"/>
  <c r="K150" i="1"/>
  <c r="K149" i="12"/>
  <c r="K164" i="1"/>
  <c r="K173" i="12"/>
  <c r="K179" i="12"/>
  <c r="K121" i="1"/>
  <c r="K132" i="1"/>
  <c r="K139" i="1"/>
  <c r="K159" i="1"/>
  <c r="K134" i="12"/>
  <c r="K156" i="1"/>
  <c r="K163" i="1"/>
  <c r="K152" i="12"/>
  <c r="K118" i="1"/>
  <c r="K171" i="1" l="1"/>
  <c r="K165" i="1"/>
  <c r="K154" i="1"/>
  <c r="K134" i="1"/>
  <c r="K119" i="1"/>
  <c r="K136" i="1"/>
  <c r="K142" i="1"/>
  <c r="K147" i="1"/>
  <c r="K125" i="1"/>
  <c r="K137" i="1"/>
  <c r="K149" i="1"/>
  <c r="K175" i="1"/>
  <c r="K145" i="1"/>
  <c r="K176" i="1"/>
  <c r="K141" i="1"/>
  <c r="K160" i="1"/>
  <c r="K161" i="1"/>
  <c r="K148" i="1"/>
  <c r="K169" i="1"/>
  <c r="K157" i="1"/>
  <c r="K140" i="1"/>
  <c r="K129" i="1"/>
  <c r="AL2" i="1"/>
  <c r="AK2" i="1"/>
  <c r="AJ2" i="1"/>
  <c r="AI2" i="1"/>
  <c r="AH2" i="1"/>
  <c r="AG2" i="1"/>
  <c r="AF2" i="1"/>
  <c r="AE2" i="1"/>
  <c r="AD2" i="1"/>
  <c r="AC2" i="1"/>
  <c r="AB2" i="1"/>
  <c r="K4" i="1" l="1"/>
  <c r="M2" i="1" l="1"/>
  <c r="G1" i="1"/>
  <c r="F1" i="1"/>
  <c r="E1" i="1"/>
  <c r="B1" i="1" l="1"/>
  <c r="AB199" i="1" l="1"/>
  <c r="K60" i="1"/>
  <c r="K91" i="1"/>
  <c r="K92" i="1"/>
  <c r="K42" i="1"/>
  <c r="AB51" i="1" s="1"/>
  <c r="K10" i="1"/>
  <c r="AB185" i="1"/>
  <c r="AB161" i="1"/>
  <c r="AB149" i="1"/>
  <c r="K77" i="1"/>
  <c r="K50" i="1"/>
  <c r="AB180" i="1"/>
  <c r="K41" i="1"/>
  <c r="AB182" i="1"/>
  <c r="AB134" i="1"/>
  <c r="K80" i="1"/>
  <c r="AB165" i="1"/>
  <c r="K64" i="1"/>
  <c r="K98" i="1"/>
  <c r="K106" i="1"/>
  <c r="K86" i="1"/>
  <c r="K81" i="1"/>
  <c r="K47" i="1"/>
  <c r="K25" i="1"/>
  <c r="K37" i="1"/>
  <c r="AB140" i="1"/>
  <c r="K20" i="1"/>
  <c r="K3" i="1"/>
  <c r="AB183" i="1"/>
  <c r="K44" i="1"/>
  <c r="K14" i="1"/>
  <c r="K16" i="1"/>
  <c r="K93" i="1"/>
  <c r="K108" i="1"/>
  <c r="K168" i="1"/>
  <c r="AB104" i="1" s="1"/>
  <c r="K66" i="1"/>
  <c r="K24" i="1"/>
  <c r="K71" i="1"/>
  <c r="AG71" i="1" s="1"/>
  <c r="K35" i="1"/>
  <c r="K55" i="1"/>
  <c r="K111" i="1"/>
  <c r="K82" i="1"/>
  <c r="K13" i="1"/>
  <c r="AB168" i="1"/>
  <c r="K100" i="1"/>
  <c r="K76" i="1"/>
  <c r="K8" i="1"/>
  <c r="AF8" i="1" s="1"/>
  <c r="AB193" i="1"/>
  <c r="K166" i="1"/>
  <c r="K67" i="1"/>
  <c r="K63" i="1"/>
  <c r="AD65" i="1" s="1"/>
  <c r="K107" i="1"/>
  <c r="K68" i="1"/>
  <c r="AJ75" i="1" s="1"/>
  <c r="K78" i="1"/>
  <c r="K48" i="1"/>
  <c r="AJ33" i="1" s="1"/>
  <c r="K62" i="1"/>
  <c r="K97" i="1"/>
  <c r="K96" i="1"/>
  <c r="AD101" i="1" s="1"/>
  <c r="K56" i="1"/>
  <c r="AB145" i="1"/>
  <c r="K83" i="1"/>
  <c r="K21" i="1"/>
  <c r="AB159" i="1"/>
  <c r="K65" i="1"/>
  <c r="K138" i="1"/>
  <c r="K120" i="1"/>
  <c r="K17" i="1"/>
  <c r="K104" i="1"/>
  <c r="K94" i="1"/>
  <c r="AB194" i="1"/>
  <c r="AB184" i="1"/>
  <c r="K15" i="1"/>
  <c r="AB143" i="1"/>
  <c r="K28" i="1"/>
  <c r="K32" i="1"/>
  <c r="AB154" i="1"/>
  <c r="AB197" i="1"/>
  <c r="K36" i="1"/>
  <c r="K115" i="1"/>
  <c r="K23" i="1"/>
  <c r="AL23" i="1" s="1"/>
  <c r="AB141" i="1"/>
  <c r="K122" i="1"/>
  <c r="K46" i="1"/>
  <c r="K40" i="1"/>
  <c r="AG44" i="1" s="1"/>
  <c r="AB198" i="1"/>
  <c r="K72" i="1"/>
  <c r="K73" i="1"/>
  <c r="AK71" i="1" s="1"/>
  <c r="K116" i="1"/>
  <c r="AC112" i="1" s="1"/>
  <c r="K85" i="1"/>
  <c r="K69" i="1"/>
  <c r="K26" i="1"/>
  <c r="K12" i="1"/>
  <c r="AE18" i="1" s="1"/>
  <c r="AB137" i="1"/>
  <c r="K22" i="1"/>
  <c r="K103" i="1"/>
  <c r="K74" i="1"/>
  <c r="AJ81" i="1" s="1"/>
  <c r="K174" i="1"/>
  <c r="K18" i="1"/>
  <c r="AD18" i="1" s="1"/>
  <c r="K173" i="1"/>
  <c r="AB189" i="1"/>
  <c r="K113" i="1"/>
  <c r="K49" i="1"/>
  <c r="AB160" i="1"/>
  <c r="AB155" i="1"/>
  <c r="K57" i="1"/>
  <c r="K11" i="1"/>
  <c r="K7" i="1"/>
  <c r="AK6" i="1" s="1"/>
  <c r="AB135" i="1"/>
  <c r="K130" i="1"/>
  <c r="K84" i="1"/>
  <c r="AC100" i="1" s="1"/>
  <c r="AB144" i="1"/>
  <c r="K31" i="1"/>
  <c r="K102" i="1"/>
  <c r="K109" i="1"/>
  <c r="K27" i="1"/>
  <c r="AI34" i="1" s="1"/>
  <c r="K79" i="1"/>
  <c r="K170" i="1"/>
  <c r="K19" i="1"/>
  <c r="AB152" i="1"/>
  <c r="K112" i="1"/>
  <c r="K153" i="1"/>
  <c r="K51" i="1"/>
  <c r="K53" i="1"/>
  <c r="AC21" i="1" s="1"/>
  <c r="K95" i="1"/>
  <c r="K43" i="1"/>
  <c r="AE42" i="1" s="1"/>
  <c r="K89" i="1"/>
  <c r="AK83" i="1" s="1"/>
  <c r="AB196" i="1"/>
  <c r="K61" i="1"/>
  <c r="K70" i="1"/>
  <c r="K110" i="1"/>
  <c r="AB169" i="1"/>
  <c r="AB171" i="1"/>
  <c r="AB190" i="1"/>
  <c r="K178" i="1"/>
  <c r="AC88" i="1" s="1"/>
  <c r="K59" i="1"/>
  <c r="K39" i="1"/>
  <c r="K105" i="1"/>
  <c r="K34" i="1"/>
  <c r="AG33" i="1" s="1"/>
  <c r="K75" i="1"/>
  <c r="K9" i="1"/>
  <c r="AB172" i="1"/>
  <c r="K158" i="1"/>
  <c r="K127" i="1"/>
  <c r="K179" i="1"/>
  <c r="AB179" i="1" s="1"/>
  <c r="K38" i="1"/>
  <c r="AL37" i="1" s="1"/>
  <c r="K99" i="1"/>
  <c r="K128" i="1"/>
  <c r="K6" i="1"/>
  <c r="AE6" i="1" s="1"/>
  <c r="K33" i="1"/>
  <c r="K90" i="1"/>
  <c r="K5" i="1"/>
  <c r="AD5" i="1" s="1"/>
  <c r="AB151" i="1"/>
  <c r="K52" i="1"/>
  <c r="AI46" i="1" s="1"/>
  <c r="K45" i="1"/>
  <c r="AC40" i="1" s="1"/>
  <c r="AB167" i="1"/>
  <c r="K54" i="1"/>
  <c r="AE54" i="1" s="1"/>
  <c r="K29" i="1"/>
  <c r="AK23" i="1" s="1"/>
  <c r="AB162" i="1"/>
  <c r="K87" i="1"/>
  <c r="K58" i="1"/>
  <c r="AB139" i="1"/>
  <c r="K101" i="1"/>
  <c r="K88" i="1"/>
  <c r="AI58" i="1" s="1"/>
  <c r="K30" i="1"/>
  <c r="AH137" i="1"/>
  <c r="AF137" i="1"/>
  <c r="AD137" i="1"/>
  <c r="AJ137" i="1"/>
  <c r="AI137" i="1"/>
  <c r="AG137" i="1"/>
  <c r="AE137" i="1"/>
  <c r="AC137" i="1"/>
  <c r="AK137" i="1"/>
  <c r="AL137" i="1"/>
  <c r="AL65" i="1"/>
  <c r="AK65" i="1"/>
  <c r="AF65" i="1"/>
  <c r="AE65" i="1"/>
  <c r="AG65" i="1"/>
  <c r="AJ65" i="1"/>
  <c r="AI65" i="1"/>
  <c r="AH65" i="1"/>
  <c r="AC65" i="1"/>
  <c r="AE159" i="1"/>
  <c r="AL159" i="1"/>
  <c r="AK159" i="1"/>
  <c r="AJ159" i="1"/>
  <c r="AF159" i="1"/>
  <c r="AI159" i="1"/>
  <c r="AD159" i="1"/>
  <c r="AH159" i="1"/>
  <c r="AC159" i="1"/>
  <c r="AG159" i="1"/>
  <c r="AI132" i="1"/>
  <c r="AH132" i="1"/>
  <c r="AC132" i="1"/>
  <c r="AK132" i="1"/>
  <c r="AF132" i="1"/>
  <c r="AL132" i="1"/>
  <c r="AJ132" i="1"/>
  <c r="AE132" i="1"/>
  <c r="AD132" i="1"/>
  <c r="AG132" i="1"/>
  <c r="AG60" i="1"/>
  <c r="AF60" i="1"/>
  <c r="AL60" i="1"/>
  <c r="AE60" i="1"/>
  <c r="AD60" i="1"/>
  <c r="AJ60" i="1"/>
  <c r="AI60" i="1"/>
  <c r="AH60" i="1"/>
  <c r="AE171" i="1"/>
  <c r="AL171" i="1"/>
  <c r="AK171" i="1"/>
  <c r="AJ171" i="1"/>
  <c r="AF171" i="1"/>
  <c r="AD171" i="1"/>
  <c r="AC171" i="1"/>
  <c r="AI171" i="1"/>
  <c r="AH171" i="1"/>
  <c r="AG171" i="1"/>
  <c r="AI163" i="1"/>
  <c r="AD163" i="1"/>
  <c r="AC163" i="1"/>
  <c r="AJ163" i="1"/>
  <c r="AK163" i="1"/>
  <c r="AG163" i="1"/>
  <c r="AH163" i="1"/>
  <c r="AF163" i="1"/>
  <c r="AL163" i="1"/>
  <c r="AE163" i="1"/>
  <c r="AE91" i="1"/>
  <c r="AC91" i="1"/>
  <c r="AL91" i="1"/>
  <c r="AH91" i="1"/>
  <c r="AJ91" i="1"/>
  <c r="AI91" i="1"/>
  <c r="AD91" i="1"/>
  <c r="AG91" i="1"/>
  <c r="AF91" i="1"/>
  <c r="AI19" i="1"/>
  <c r="AH19" i="1"/>
  <c r="AC19" i="1"/>
  <c r="AD19" i="1"/>
  <c r="AL19" i="1"/>
  <c r="AJ19" i="1"/>
  <c r="AG19" i="1"/>
  <c r="AF19" i="1"/>
  <c r="AE19" i="1"/>
  <c r="AD158" i="1"/>
  <c r="AK158" i="1"/>
  <c r="AJ158" i="1"/>
  <c r="AI158" i="1"/>
  <c r="AE158" i="1"/>
  <c r="AC158" i="1"/>
  <c r="AH158" i="1"/>
  <c r="AG158" i="1"/>
  <c r="AL158" i="1"/>
  <c r="AF158" i="1"/>
  <c r="AL86" i="1"/>
  <c r="AJ86" i="1"/>
  <c r="AG86" i="1"/>
  <c r="AF86" i="1"/>
  <c r="AE86" i="1"/>
  <c r="AC86" i="1"/>
  <c r="AK86" i="1"/>
  <c r="AD86" i="1"/>
  <c r="AI86" i="1"/>
  <c r="AH86" i="1"/>
  <c r="AC14" i="1"/>
  <c r="AJ14" i="1"/>
  <c r="AK14" i="1"/>
  <c r="AI14" i="1"/>
  <c r="AH14" i="1"/>
  <c r="AG14" i="1"/>
  <c r="AF14" i="1"/>
  <c r="AE14" i="1"/>
  <c r="AF153" i="1"/>
  <c r="AE153" i="1"/>
  <c r="AL153" i="1"/>
  <c r="AG153" i="1"/>
  <c r="AC153" i="1"/>
  <c r="AD153" i="1"/>
  <c r="AK153" i="1"/>
  <c r="AJ153" i="1"/>
  <c r="AH153" i="1"/>
  <c r="AI153" i="1"/>
  <c r="AG81" i="1"/>
  <c r="AE81" i="1"/>
  <c r="AL81" i="1"/>
  <c r="AF81" i="1"/>
  <c r="AH81" i="1"/>
  <c r="AD81" i="1"/>
  <c r="AC81" i="1"/>
  <c r="AK81" i="1"/>
  <c r="AI81" i="1"/>
  <c r="AD33" i="1"/>
  <c r="AK33" i="1"/>
  <c r="AI33" i="1"/>
  <c r="AL33" i="1"/>
  <c r="AH33" i="1"/>
  <c r="AF33" i="1"/>
  <c r="AC33" i="1"/>
  <c r="AB33" i="1"/>
  <c r="AF196" i="1"/>
  <c r="AL196" i="1"/>
  <c r="AK196" i="1"/>
  <c r="AG196" i="1"/>
  <c r="AI196" i="1"/>
  <c r="AC196" i="1"/>
  <c r="AJ196" i="1"/>
  <c r="AH196" i="1"/>
  <c r="AE196" i="1"/>
  <c r="AD196" i="1"/>
  <c r="AL124" i="1"/>
  <c r="AG124" i="1"/>
  <c r="AE124" i="1"/>
  <c r="AC124" i="1"/>
  <c r="AK124" i="1"/>
  <c r="AD124" i="1"/>
  <c r="AI124" i="1"/>
  <c r="AH124" i="1"/>
  <c r="AF124" i="1"/>
  <c r="AJ124" i="1"/>
  <c r="AK52" i="1"/>
  <c r="AF52" i="1"/>
  <c r="AE52" i="1"/>
  <c r="AD52" i="1"/>
  <c r="AL52" i="1"/>
  <c r="AJ52" i="1"/>
  <c r="AI52" i="1"/>
  <c r="AG52" i="1"/>
  <c r="AH167" i="1"/>
  <c r="AG167" i="1"/>
  <c r="AF167" i="1"/>
  <c r="AI167" i="1"/>
  <c r="AD167" i="1"/>
  <c r="AE167" i="1"/>
  <c r="AL167" i="1"/>
  <c r="AK167" i="1"/>
  <c r="AJ167" i="1"/>
  <c r="AC167" i="1"/>
  <c r="AI95" i="1"/>
  <c r="AG95" i="1"/>
  <c r="AD95" i="1"/>
  <c r="AC95" i="1"/>
  <c r="AL95" i="1"/>
  <c r="AK95" i="1"/>
  <c r="AJ95" i="1"/>
  <c r="AH95" i="1"/>
  <c r="AF95" i="1"/>
  <c r="AE95" i="1"/>
  <c r="AH23" i="1"/>
  <c r="AF23" i="1"/>
  <c r="AE23" i="1"/>
  <c r="AD23" i="1"/>
  <c r="AC23" i="1"/>
  <c r="AJ23" i="1"/>
  <c r="AI23" i="1"/>
  <c r="AC193" i="1"/>
  <c r="AJ193" i="1"/>
  <c r="AI193" i="1"/>
  <c r="AH193" i="1"/>
  <c r="AD193" i="1"/>
  <c r="AK193" i="1"/>
  <c r="AF193" i="1"/>
  <c r="AG193" i="1"/>
  <c r="AE193" i="1"/>
  <c r="AL193" i="1"/>
  <c r="AJ121" i="1"/>
  <c r="AI121" i="1"/>
  <c r="AD121" i="1"/>
  <c r="AF121" i="1"/>
  <c r="AC121" i="1"/>
  <c r="AE121" i="1"/>
  <c r="AL121" i="1"/>
  <c r="AK121" i="1"/>
  <c r="AH121" i="1"/>
  <c r="AG121" i="1"/>
  <c r="AH49" i="1"/>
  <c r="AC49" i="1"/>
  <c r="AI49" i="1"/>
  <c r="AD49" i="1"/>
  <c r="AK49" i="1"/>
  <c r="AJ49" i="1"/>
  <c r="AG49" i="1"/>
  <c r="AF49" i="1"/>
  <c r="AE49" i="1"/>
  <c r="AE39" i="1"/>
  <c r="AD39" i="1"/>
  <c r="AC39" i="1"/>
  <c r="AK39" i="1"/>
  <c r="AI39" i="1"/>
  <c r="AG39" i="1"/>
  <c r="AF39" i="1"/>
  <c r="AL39" i="1"/>
  <c r="AE152" i="1"/>
  <c r="AD152" i="1"/>
  <c r="AK152" i="1"/>
  <c r="AJ152" i="1"/>
  <c r="AF152" i="1"/>
  <c r="AC152" i="1"/>
  <c r="AL152" i="1"/>
  <c r="AI152" i="1"/>
  <c r="AH152" i="1"/>
  <c r="AG152" i="1"/>
  <c r="AF92" i="1"/>
  <c r="AD92" i="1"/>
  <c r="AE92" i="1"/>
  <c r="AC92" i="1"/>
  <c r="AL92" i="1"/>
  <c r="AK92" i="1"/>
  <c r="AJ92" i="1"/>
  <c r="AI92" i="1"/>
  <c r="AH92" i="1"/>
  <c r="AG92" i="1"/>
  <c r="AL190" i="1"/>
  <c r="AG190" i="1"/>
  <c r="AF190" i="1"/>
  <c r="AE190" i="1"/>
  <c r="AK190" i="1"/>
  <c r="AJ190" i="1"/>
  <c r="AI190" i="1"/>
  <c r="AH190" i="1"/>
  <c r="AD190" i="1"/>
  <c r="AC190" i="1"/>
  <c r="AG130" i="1"/>
  <c r="AF130" i="1"/>
  <c r="AC130" i="1"/>
  <c r="AL130" i="1"/>
  <c r="AK130" i="1"/>
  <c r="AJ130" i="1"/>
  <c r="AI130" i="1"/>
  <c r="AH130" i="1"/>
  <c r="AD130" i="1"/>
  <c r="AE130" i="1"/>
  <c r="AE70" i="1"/>
  <c r="AD70" i="1"/>
  <c r="AK70" i="1"/>
  <c r="AH70" i="1"/>
  <c r="AG70" i="1"/>
  <c r="AF70" i="1"/>
  <c r="AL70" i="1"/>
  <c r="AI70" i="1"/>
  <c r="AC70" i="1"/>
  <c r="AG197" i="1"/>
  <c r="AL197" i="1"/>
  <c r="AH197" i="1"/>
  <c r="AF197" i="1"/>
  <c r="AD197" i="1"/>
  <c r="AE197" i="1"/>
  <c r="AK197" i="1"/>
  <c r="AJ197" i="1"/>
  <c r="AI197" i="1"/>
  <c r="AC197" i="1"/>
  <c r="AH125" i="1"/>
  <c r="AJ125" i="1"/>
  <c r="AG125" i="1"/>
  <c r="AD125" i="1"/>
  <c r="AC125" i="1"/>
  <c r="AL125" i="1"/>
  <c r="AK125" i="1"/>
  <c r="AI125" i="1"/>
  <c r="AF125" i="1"/>
  <c r="AE125" i="1"/>
  <c r="AL53" i="1"/>
  <c r="AG53" i="1"/>
  <c r="AF53" i="1"/>
  <c r="AE53" i="1"/>
  <c r="AK53" i="1"/>
  <c r="AJ53" i="1"/>
  <c r="AI53" i="1"/>
  <c r="AH53" i="1"/>
  <c r="AD53" i="1"/>
  <c r="AB192" i="1"/>
  <c r="AI192" i="1"/>
  <c r="AH192" i="1"/>
  <c r="AG192" i="1"/>
  <c r="AC192" i="1"/>
  <c r="AL192" i="1"/>
  <c r="AE192" i="1"/>
  <c r="AD192" i="1"/>
  <c r="AK192" i="1"/>
  <c r="AF192" i="1"/>
  <c r="AJ192" i="1"/>
  <c r="AI120" i="1"/>
  <c r="AH120" i="1"/>
  <c r="AC120" i="1"/>
  <c r="AK120" i="1"/>
  <c r="AE120" i="1"/>
  <c r="AL120" i="1"/>
  <c r="AJ120" i="1"/>
  <c r="AG120" i="1"/>
  <c r="AF120" i="1"/>
  <c r="AD120" i="1"/>
  <c r="AG48" i="1"/>
  <c r="AL48" i="1"/>
  <c r="AH48" i="1"/>
  <c r="AJ48" i="1"/>
  <c r="AI48" i="1"/>
  <c r="AF48" i="1"/>
  <c r="AE48" i="1"/>
  <c r="AD48" i="1"/>
  <c r="AC48" i="1"/>
  <c r="AL123" i="1"/>
  <c r="AK123" i="1"/>
  <c r="AF123" i="1"/>
  <c r="AI123" i="1"/>
  <c r="AD123" i="1"/>
  <c r="AC123" i="1"/>
  <c r="AJ123" i="1"/>
  <c r="AH123" i="1"/>
  <c r="AE123" i="1"/>
  <c r="AD151" i="1"/>
  <c r="AC151" i="1"/>
  <c r="AJ151" i="1"/>
  <c r="AL151" i="1"/>
  <c r="AI151" i="1"/>
  <c r="AF151" i="1"/>
  <c r="AE151" i="1"/>
  <c r="AK151" i="1"/>
  <c r="AH151" i="1"/>
  <c r="AG151" i="1"/>
  <c r="AE79" i="1"/>
  <c r="AC79" i="1"/>
  <c r="AL79" i="1"/>
  <c r="AK79" i="1"/>
  <c r="AH79" i="1"/>
  <c r="AG79" i="1"/>
  <c r="AF79" i="1"/>
  <c r="AJ79" i="1"/>
  <c r="AI79" i="1"/>
  <c r="AI7" i="1"/>
  <c r="AG7" i="1"/>
  <c r="AF7" i="1"/>
  <c r="AE7" i="1"/>
  <c r="AD7" i="1"/>
  <c r="AK7" i="1"/>
  <c r="AJ7" i="1"/>
  <c r="AK146" i="1"/>
  <c r="AJ146" i="1"/>
  <c r="AE146" i="1"/>
  <c r="AC146" i="1"/>
  <c r="AG146" i="1"/>
  <c r="AF146" i="1"/>
  <c r="AL146" i="1"/>
  <c r="AI146" i="1"/>
  <c r="AH146" i="1"/>
  <c r="AD146" i="1"/>
  <c r="AI74" i="1"/>
  <c r="AH74" i="1"/>
  <c r="AC74" i="1"/>
  <c r="AK74" i="1"/>
  <c r="AJ74" i="1"/>
  <c r="AD74" i="1"/>
  <c r="AG74" i="1"/>
  <c r="AF74" i="1"/>
  <c r="AE74" i="1"/>
  <c r="AH18" i="1"/>
  <c r="AG18" i="1"/>
  <c r="AK18" i="1"/>
  <c r="AJ18" i="1"/>
  <c r="AI18" i="1"/>
  <c r="AF18" i="1"/>
  <c r="AC18" i="1"/>
  <c r="AF141" i="1"/>
  <c r="AE141" i="1"/>
  <c r="AL141" i="1"/>
  <c r="AJ141" i="1"/>
  <c r="AH141" i="1"/>
  <c r="AC141" i="1"/>
  <c r="AI141" i="1"/>
  <c r="AK141" i="1"/>
  <c r="AG141" i="1"/>
  <c r="AD141" i="1"/>
  <c r="AF184" i="1"/>
  <c r="AL184" i="1"/>
  <c r="AK184" i="1"/>
  <c r="AG184" i="1"/>
  <c r="AE184" i="1"/>
  <c r="AC184" i="1"/>
  <c r="AJ184" i="1"/>
  <c r="AI184" i="1"/>
  <c r="AH184" i="1"/>
  <c r="AD184" i="1"/>
  <c r="AL112" i="1"/>
  <c r="AG112" i="1"/>
  <c r="AI112" i="1"/>
  <c r="AF112" i="1"/>
  <c r="AH112" i="1"/>
  <c r="AJ112" i="1"/>
  <c r="AE112" i="1"/>
  <c r="AD112" i="1"/>
  <c r="AK40" i="1"/>
  <c r="AF40" i="1"/>
  <c r="AE40" i="1"/>
  <c r="AD40" i="1"/>
  <c r="AL40" i="1"/>
  <c r="AJ40" i="1"/>
  <c r="AI40" i="1"/>
  <c r="AH155" i="1"/>
  <c r="AG155" i="1"/>
  <c r="AJ155" i="1"/>
  <c r="AL155" i="1"/>
  <c r="AD155" i="1"/>
  <c r="AI155" i="1"/>
  <c r="AF155" i="1"/>
  <c r="AE155" i="1"/>
  <c r="AC155" i="1"/>
  <c r="AK155" i="1"/>
  <c r="AI83" i="1"/>
  <c r="AG83" i="1"/>
  <c r="AD83" i="1"/>
  <c r="AH83" i="1"/>
  <c r="AF83" i="1"/>
  <c r="AE83" i="1"/>
  <c r="AC83" i="1"/>
  <c r="AJ83" i="1"/>
  <c r="AL83" i="1"/>
  <c r="AL11" i="1"/>
  <c r="AG11" i="1"/>
  <c r="AK11" i="1"/>
  <c r="AJ11" i="1"/>
  <c r="AI11" i="1"/>
  <c r="AH11" i="1"/>
  <c r="AF11" i="1"/>
  <c r="AE11" i="1"/>
  <c r="AC11" i="1"/>
  <c r="AC181" i="1"/>
  <c r="AJ181" i="1"/>
  <c r="AI181" i="1"/>
  <c r="AH181" i="1"/>
  <c r="AD181" i="1"/>
  <c r="AK181" i="1"/>
  <c r="AL181" i="1"/>
  <c r="AG181" i="1"/>
  <c r="AF181" i="1"/>
  <c r="AE181" i="1"/>
  <c r="AK109" i="1"/>
  <c r="AF109" i="1"/>
  <c r="AJ109" i="1"/>
  <c r="AH109" i="1"/>
  <c r="AE109" i="1"/>
  <c r="AD109" i="1"/>
  <c r="AC109" i="1"/>
  <c r="AG109" i="1"/>
  <c r="AL109" i="1"/>
  <c r="AH37" i="1"/>
  <c r="AC37" i="1"/>
  <c r="AI37" i="1"/>
  <c r="AJ37" i="1"/>
  <c r="AG37" i="1"/>
  <c r="AF37" i="1"/>
  <c r="AE37" i="1"/>
  <c r="AD37" i="1"/>
  <c r="AJ200" i="1"/>
  <c r="AE200" i="1"/>
  <c r="AD200" i="1"/>
  <c r="AC200" i="1"/>
  <c r="AK200" i="1"/>
  <c r="AL200" i="1"/>
  <c r="AG200" i="1"/>
  <c r="AI200" i="1"/>
  <c r="AH200" i="1"/>
  <c r="AF200" i="1"/>
  <c r="AL178" i="1"/>
  <c r="AG178" i="1"/>
  <c r="AF178" i="1"/>
  <c r="AE178" i="1"/>
  <c r="AJ178" i="1"/>
  <c r="AH178" i="1"/>
  <c r="AI178" i="1"/>
  <c r="AD178" i="1"/>
  <c r="AK178" i="1"/>
  <c r="AC178" i="1"/>
  <c r="AG118" i="1"/>
  <c r="AF118" i="1"/>
  <c r="AD118" i="1"/>
  <c r="AE118" i="1"/>
  <c r="AL118" i="1"/>
  <c r="AK118" i="1"/>
  <c r="AJ118" i="1"/>
  <c r="AI118" i="1"/>
  <c r="AC118" i="1"/>
  <c r="AE58" i="1"/>
  <c r="AD58" i="1"/>
  <c r="AK58" i="1"/>
  <c r="AL58" i="1"/>
  <c r="AJ58" i="1"/>
  <c r="AC58" i="1"/>
  <c r="AH58" i="1"/>
  <c r="AG58" i="1"/>
  <c r="AD69" i="1"/>
  <c r="AC69" i="1"/>
  <c r="AJ69" i="1"/>
  <c r="AI69" i="1"/>
  <c r="AK69" i="1"/>
  <c r="AH69" i="1"/>
  <c r="AG69" i="1"/>
  <c r="AF69" i="1"/>
  <c r="AE69" i="1"/>
  <c r="AL69" i="1"/>
  <c r="AK21" i="1"/>
  <c r="AJ21" i="1"/>
  <c r="AE21" i="1"/>
  <c r="AL21" i="1"/>
  <c r="AI21" i="1"/>
  <c r="AH21" i="1"/>
  <c r="AG21" i="1"/>
  <c r="AF21" i="1"/>
  <c r="AD21" i="1"/>
  <c r="AH162" i="1"/>
  <c r="AC162" i="1"/>
  <c r="AI162" i="1"/>
  <c r="AL162" i="1"/>
  <c r="AF162" i="1"/>
  <c r="AE162" i="1"/>
  <c r="AD162" i="1"/>
  <c r="AK162" i="1"/>
  <c r="AG162" i="1"/>
  <c r="AJ162" i="1"/>
  <c r="AD90" i="1"/>
  <c r="AK90" i="1"/>
  <c r="AJ90" i="1"/>
  <c r="AI90" i="1"/>
  <c r="AC90" i="1"/>
  <c r="AL90" i="1"/>
  <c r="AH90" i="1"/>
  <c r="AG90" i="1"/>
  <c r="AE90" i="1"/>
  <c r="AF90" i="1"/>
  <c r="AE140" i="1"/>
  <c r="AD140" i="1"/>
  <c r="AK140" i="1"/>
  <c r="AF140" i="1"/>
  <c r="AI140" i="1"/>
  <c r="AH140" i="1"/>
  <c r="AC140" i="1"/>
  <c r="AL140" i="1"/>
  <c r="AG140" i="1"/>
  <c r="AJ140" i="1"/>
  <c r="AF80" i="1"/>
  <c r="AD80" i="1"/>
  <c r="AI80" i="1"/>
  <c r="AH80" i="1"/>
  <c r="AE80" i="1"/>
  <c r="AG80" i="1"/>
  <c r="AL80" i="1"/>
  <c r="AK80" i="1"/>
  <c r="AJ80" i="1"/>
  <c r="AC80" i="1"/>
  <c r="AJ20" i="1"/>
  <c r="AI20" i="1"/>
  <c r="AD20" i="1"/>
  <c r="AH20" i="1"/>
  <c r="AG20" i="1"/>
  <c r="AF20" i="1"/>
  <c r="AE20" i="1"/>
  <c r="AC20" i="1"/>
  <c r="AL20" i="1"/>
  <c r="AK20" i="1"/>
  <c r="AL54" i="1"/>
  <c r="AH54" i="1"/>
  <c r="AG54" i="1"/>
  <c r="AF54" i="1"/>
  <c r="AJ54" i="1"/>
  <c r="AI54" i="1"/>
  <c r="AD54" i="1"/>
  <c r="AC54" i="1"/>
  <c r="AG185" i="1"/>
  <c r="AL185" i="1"/>
  <c r="AH185" i="1"/>
  <c r="AK185" i="1"/>
  <c r="AF185" i="1"/>
  <c r="AJ185" i="1"/>
  <c r="AE185" i="1"/>
  <c r="AD185" i="1"/>
  <c r="AC185" i="1"/>
  <c r="AI185" i="1"/>
  <c r="AH113" i="1"/>
  <c r="AK113" i="1"/>
  <c r="AG113" i="1"/>
  <c r="AF113" i="1"/>
  <c r="AE113" i="1"/>
  <c r="AL113" i="1"/>
  <c r="AJ113" i="1"/>
  <c r="AC113" i="1"/>
  <c r="AL41" i="1"/>
  <c r="AG41" i="1"/>
  <c r="AF41" i="1"/>
  <c r="AE41" i="1"/>
  <c r="AI41" i="1"/>
  <c r="AH41" i="1"/>
  <c r="AD41" i="1"/>
  <c r="AC41" i="1"/>
  <c r="AK41" i="1"/>
  <c r="AI180" i="1"/>
  <c r="AH180" i="1"/>
  <c r="AG180" i="1"/>
  <c r="AC180" i="1"/>
  <c r="AJ180" i="1"/>
  <c r="AE180" i="1"/>
  <c r="AL180" i="1"/>
  <c r="AK180" i="1"/>
  <c r="AF180" i="1"/>
  <c r="AD180" i="1"/>
  <c r="AJ108" i="1"/>
  <c r="AH108" i="1"/>
  <c r="AE108" i="1"/>
  <c r="AD108" i="1"/>
  <c r="AC108" i="1"/>
  <c r="AL108" i="1"/>
  <c r="AK108" i="1"/>
  <c r="AI108" i="1"/>
  <c r="AG108" i="1"/>
  <c r="AF108" i="1"/>
  <c r="AG36" i="1"/>
  <c r="AL36" i="1"/>
  <c r="AH36" i="1"/>
  <c r="AC36" i="1"/>
  <c r="AK36" i="1"/>
  <c r="AJ36" i="1"/>
  <c r="AI36" i="1"/>
  <c r="AF36" i="1"/>
  <c r="AE36" i="1"/>
  <c r="AD36" i="1"/>
  <c r="AJ63" i="1"/>
  <c r="AI63" i="1"/>
  <c r="AD63" i="1"/>
  <c r="AL63" i="1"/>
  <c r="AE63" i="1"/>
  <c r="AC63" i="1"/>
  <c r="AK63" i="1"/>
  <c r="AH63" i="1"/>
  <c r="AG63" i="1"/>
  <c r="AF63" i="1"/>
  <c r="AD139" i="1"/>
  <c r="AC139" i="1"/>
  <c r="AJ139" i="1"/>
  <c r="AI139" i="1"/>
  <c r="AH139" i="1"/>
  <c r="AL139" i="1"/>
  <c r="AK139" i="1"/>
  <c r="AG139" i="1"/>
  <c r="AF139" i="1"/>
  <c r="AE139" i="1"/>
  <c r="AH67" i="1"/>
  <c r="AI67" i="1"/>
  <c r="AG67" i="1"/>
  <c r="AF67" i="1"/>
  <c r="AD67" i="1"/>
  <c r="AC67" i="1"/>
  <c r="AL67" i="1"/>
  <c r="AK67" i="1"/>
  <c r="AJ67" i="1"/>
  <c r="AE67" i="1"/>
  <c r="AG6" i="1"/>
  <c r="AB6" i="1"/>
  <c r="AC6" i="1"/>
  <c r="AL6" i="1"/>
  <c r="AJ6" i="1"/>
  <c r="AI6" i="1"/>
  <c r="AF6" i="1"/>
  <c r="AD6" i="1"/>
  <c r="AK134" i="1"/>
  <c r="AJ134" i="1"/>
  <c r="AE134" i="1"/>
  <c r="AG134" i="1"/>
  <c r="AD134" i="1"/>
  <c r="AL134" i="1"/>
  <c r="AI134" i="1"/>
  <c r="AH134" i="1"/>
  <c r="AF134" i="1"/>
  <c r="AC134" i="1"/>
  <c r="AI62" i="1"/>
  <c r="AH62" i="1"/>
  <c r="AC62" i="1"/>
  <c r="AF62" i="1"/>
  <c r="AG62" i="1"/>
  <c r="AL62" i="1"/>
  <c r="AK62" i="1"/>
  <c r="AE62" i="1"/>
  <c r="AK201" i="1"/>
  <c r="AF201" i="1"/>
  <c r="AE201" i="1"/>
  <c r="AD201" i="1"/>
  <c r="AL201" i="1"/>
  <c r="AC201" i="1"/>
  <c r="AJ201" i="1"/>
  <c r="AI201" i="1"/>
  <c r="AH201" i="1"/>
  <c r="AG201" i="1"/>
  <c r="AF129" i="1"/>
  <c r="AE129" i="1"/>
  <c r="AL129" i="1"/>
  <c r="AK129" i="1"/>
  <c r="AH129" i="1"/>
  <c r="AJ129" i="1"/>
  <c r="AI129" i="1"/>
  <c r="AG129" i="1"/>
  <c r="AD129" i="1"/>
  <c r="AC129" i="1"/>
  <c r="AF172" i="1"/>
  <c r="AL172" i="1"/>
  <c r="AK172" i="1"/>
  <c r="AG172" i="1"/>
  <c r="AJ172" i="1"/>
  <c r="AE172" i="1"/>
  <c r="AD172" i="1"/>
  <c r="AC172" i="1"/>
  <c r="AH172" i="1"/>
  <c r="AI172" i="1"/>
  <c r="AL100" i="1"/>
  <c r="AI100" i="1"/>
  <c r="AK100" i="1"/>
  <c r="AE100" i="1"/>
  <c r="AJ100" i="1"/>
  <c r="AH100" i="1"/>
  <c r="AG100" i="1"/>
  <c r="AF100" i="1"/>
  <c r="AD100" i="1"/>
  <c r="AF28" i="1"/>
  <c r="AE28" i="1"/>
  <c r="AL28" i="1"/>
  <c r="AK28" i="1"/>
  <c r="AJ28" i="1"/>
  <c r="AI28" i="1"/>
  <c r="AH28" i="1"/>
  <c r="AG28" i="1"/>
  <c r="AD28" i="1"/>
  <c r="AC28" i="1"/>
  <c r="AH143" i="1"/>
  <c r="AG143" i="1"/>
  <c r="AD143" i="1"/>
  <c r="AI143" i="1"/>
  <c r="AL143" i="1"/>
  <c r="AK143" i="1"/>
  <c r="AJ143" i="1"/>
  <c r="AF143" i="1"/>
  <c r="AC143" i="1"/>
  <c r="AE143" i="1"/>
  <c r="AF71" i="1"/>
  <c r="AE71" i="1"/>
  <c r="AL71" i="1"/>
  <c r="AC71" i="1"/>
  <c r="AJ71" i="1"/>
  <c r="AD71" i="1"/>
  <c r="AI71" i="1"/>
  <c r="AH71" i="1"/>
  <c r="AC169" i="1"/>
  <c r="AJ169" i="1"/>
  <c r="AI169" i="1"/>
  <c r="AH169" i="1"/>
  <c r="AD169" i="1"/>
  <c r="AF169" i="1"/>
  <c r="AL169" i="1"/>
  <c r="AK169" i="1"/>
  <c r="AE169" i="1"/>
  <c r="AG169" i="1"/>
  <c r="AK97" i="1"/>
  <c r="AI97" i="1"/>
  <c r="AF97" i="1"/>
  <c r="AE97" i="1"/>
  <c r="AJ97" i="1"/>
  <c r="AH97" i="1"/>
  <c r="AG97" i="1"/>
  <c r="AL97" i="1"/>
  <c r="AD97" i="1"/>
  <c r="AC97" i="1"/>
  <c r="AC25" i="1"/>
  <c r="AI25" i="1"/>
  <c r="AL25" i="1"/>
  <c r="AK25" i="1"/>
  <c r="AJ25" i="1"/>
  <c r="AH25" i="1"/>
  <c r="AF25" i="1"/>
  <c r="AE25" i="1"/>
  <c r="AD25" i="1"/>
  <c r="AJ188" i="1"/>
  <c r="AE188" i="1"/>
  <c r="AD188" i="1"/>
  <c r="AC188" i="1"/>
  <c r="AK188" i="1"/>
  <c r="AH188" i="1"/>
  <c r="AG188" i="1"/>
  <c r="AL188" i="1"/>
  <c r="AI188" i="1"/>
  <c r="AF188" i="1"/>
  <c r="AL166" i="1"/>
  <c r="AG166" i="1"/>
  <c r="AF166" i="1"/>
  <c r="AE166" i="1"/>
  <c r="AJ166" i="1"/>
  <c r="AC166" i="1"/>
  <c r="AK166" i="1"/>
  <c r="AI166" i="1"/>
  <c r="AH166" i="1"/>
  <c r="AD166" i="1"/>
  <c r="AH106" i="1"/>
  <c r="AF106" i="1"/>
  <c r="AC106" i="1"/>
  <c r="AK106" i="1"/>
  <c r="AJ106" i="1"/>
  <c r="AL106" i="1"/>
  <c r="AI106" i="1"/>
  <c r="AG106" i="1"/>
  <c r="AE106" i="1"/>
  <c r="AD106" i="1"/>
  <c r="AE46" i="1"/>
  <c r="AL46" i="1"/>
  <c r="AK46" i="1"/>
  <c r="AJ46" i="1"/>
  <c r="AF46" i="1"/>
  <c r="AH46" i="1"/>
  <c r="AD46" i="1"/>
  <c r="AC46" i="1"/>
  <c r="AD102" i="1"/>
  <c r="AK102" i="1"/>
  <c r="AG102" i="1"/>
  <c r="AF102" i="1"/>
  <c r="AL102" i="1"/>
  <c r="AJ102" i="1"/>
  <c r="AI102" i="1"/>
  <c r="AH102" i="1"/>
  <c r="AE102" i="1"/>
  <c r="AC102" i="1"/>
  <c r="AG5" i="1"/>
  <c r="AF5" i="1"/>
  <c r="AJ5" i="1"/>
  <c r="AH5" i="1"/>
  <c r="AE5" i="1"/>
  <c r="AC5" i="1"/>
  <c r="AL66" i="1"/>
  <c r="AG66" i="1"/>
  <c r="AJ66" i="1"/>
  <c r="AD66" i="1"/>
  <c r="AC66" i="1"/>
  <c r="AK66" i="1"/>
  <c r="AI66" i="1"/>
  <c r="AH66" i="1"/>
  <c r="AF66" i="1"/>
  <c r="AE66" i="1"/>
  <c r="AC150" i="1"/>
  <c r="AI150" i="1"/>
  <c r="AG150" i="1"/>
  <c r="AE150" i="1"/>
  <c r="AF150" i="1"/>
  <c r="AD150" i="1"/>
  <c r="AJ150" i="1"/>
  <c r="AH150" i="1"/>
  <c r="AK150" i="1"/>
  <c r="AL150" i="1"/>
  <c r="AK78" i="1"/>
  <c r="AG78" i="1"/>
  <c r="AF78" i="1"/>
  <c r="AH78" i="1"/>
  <c r="AL78" i="1"/>
  <c r="AJ78" i="1"/>
  <c r="AI78" i="1"/>
  <c r="AE78" i="1"/>
  <c r="AD78" i="1"/>
  <c r="AC78" i="1"/>
  <c r="AE128" i="1"/>
  <c r="AD128" i="1"/>
  <c r="AK128" i="1"/>
  <c r="AI128" i="1"/>
  <c r="AG128" i="1"/>
  <c r="AL128" i="1"/>
  <c r="AJ128" i="1"/>
  <c r="AH128" i="1"/>
  <c r="AF128" i="1"/>
  <c r="AC128" i="1"/>
  <c r="AC68" i="1"/>
  <c r="AI68" i="1"/>
  <c r="AE68" i="1"/>
  <c r="AL68" i="1"/>
  <c r="AK68" i="1"/>
  <c r="AF68" i="1"/>
  <c r="AH68" i="1"/>
  <c r="AG68" i="1"/>
  <c r="AD68" i="1"/>
  <c r="AJ8" i="1"/>
  <c r="AD8" i="1"/>
  <c r="AL8" i="1"/>
  <c r="AK8" i="1"/>
  <c r="AH8" i="1"/>
  <c r="AE8" i="1"/>
  <c r="AC8" i="1"/>
  <c r="AE183" i="1"/>
  <c r="AL183" i="1"/>
  <c r="AK183" i="1"/>
  <c r="AJ183" i="1"/>
  <c r="AF183" i="1"/>
  <c r="AH183" i="1"/>
  <c r="AG183" i="1"/>
  <c r="AD183" i="1"/>
  <c r="AI183" i="1"/>
  <c r="AC183" i="1"/>
  <c r="AJ32" i="1"/>
  <c r="AI32" i="1"/>
  <c r="AH32" i="1"/>
  <c r="AD32" i="1"/>
  <c r="AE32" i="1"/>
  <c r="AC32" i="1"/>
  <c r="AL32" i="1"/>
  <c r="AK32" i="1"/>
  <c r="AG32" i="1"/>
  <c r="AF32" i="1"/>
  <c r="AG173" i="1"/>
  <c r="AB173" i="1"/>
  <c r="AL173" i="1"/>
  <c r="AH173" i="1"/>
  <c r="AD173" i="1"/>
  <c r="AI173" i="1"/>
  <c r="AF173" i="1"/>
  <c r="AK173" i="1"/>
  <c r="AJ173" i="1"/>
  <c r="AE173" i="1"/>
  <c r="AC173" i="1"/>
  <c r="AC101" i="1"/>
  <c r="AJ101" i="1"/>
  <c r="AI101" i="1"/>
  <c r="AH101" i="1"/>
  <c r="AG101" i="1"/>
  <c r="AF101" i="1"/>
  <c r="AK101" i="1"/>
  <c r="AE101" i="1"/>
  <c r="AL101" i="1"/>
  <c r="AG29" i="1"/>
  <c r="AF29" i="1"/>
  <c r="AE29" i="1"/>
  <c r="AC29" i="1"/>
  <c r="AL29" i="1"/>
  <c r="AK29" i="1"/>
  <c r="AJ29" i="1"/>
  <c r="AI29" i="1"/>
  <c r="AH29" i="1"/>
  <c r="AI168" i="1"/>
  <c r="AH168" i="1"/>
  <c r="AG168" i="1"/>
  <c r="AC168" i="1"/>
  <c r="AJ168" i="1"/>
  <c r="AF168" i="1"/>
  <c r="AE168" i="1"/>
  <c r="AL168" i="1"/>
  <c r="AK168" i="1"/>
  <c r="AD168" i="1"/>
  <c r="AJ96" i="1"/>
  <c r="AH96" i="1"/>
  <c r="AE96" i="1"/>
  <c r="AI96" i="1"/>
  <c r="AG96" i="1"/>
  <c r="AL96" i="1"/>
  <c r="AK96" i="1"/>
  <c r="AF96" i="1"/>
  <c r="AD96" i="1"/>
  <c r="AC96" i="1"/>
  <c r="AB24" i="1"/>
  <c r="AH24" i="1"/>
  <c r="AL24" i="1"/>
  <c r="AK24" i="1"/>
  <c r="AJ24" i="1"/>
  <c r="AF24" i="1"/>
  <c r="AE24" i="1"/>
  <c r="AD24" i="1"/>
  <c r="AC24" i="1"/>
  <c r="AI199" i="1"/>
  <c r="AD199" i="1"/>
  <c r="AC199" i="1"/>
  <c r="AJ199" i="1"/>
  <c r="AF199" i="1"/>
  <c r="AK199" i="1"/>
  <c r="AL199" i="1"/>
  <c r="AH199" i="1"/>
  <c r="AE199" i="1"/>
  <c r="AG199" i="1"/>
  <c r="AD127" i="1"/>
  <c r="AC127" i="1"/>
  <c r="AJ127" i="1"/>
  <c r="AE127" i="1"/>
  <c r="AL127" i="1"/>
  <c r="AG127" i="1"/>
  <c r="AF127" i="1"/>
  <c r="AK127" i="1"/>
  <c r="AH127" i="1"/>
  <c r="AI127" i="1"/>
  <c r="AH55" i="1"/>
  <c r="AD55" i="1"/>
  <c r="AK55" i="1"/>
  <c r="AE55" i="1"/>
  <c r="AI55" i="1"/>
  <c r="AG55" i="1"/>
  <c r="AC55" i="1"/>
  <c r="AD194" i="1"/>
  <c r="AK194" i="1"/>
  <c r="AJ194" i="1"/>
  <c r="AI194" i="1"/>
  <c r="AE194" i="1"/>
  <c r="AL194" i="1"/>
  <c r="AH194" i="1"/>
  <c r="AG194" i="1"/>
  <c r="AF194" i="1"/>
  <c r="AC194" i="1"/>
  <c r="AK122" i="1"/>
  <c r="AJ122" i="1"/>
  <c r="AE122" i="1"/>
  <c r="AL122" i="1"/>
  <c r="AH122" i="1"/>
  <c r="AD122" i="1"/>
  <c r="AC122" i="1"/>
  <c r="AI122" i="1"/>
  <c r="AF122" i="1"/>
  <c r="AG122" i="1"/>
  <c r="AI50" i="1"/>
  <c r="AC50" i="1"/>
  <c r="AJ50" i="1"/>
  <c r="AL50" i="1"/>
  <c r="AK50" i="1"/>
  <c r="AH50" i="1"/>
  <c r="AG50" i="1"/>
  <c r="AF50" i="1"/>
  <c r="AE50" i="1"/>
  <c r="AK189" i="1"/>
  <c r="AF189" i="1"/>
  <c r="AE189" i="1"/>
  <c r="AD189" i="1"/>
  <c r="AL189" i="1"/>
  <c r="AI189" i="1"/>
  <c r="AC189" i="1"/>
  <c r="AJ189" i="1"/>
  <c r="AH189" i="1"/>
  <c r="AG189" i="1"/>
  <c r="AF117" i="1"/>
  <c r="AE117" i="1"/>
  <c r="AL117" i="1"/>
  <c r="AK117" i="1"/>
  <c r="AG117" i="1"/>
  <c r="AD117" i="1"/>
  <c r="AJ117" i="1"/>
  <c r="AI117" i="1"/>
  <c r="AC117" i="1"/>
  <c r="AH117" i="1"/>
  <c r="AD57" i="1"/>
  <c r="AC57" i="1"/>
  <c r="AJ57" i="1"/>
  <c r="AG57" i="1"/>
  <c r="AF57" i="1"/>
  <c r="AE57" i="1"/>
  <c r="AL57" i="1"/>
  <c r="AK57" i="1"/>
  <c r="AI57" i="1"/>
  <c r="AK9" i="1"/>
  <c r="AJ9" i="1"/>
  <c r="AE9" i="1"/>
  <c r="AI9" i="1"/>
  <c r="AH9" i="1"/>
  <c r="AG9" i="1"/>
  <c r="AF9" i="1"/>
  <c r="AD9" i="1"/>
  <c r="AC9" i="1"/>
  <c r="AF160" i="1"/>
  <c r="AL160" i="1"/>
  <c r="AK160" i="1"/>
  <c r="AG160" i="1"/>
  <c r="AC160" i="1"/>
  <c r="AJ160" i="1"/>
  <c r="AI160" i="1"/>
  <c r="AH160" i="1"/>
  <c r="AE160" i="1"/>
  <c r="AD160" i="1"/>
  <c r="AL88" i="1"/>
  <c r="AI88" i="1"/>
  <c r="AH88" i="1"/>
  <c r="AD88" i="1"/>
  <c r="AK88" i="1"/>
  <c r="AJ88" i="1"/>
  <c r="AE88" i="1"/>
  <c r="AG88" i="1"/>
  <c r="AF88" i="1"/>
  <c r="AF16" i="1"/>
  <c r="AE16" i="1"/>
  <c r="AL16" i="1"/>
  <c r="AD16" i="1"/>
  <c r="AK16" i="1"/>
  <c r="AJ16" i="1"/>
  <c r="AI16" i="1"/>
  <c r="AH16" i="1"/>
  <c r="AG16" i="1"/>
  <c r="AH131" i="1"/>
  <c r="AG131" i="1"/>
  <c r="AI131" i="1"/>
  <c r="AE131" i="1"/>
  <c r="AL131" i="1"/>
  <c r="AK131" i="1"/>
  <c r="AJ131" i="1"/>
  <c r="AF131" i="1"/>
  <c r="AD131" i="1"/>
  <c r="AC131" i="1"/>
  <c r="AE59" i="1"/>
  <c r="AL59" i="1"/>
  <c r="AH59" i="1"/>
  <c r="AI59" i="1"/>
  <c r="AJ59" i="1"/>
  <c r="AG59" i="1"/>
  <c r="AD59" i="1"/>
  <c r="AC59" i="1"/>
  <c r="AK59" i="1"/>
  <c r="AC157" i="1"/>
  <c r="AJ157" i="1"/>
  <c r="AI157" i="1"/>
  <c r="AH157" i="1"/>
  <c r="AD157" i="1"/>
  <c r="AL157" i="1"/>
  <c r="AF157" i="1"/>
  <c r="AE157" i="1"/>
  <c r="AK157" i="1"/>
  <c r="AG157" i="1"/>
  <c r="AK85" i="1"/>
  <c r="AI85" i="1"/>
  <c r="AF85" i="1"/>
  <c r="AJ85" i="1"/>
  <c r="AD85" i="1"/>
  <c r="AC85" i="1"/>
  <c r="AL85" i="1"/>
  <c r="AH85" i="1"/>
  <c r="AG85" i="1"/>
  <c r="AC13" i="1"/>
  <c r="AI13" i="1"/>
  <c r="AF13" i="1"/>
  <c r="AE13" i="1"/>
  <c r="AD13" i="1"/>
  <c r="AL13" i="1"/>
  <c r="AK13" i="1"/>
  <c r="AJ13" i="1"/>
  <c r="AH13" i="1"/>
  <c r="AG13" i="1"/>
  <c r="AJ176" i="1"/>
  <c r="AE176" i="1"/>
  <c r="AD176" i="1"/>
  <c r="AC176" i="1"/>
  <c r="AK176" i="1"/>
  <c r="AL176" i="1"/>
  <c r="AH176" i="1"/>
  <c r="AI176" i="1"/>
  <c r="AG176" i="1"/>
  <c r="AF176" i="1"/>
  <c r="AH94" i="1"/>
  <c r="AF94" i="1"/>
  <c r="AC94" i="1"/>
  <c r="AG94" i="1"/>
  <c r="AL94" i="1"/>
  <c r="AK94" i="1"/>
  <c r="AJ94" i="1"/>
  <c r="AE94" i="1"/>
  <c r="AD94" i="1"/>
  <c r="AE34" i="1"/>
  <c r="AL34" i="1"/>
  <c r="AK34" i="1"/>
  <c r="AJ34" i="1"/>
  <c r="AC34" i="1"/>
  <c r="AH34" i="1"/>
  <c r="AD34" i="1"/>
  <c r="AL147" i="1"/>
  <c r="AK147" i="1"/>
  <c r="AF147" i="1"/>
  <c r="AH147" i="1"/>
  <c r="AE147" i="1"/>
  <c r="AG147" i="1"/>
  <c r="AJ147" i="1"/>
  <c r="AI147" i="1"/>
  <c r="AD147" i="1"/>
  <c r="AC147" i="1"/>
  <c r="AC138" i="1"/>
  <c r="AI138" i="1"/>
  <c r="AK138" i="1"/>
  <c r="AH138" i="1"/>
  <c r="AE138" i="1"/>
  <c r="AJ138" i="1"/>
  <c r="AG138" i="1"/>
  <c r="AL138" i="1"/>
  <c r="AF138" i="1"/>
  <c r="AD138" i="1"/>
  <c r="AH30" i="1"/>
  <c r="AG30" i="1"/>
  <c r="AK30" i="1"/>
  <c r="AJ30" i="1"/>
  <c r="AI30" i="1"/>
  <c r="AF30" i="1"/>
  <c r="AE30" i="1"/>
  <c r="AD30" i="1"/>
  <c r="AC30" i="1"/>
  <c r="AL30" i="1"/>
  <c r="AE116" i="1"/>
  <c r="AD116" i="1"/>
  <c r="AK116" i="1"/>
  <c r="AJ116" i="1"/>
  <c r="AG116" i="1"/>
  <c r="AF116" i="1"/>
  <c r="AL116" i="1"/>
  <c r="AI116" i="1"/>
  <c r="AH116" i="1"/>
  <c r="AC116" i="1"/>
  <c r="AC56" i="1"/>
  <c r="AI56" i="1"/>
  <c r="AH56" i="1"/>
  <c r="AJ56" i="1"/>
  <c r="AL56" i="1"/>
  <c r="AK56" i="1"/>
  <c r="AG56" i="1"/>
  <c r="AF56" i="1"/>
  <c r="AE56" i="1"/>
  <c r="AD56" i="1"/>
  <c r="AG154" i="1"/>
  <c r="AF154" i="1"/>
  <c r="AK154" i="1"/>
  <c r="AI154" i="1"/>
  <c r="AD154" i="1"/>
  <c r="AC154" i="1"/>
  <c r="AL154" i="1"/>
  <c r="AJ154" i="1"/>
  <c r="AH154" i="1"/>
  <c r="AE154" i="1"/>
  <c r="AL135" i="1"/>
  <c r="AK135" i="1"/>
  <c r="AF135" i="1"/>
  <c r="AI135" i="1"/>
  <c r="AE135" i="1"/>
  <c r="AJ135" i="1"/>
  <c r="AC135" i="1"/>
  <c r="AH135" i="1"/>
  <c r="AD135" i="1"/>
  <c r="AG135" i="1"/>
  <c r="AG161" i="1"/>
  <c r="AL161" i="1"/>
  <c r="AH161" i="1"/>
  <c r="AK161" i="1"/>
  <c r="AI161" i="1"/>
  <c r="AD161" i="1"/>
  <c r="AC161" i="1"/>
  <c r="AJ161" i="1"/>
  <c r="AF161" i="1"/>
  <c r="AE161" i="1"/>
  <c r="AC89" i="1"/>
  <c r="AJ89" i="1"/>
  <c r="AF89" i="1"/>
  <c r="AE89" i="1"/>
  <c r="AL89" i="1"/>
  <c r="AK89" i="1"/>
  <c r="AI89" i="1"/>
  <c r="AD89" i="1"/>
  <c r="AB89" i="1"/>
  <c r="AH89" i="1"/>
  <c r="AG89" i="1"/>
  <c r="AF17" i="1"/>
  <c r="AJ17" i="1"/>
  <c r="AI17" i="1"/>
  <c r="AH17" i="1"/>
  <c r="AE17" i="1"/>
  <c r="AD17" i="1"/>
  <c r="AC17" i="1"/>
  <c r="AL17" i="1"/>
  <c r="AK17" i="1"/>
  <c r="AI156" i="1"/>
  <c r="AH156" i="1"/>
  <c r="AG156" i="1"/>
  <c r="AC156" i="1"/>
  <c r="AE156" i="1"/>
  <c r="AD156" i="1"/>
  <c r="AL156" i="1"/>
  <c r="AK156" i="1"/>
  <c r="AJ156" i="1"/>
  <c r="AF156" i="1"/>
  <c r="AJ84" i="1"/>
  <c r="AH84" i="1"/>
  <c r="AE84" i="1"/>
  <c r="AL84" i="1"/>
  <c r="AD84" i="1"/>
  <c r="AC84" i="1"/>
  <c r="AF84" i="1"/>
  <c r="AK84" i="1"/>
  <c r="AI84" i="1"/>
  <c r="AG84" i="1"/>
  <c r="AH12" i="1"/>
  <c r="AL12" i="1"/>
  <c r="AK12" i="1"/>
  <c r="AJ12" i="1"/>
  <c r="AI12" i="1"/>
  <c r="AG12" i="1"/>
  <c r="AF12" i="1"/>
  <c r="AE12" i="1"/>
  <c r="AD12" i="1"/>
  <c r="AI187" i="1"/>
  <c r="AD187" i="1"/>
  <c r="AC187" i="1"/>
  <c r="AB187" i="1"/>
  <c r="AJ187" i="1"/>
  <c r="AK187" i="1"/>
  <c r="AF187" i="1"/>
  <c r="AE187" i="1"/>
  <c r="AL187" i="1"/>
  <c r="AH187" i="1"/>
  <c r="AG187" i="1"/>
  <c r="AD115" i="1"/>
  <c r="AJ115" i="1"/>
  <c r="AH115" i="1"/>
  <c r="AF115" i="1"/>
  <c r="AG115" i="1"/>
  <c r="AE115" i="1"/>
  <c r="AL115" i="1"/>
  <c r="AK115" i="1"/>
  <c r="AI115" i="1"/>
  <c r="AB115" i="1"/>
  <c r="AB43" i="1"/>
  <c r="AI43" i="1"/>
  <c r="AH43" i="1"/>
  <c r="AG43" i="1"/>
  <c r="AC43" i="1"/>
  <c r="AF43" i="1"/>
  <c r="AE43" i="1"/>
  <c r="AD43" i="1"/>
  <c r="AL43" i="1"/>
  <c r="AK43" i="1"/>
  <c r="AD182" i="1"/>
  <c r="AK182" i="1"/>
  <c r="AJ182" i="1"/>
  <c r="AI182" i="1"/>
  <c r="AE182" i="1"/>
  <c r="AG182" i="1"/>
  <c r="AC182" i="1"/>
  <c r="AF182" i="1"/>
  <c r="AH182" i="1"/>
  <c r="AL182" i="1"/>
  <c r="AK110" i="1"/>
  <c r="AJ110" i="1"/>
  <c r="AE110" i="1"/>
  <c r="AH110" i="1"/>
  <c r="AG110" i="1"/>
  <c r="AL110" i="1"/>
  <c r="AI110" i="1"/>
  <c r="AF110" i="1"/>
  <c r="AD110" i="1"/>
  <c r="AC110" i="1"/>
  <c r="AI38" i="1"/>
  <c r="AD38" i="1"/>
  <c r="AC38" i="1"/>
  <c r="AJ38" i="1"/>
  <c r="AL38" i="1"/>
  <c r="AK38" i="1"/>
  <c r="AG38" i="1"/>
  <c r="AF38" i="1"/>
  <c r="AE38" i="1"/>
  <c r="AK177" i="1"/>
  <c r="AF177" i="1"/>
  <c r="AE177" i="1"/>
  <c r="AD177" i="1"/>
  <c r="AL177" i="1"/>
  <c r="AG177" i="1"/>
  <c r="AJ177" i="1"/>
  <c r="AI177" i="1"/>
  <c r="AH177" i="1"/>
  <c r="AC177" i="1"/>
  <c r="AG105" i="1"/>
  <c r="AE105" i="1"/>
  <c r="AF105" i="1"/>
  <c r="AD105" i="1"/>
  <c r="AI105" i="1"/>
  <c r="AH105" i="1"/>
  <c r="AC105" i="1"/>
  <c r="AL105" i="1"/>
  <c r="AJ105" i="1"/>
  <c r="AK105" i="1"/>
  <c r="AF4" i="1"/>
  <c r="AE4" i="1"/>
  <c r="AL4" i="1"/>
  <c r="AI4" i="1"/>
  <c r="AH4" i="1"/>
  <c r="AG4" i="1"/>
  <c r="AD4" i="1"/>
  <c r="AC4" i="1"/>
  <c r="AB4" i="1"/>
  <c r="AK4" i="1"/>
  <c r="AJ4" i="1"/>
  <c r="AL148" i="1"/>
  <c r="AG148" i="1"/>
  <c r="AJ148" i="1"/>
  <c r="AF148" i="1"/>
  <c r="AE148" i="1"/>
  <c r="AD148" i="1"/>
  <c r="AB148" i="1"/>
  <c r="AK148" i="1"/>
  <c r="AI148" i="1"/>
  <c r="AC148" i="1"/>
  <c r="AH148" i="1"/>
  <c r="AK76" i="1"/>
  <c r="AJ76" i="1"/>
  <c r="AE76" i="1"/>
  <c r="AF76" i="1"/>
  <c r="AD76" i="1"/>
  <c r="AL76" i="1"/>
  <c r="AI76" i="1"/>
  <c r="AH76" i="1"/>
  <c r="AG76" i="1"/>
  <c r="AH191" i="1"/>
  <c r="AG191" i="1"/>
  <c r="AF191" i="1"/>
  <c r="AB191" i="1"/>
  <c r="AK191" i="1"/>
  <c r="AI191" i="1"/>
  <c r="AC191" i="1"/>
  <c r="AL191" i="1"/>
  <c r="AJ191" i="1"/>
  <c r="AE191" i="1"/>
  <c r="AD191" i="1"/>
  <c r="AH119" i="1"/>
  <c r="AG119" i="1"/>
  <c r="AL119" i="1"/>
  <c r="AJ119" i="1"/>
  <c r="AE119" i="1"/>
  <c r="AD119" i="1"/>
  <c r="AC119" i="1"/>
  <c r="AI119" i="1"/>
  <c r="AF119" i="1"/>
  <c r="AK119" i="1"/>
  <c r="AF47" i="1"/>
  <c r="AL47" i="1"/>
  <c r="AK47" i="1"/>
  <c r="AD47" i="1"/>
  <c r="AC47" i="1"/>
  <c r="AJ47" i="1"/>
  <c r="AI47" i="1"/>
  <c r="AH47" i="1"/>
  <c r="AE47" i="1"/>
  <c r="AJ145" i="1"/>
  <c r="AI145" i="1"/>
  <c r="AD145" i="1"/>
  <c r="AL145" i="1"/>
  <c r="AG145" i="1"/>
  <c r="AF145" i="1"/>
  <c r="AE145" i="1"/>
  <c r="AC145" i="1"/>
  <c r="AH145" i="1"/>
  <c r="AK145" i="1"/>
  <c r="AH73" i="1"/>
  <c r="AG73" i="1"/>
  <c r="AF73" i="1"/>
  <c r="AE73" i="1"/>
  <c r="AD73" i="1"/>
  <c r="AL73" i="1"/>
  <c r="AJ73" i="1"/>
  <c r="AI73" i="1"/>
  <c r="AC73" i="1"/>
  <c r="AK99" i="1"/>
  <c r="AH99" i="1"/>
  <c r="AG99" i="1"/>
  <c r="AF99" i="1"/>
  <c r="AJ99" i="1"/>
  <c r="AI99" i="1"/>
  <c r="AE99" i="1"/>
  <c r="AL99" i="1"/>
  <c r="AD99" i="1"/>
  <c r="AC99" i="1"/>
  <c r="AE3" i="1"/>
  <c r="AD3" i="1"/>
  <c r="AK3" i="1"/>
  <c r="AJ3" i="1"/>
  <c r="AI3" i="1"/>
  <c r="AG3" i="1"/>
  <c r="AF3" i="1"/>
  <c r="AD45" i="1"/>
  <c r="AK45" i="1"/>
  <c r="AJ45" i="1"/>
  <c r="AI45" i="1"/>
  <c r="AE45" i="1"/>
  <c r="AF45" i="1"/>
  <c r="AC45" i="1"/>
  <c r="AL45" i="1"/>
  <c r="AH45" i="1"/>
  <c r="AG45" i="1"/>
  <c r="AH198" i="1"/>
  <c r="AC198" i="1"/>
  <c r="AI198" i="1"/>
  <c r="AL198" i="1"/>
  <c r="AG198" i="1"/>
  <c r="AF198" i="1"/>
  <c r="AE198" i="1"/>
  <c r="AK198" i="1"/>
  <c r="AJ198" i="1"/>
  <c r="AD198" i="1"/>
  <c r="AC126" i="1"/>
  <c r="AI126" i="1"/>
  <c r="AL126" i="1"/>
  <c r="AH126" i="1"/>
  <c r="AK126" i="1"/>
  <c r="AD126" i="1"/>
  <c r="AJ126" i="1"/>
  <c r="AG126" i="1"/>
  <c r="AF126" i="1"/>
  <c r="AE126" i="1"/>
  <c r="AE27" i="1"/>
  <c r="AD27" i="1"/>
  <c r="AK27" i="1"/>
  <c r="AL27" i="1"/>
  <c r="AJ27" i="1"/>
  <c r="AI27" i="1"/>
  <c r="AH27" i="1"/>
  <c r="AG27" i="1"/>
  <c r="AF27" i="1"/>
  <c r="AJ164" i="1"/>
  <c r="AE164" i="1"/>
  <c r="AD164" i="1"/>
  <c r="AC164" i="1"/>
  <c r="AK164" i="1"/>
  <c r="AL164" i="1"/>
  <c r="AI164" i="1"/>
  <c r="AH164" i="1"/>
  <c r="AG164" i="1"/>
  <c r="AF164" i="1"/>
  <c r="AF104" i="1"/>
  <c r="AD104" i="1"/>
  <c r="AI104" i="1"/>
  <c r="AL104" i="1"/>
  <c r="AK104" i="1"/>
  <c r="AJ104" i="1"/>
  <c r="AH104" i="1"/>
  <c r="AG104" i="1"/>
  <c r="AE104" i="1"/>
  <c r="AC104" i="1"/>
  <c r="AH82" i="1"/>
  <c r="AF82" i="1"/>
  <c r="AC82" i="1"/>
  <c r="AK82" i="1"/>
  <c r="AE82" i="1"/>
  <c r="AG82" i="1"/>
  <c r="AL82" i="1"/>
  <c r="AJ82" i="1"/>
  <c r="AD82" i="1"/>
  <c r="AL22" i="1"/>
  <c r="AK22" i="1"/>
  <c r="AF22" i="1"/>
  <c r="AC22" i="1"/>
  <c r="AJ22" i="1"/>
  <c r="AI22" i="1"/>
  <c r="AH22" i="1"/>
  <c r="AG22" i="1"/>
  <c r="AE22" i="1"/>
  <c r="AD22" i="1"/>
  <c r="AK111" i="1"/>
  <c r="AF111" i="1"/>
  <c r="AD111" i="1"/>
  <c r="AH111" i="1"/>
  <c r="AG111" i="1"/>
  <c r="AJ111" i="1"/>
  <c r="AI111" i="1"/>
  <c r="AE111" i="1"/>
  <c r="AC111" i="1"/>
  <c r="AH174" i="1"/>
  <c r="AC174" i="1"/>
  <c r="AI174" i="1"/>
  <c r="AL174" i="1"/>
  <c r="AJ174" i="1"/>
  <c r="AE174" i="1"/>
  <c r="AK174" i="1"/>
  <c r="AG174" i="1"/>
  <c r="AF174" i="1"/>
  <c r="AD174" i="1"/>
  <c r="AH149" i="1"/>
  <c r="AC149" i="1"/>
  <c r="AK149" i="1"/>
  <c r="AF149" i="1"/>
  <c r="AL149" i="1"/>
  <c r="AJ149" i="1"/>
  <c r="AI149" i="1"/>
  <c r="AG149" i="1"/>
  <c r="AE149" i="1"/>
  <c r="AD149" i="1"/>
  <c r="AL77" i="1"/>
  <c r="AK77" i="1"/>
  <c r="AF77" i="1"/>
  <c r="AJ77" i="1"/>
  <c r="AI77" i="1"/>
  <c r="AH77" i="1"/>
  <c r="AC77" i="1"/>
  <c r="AD77" i="1"/>
  <c r="AG77" i="1"/>
  <c r="AE77" i="1"/>
  <c r="AH42" i="1"/>
  <c r="AG42" i="1"/>
  <c r="AF42" i="1"/>
  <c r="AL42" i="1"/>
  <c r="AK42" i="1"/>
  <c r="AJ42" i="1"/>
  <c r="AI42" i="1"/>
  <c r="AD42" i="1"/>
  <c r="AI144" i="1"/>
  <c r="AH144" i="1"/>
  <c r="AC144" i="1"/>
  <c r="AJ144" i="1"/>
  <c r="AF144" i="1"/>
  <c r="AG144" i="1"/>
  <c r="AE144" i="1"/>
  <c r="AL144" i="1"/>
  <c r="AK144" i="1"/>
  <c r="AD144" i="1"/>
  <c r="AG72" i="1"/>
  <c r="AF72" i="1"/>
  <c r="AI72" i="1"/>
  <c r="AJ72" i="1"/>
  <c r="AD72" i="1"/>
  <c r="AC72" i="1"/>
  <c r="AL72" i="1"/>
  <c r="AK72" i="1"/>
  <c r="AH72" i="1"/>
  <c r="AE72" i="1"/>
  <c r="AE195" i="1"/>
  <c r="AL195" i="1"/>
  <c r="AK195" i="1"/>
  <c r="AJ195" i="1"/>
  <c r="AF195" i="1"/>
  <c r="AH195" i="1"/>
  <c r="AD195" i="1"/>
  <c r="AG195" i="1"/>
  <c r="AC195" i="1"/>
  <c r="AB195" i="1"/>
  <c r="AI195" i="1"/>
  <c r="AI175" i="1"/>
  <c r="AD175" i="1"/>
  <c r="AC175" i="1"/>
  <c r="AJ175" i="1"/>
  <c r="AL175" i="1"/>
  <c r="AK175" i="1"/>
  <c r="AG175" i="1"/>
  <c r="AF175" i="1"/>
  <c r="AE175" i="1"/>
  <c r="AH175" i="1"/>
  <c r="AE103" i="1"/>
  <c r="AC103" i="1"/>
  <c r="AL103" i="1"/>
  <c r="AK103" i="1"/>
  <c r="AJ103" i="1"/>
  <c r="AD103" i="1"/>
  <c r="AH103" i="1"/>
  <c r="AG103" i="1"/>
  <c r="AF103" i="1"/>
  <c r="AI103" i="1"/>
  <c r="AI31" i="1"/>
  <c r="AH31" i="1"/>
  <c r="AC31" i="1"/>
  <c r="AL31" i="1"/>
  <c r="AK31" i="1"/>
  <c r="AJ31" i="1"/>
  <c r="AG31" i="1"/>
  <c r="AF31" i="1"/>
  <c r="AE31" i="1"/>
  <c r="AD170" i="1"/>
  <c r="AK170" i="1"/>
  <c r="AJ170" i="1"/>
  <c r="AI170" i="1"/>
  <c r="AE170" i="1"/>
  <c r="AG170" i="1"/>
  <c r="AL170" i="1"/>
  <c r="AH170" i="1"/>
  <c r="AF170" i="1"/>
  <c r="AC170" i="1"/>
  <c r="AL98" i="1"/>
  <c r="AJ98" i="1"/>
  <c r="AG98" i="1"/>
  <c r="AC98" i="1"/>
  <c r="AB98" i="1"/>
  <c r="AI98" i="1"/>
  <c r="AH98" i="1"/>
  <c r="AF98" i="1"/>
  <c r="AE98" i="1"/>
  <c r="AD98" i="1"/>
  <c r="AD26" i="1"/>
  <c r="AC26" i="1"/>
  <c r="AJ26" i="1"/>
  <c r="AG26" i="1"/>
  <c r="AF26" i="1"/>
  <c r="AE26" i="1"/>
  <c r="AL26" i="1"/>
  <c r="AI26" i="1"/>
  <c r="AH26" i="1"/>
  <c r="AK165" i="1"/>
  <c r="AF165" i="1"/>
  <c r="AE165" i="1"/>
  <c r="AD165" i="1"/>
  <c r="AL165" i="1"/>
  <c r="AI165" i="1"/>
  <c r="AG165" i="1"/>
  <c r="AH165" i="1"/>
  <c r="AC165" i="1"/>
  <c r="AJ165" i="1"/>
  <c r="AG93" i="1"/>
  <c r="AE93" i="1"/>
  <c r="AJ93" i="1"/>
  <c r="AI93" i="1"/>
  <c r="AL93" i="1"/>
  <c r="AK93" i="1"/>
  <c r="AH93" i="1"/>
  <c r="AC93" i="1"/>
  <c r="AF93" i="1"/>
  <c r="AD93" i="1"/>
  <c r="AJ51" i="1"/>
  <c r="AE51" i="1"/>
  <c r="AD51" i="1"/>
  <c r="AC51" i="1"/>
  <c r="AK51" i="1"/>
  <c r="AL51" i="1"/>
  <c r="AI51" i="1"/>
  <c r="AH51" i="1"/>
  <c r="AG51" i="1"/>
  <c r="AF51" i="1"/>
  <c r="AL136" i="1"/>
  <c r="AG136" i="1"/>
  <c r="AJ136" i="1"/>
  <c r="AI136" i="1"/>
  <c r="AH136" i="1"/>
  <c r="AK136" i="1"/>
  <c r="AF136" i="1"/>
  <c r="AE136" i="1"/>
  <c r="AD136" i="1"/>
  <c r="AK64" i="1"/>
  <c r="AJ64" i="1"/>
  <c r="AE64" i="1"/>
  <c r="AI64" i="1"/>
  <c r="AH64" i="1"/>
  <c r="AL64" i="1"/>
  <c r="AF64" i="1"/>
  <c r="AD64" i="1"/>
  <c r="AC64" i="1"/>
  <c r="AH179" i="1"/>
  <c r="AG179" i="1"/>
  <c r="AF179" i="1"/>
  <c r="AK179" i="1"/>
  <c r="AJ179" i="1"/>
  <c r="AC179" i="1"/>
  <c r="AL179" i="1"/>
  <c r="AI179" i="1"/>
  <c r="AD179" i="1"/>
  <c r="AE179" i="1"/>
  <c r="AI107" i="1"/>
  <c r="AG107" i="1"/>
  <c r="AD107" i="1"/>
  <c r="AH107" i="1"/>
  <c r="AF107" i="1"/>
  <c r="AE107" i="1"/>
  <c r="AC107" i="1"/>
  <c r="AL107" i="1"/>
  <c r="AJ107" i="1"/>
  <c r="AK107" i="1"/>
  <c r="AF35" i="1"/>
  <c r="AL35" i="1"/>
  <c r="AK35" i="1"/>
  <c r="AG35" i="1"/>
  <c r="AJ35" i="1"/>
  <c r="AI35" i="1"/>
  <c r="AH35" i="1"/>
  <c r="AE35" i="1"/>
  <c r="AD35" i="1"/>
  <c r="AC35" i="1"/>
  <c r="AJ133" i="1"/>
  <c r="AI133" i="1"/>
  <c r="AD133" i="1"/>
  <c r="AL133" i="1"/>
  <c r="AK133" i="1"/>
  <c r="AH133" i="1"/>
  <c r="AG133" i="1"/>
  <c r="AF133" i="1"/>
  <c r="AE133" i="1"/>
  <c r="AC133" i="1"/>
  <c r="AH61" i="1"/>
  <c r="AG61" i="1"/>
  <c r="AK61" i="1"/>
  <c r="AJ61" i="1"/>
  <c r="AI61" i="1"/>
  <c r="AC61" i="1"/>
  <c r="AL61" i="1"/>
  <c r="AF61" i="1"/>
  <c r="AE61" i="1"/>
  <c r="AD61" i="1"/>
  <c r="AI75" i="1"/>
  <c r="AD75" i="1"/>
  <c r="AG75" i="1"/>
  <c r="AH75" i="1"/>
  <c r="AL75" i="1"/>
  <c r="AK75" i="1"/>
  <c r="AF75" i="1"/>
  <c r="AE75" i="1"/>
  <c r="AC75" i="1"/>
  <c r="AC44" i="1"/>
  <c r="AJ44" i="1"/>
  <c r="AI44" i="1"/>
  <c r="AH44" i="1"/>
  <c r="AD44" i="1"/>
  <c r="AL44" i="1"/>
  <c r="AK44" i="1"/>
  <c r="AE44" i="1"/>
  <c r="AL202" i="1"/>
  <c r="AK202" i="1"/>
  <c r="AJ202" i="1"/>
  <c r="AI202" i="1"/>
  <c r="AH202" i="1"/>
  <c r="AG202" i="1"/>
  <c r="AF202" i="1"/>
  <c r="AE202" i="1"/>
  <c r="AD202" i="1"/>
  <c r="AC202" i="1"/>
  <c r="AB202" i="1"/>
  <c r="AG142" i="1"/>
  <c r="AF142" i="1"/>
  <c r="AL142" i="1"/>
  <c r="AI142" i="1"/>
  <c r="AH142" i="1"/>
  <c r="AE142" i="1"/>
  <c r="AK142" i="1"/>
  <c r="AJ142" i="1"/>
  <c r="AD142" i="1"/>
  <c r="AC142" i="1"/>
  <c r="AE15" i="1"/>
  <c r="AD15" i="1"/>
  <c r="AK15" i="1"/>
  <c r="AL15" i="1"/>
  <c r="AJ15" i="1"/>
  <c r="AI15" i="1"/>
  <c r="AG15" i="1"/>
  <c r="AF15" i="1"/>
  <c r="AC15" i="1"/>
  <c r="AH186" i="1"/>
  <c r="AC186" i="1"/>
  <c r="AB186" i="1"/>
  <c r="AI186" i="1"/>
  <c r="AE186" i="1"/>
  <c r="AD186" i="1"/>
  <c r="AL186" i="1"/>
  <c r="AK186" i="1"/>
  <c r="AJ186" i="1"/>
  <c r="AG186" i="1"/>
  <c r="AF186" i="1"/>
  <c r="AC114" i="1"/>
  <c r="AI114" i="1"/>
  <c r="AD114" i="1"/>
  <c r="AL114" i="1"/>
  <c r="AG114" i="1"/>
  <c r="AF114" i="1"/>
  <c r="AE114" i="1"/>
  <c r="AK114" i="1"/>
  <c r="AH114" i="1"/>
  <c r="AJ114" i="1"/>
  <c r="AL10" i="1"/>
  <c r="AK10" i="1"/>
  <c r="AF10" i="1"/>
  <c r="AG10" i="1"/>
  <c r="AE10" i="1"/>
  <c r="AD10" i="1"/>
  <c r="AC10" i="1"/>
  <c r="AJ10" i="1"/>
  <c r="AI10" i="1"/>
  <c r="AH10" i="1"/>
  <c r="AK87" i="1"/>
  <c r="AH87" i="1"/>
  <c r="AL87" i="1"/>
  <c r="AJ87" i="1"/>
  <c r="AD87" i="1"/>
  <c r="AE87" i="1"/>
  <c r="AC87" i="1"/>
  <c r="AF87" i="1"/>
  <c r="AI87" i="1"/>
  <c r="AG87" i="1"/>
  <c r="J1" i="1"/>
  <c r="I1" i="1"/>
  <c r="H1" i="1"/>
  <c r="D1" i="1"/>
  <c r="C1" i="1"/>
  <c r="AH38" i="1" l="1"/>
  <c r="AC53" i="1"/>
  <c r="AC52" i="1"/>
  <c r="AB153" i="1"/>
  <c r="AB174" i="1"/>
  <c r="AC16" i="1"/>
  <c r="AK73" i="1"/>
  <c r="AK60" i="1"/>
  <c r="AB158" i="1"/>
  <c r="AB170" i="1"/>
  <c r="AG34" i="1"/>
  <c r="AB83" i="1"/>
  <c r="AB108" i="1"/>
  <c r="AK54" i="1"/>
  <c r="AH39" i="1"/>
  <c r="AB59" i="1"/>
  <c r="AB136" i="1"/>
  <c r="AB96" i="1"/>
  <c r="AB19" i="1"/>
  <c r="AB138" i="1"/>
  <c r="AB157" i="1"/>
  <c r="AB64" i="1"/>
  <c r="AB166" i="1"/>
  <c r="AB12" i="1"/>
  <c r="AB90" i="1"/>
  <c r="AB132" i="1"/>
  <c r="AB131" i="1"/>
  <c r="AB44" i="1"/>
  <c r="AB176" i="1"/>
  <c r="U2" i="3" a="1"/>
  <c r="AF55" i="1"/>
  <c r="AI94" i="1"/>
  <c r="AB164" i="1"/>
  <c r="AD29" i="1"/>
  <c r="AB178" i="1"/>
  <c r="AI82" i="1"/>
  <c r="AH3" i="1"/>
  <c r="AC136" i="1"/>
  <c r="AD113" i="1"/>
  <c r="AL49" i="1"/>
  <c r="L206" i="1"/>
  <c r="L183" i="1"/>
  <c r="L210" i="1"/>
  <c r="L197" i="1"/>
  <c r="L186" i="1"/>
  <c r="L202" i="1"/>
  <c r="L181" i="1"/>
  <c r="L218" i="1"/>
  <c r="L182" i="1"/>
  <c r="L180" i="1"/>
  <c r="L205" i="1"/>
  <c r="L213" i="1"/>
  <c r="L192" i="1"/>
  <c r="L187" i="1"/>
  <c r="L207" i="1"/>
  <c r="L191" i="1"/>
  <c r="L211" i="1"/>
  <c r="L184" i="1"/>
  <c r="L201" i="1"/>
  <c r="L214" i="1"/>
  <c r="L212" i="1"/>
  <c r="L189" i="1"/>
  <c r="L208" i="1"/>
  <c r="L188" i="1"/>
  <c r="L198" i="1"/>
  <c r="L204" i="1"/>
  <c r="L216" i="1"/>
  <c r="L193" i="1"/>
  <c r="L209" i="1"/>
  <c r="L217" i="1"/>
  <c r="L199" i="1"/>
  <c r="L219" i="1"/>
  <c r="L185" i="1"/>
  <c r="L195" i="1"/>
  <c r="L194" i="1"/>
  <c r="L196" i="1"/>
  <c r="L200" i="1"/>
  <c r="L190" i="1"/>
  <c r="L215" i="1"/>
  <c r="L203" i="1"/>
  <c r="AB92" i="1"/>
  <c r="AB103" i="1"/>
  <c r="AB73" i="1"/>
  <c r="AB62" i="1"/>
  <c r="AB15" i="1"/>
  <c r="AK98" i="1"/>
  <c r="AB58" i="1"/>
  <c r="AB3" i="1"/>
  <c r="AK19" i="1"/>
  <c r="AI24" i="1"/>
  <c r="AB72" i="1"/>
  <c r="AE33" i="1"/>
  <c r="AB20" i="1"/>
  <c r="AB30" i="1"/>
  <c r="AB61" i="1"/>
  <c r="AB60" i="1"/>
  <c r="AB95" i="1"/>
  <c r="AB129" i="1"/>
  <c r="AJ43" i="1"/>
  <c r="AL111" i="1"/>
  <c r="AB120" i="1"/>
  <c r="AG64" i="1"/>
  <c r="AB9" i="1"/>
  <c r="AB94" i="1"/>
  <c r="AB52" i="1"/>
  <c r="AB48" i="1"/>
  <c r="AB13" i="1"/>
  <c r="AB47" i="1"/>
  <c r="AB14" i="1"/>
  <c r="AB118" i="1"/>
  <c r="AB74" i="1"/>
  <c r="AB100" i="1"/>
  <c r="AB35" i="1"/>
  <c r="AB68" i="1"/>
  <c r="AB18" i="1"/>
  <c r="AB67" i="1"/>
  <c r="AB63" i="1"/>
  <c r="AB55" i="1"/>
  <c r="AB88" i="1"/>
  <c r="AB21" i="1"/>
  <c r="AB17" i="1"/>
  <c r="AB110" i="1"/>
  <c r="AB39" i="1"/>
  <c r="AB97" i="1"/>
  <c r="AB113" i="1"/>
  <c r="AB16" i="1"/>
  <c r="AB106" i="1"/>
  <c r="AI5" i="1"/>
  <c r="AB8" i="1"/>
  <c r="AB37" i="1"/>
  <c r="AB41" i="1"/>
  <c r="AB29" i="1"/>
  <c r="AB22" i="1"/>
  <c r="AB40" i="1"/>
  <c r="AB28" i="1"/>
  <c r="AB31" i="1"/>
  <c r="AB65" i="1"/>
  <c r="AB81" i="1"/>
  <c r="AB42" i="1"/>
  <c r="AB112" i="1"/>
  <c r="AB57" i="1"/>
  <c r="AB85" i="1"/>
  <c r="AB107" i="1"/>
  <c r="AB130" i="1"/>
  <c r="AB109" i="1"/>
  <c r="AG8" i="1"/>
  <c r="AL5" i="1"/>
  <c r="AB102" i="1"/>
  <c r="AB54" i="1"/>
  <c r="AB124" i="1"/>
  <c r="AB38" i="1"/>
  <c r="AB91" i="1"/>
  <c r="AB87" i="1"/>
  <c r="AC115" i="1"/>
  <c r="AB101" i="1"/>
  <c r="AG46" i="1"/>
  <c r="AB26" i="1"/>
  <c r="AB84" i="1"/>
  <c r="AB86" i="1"/>
  <c r="AB119" i="1"/>
  <c r="AB27" i="1"/>
  <c r="AB93" i="1"/>
  <c r="AB75" i="1"/>
  <c r="AC7" i="1"/>
  <c r="AB76" i="1"/>
  <c r="AB49" i="1"/>
  <c r="AB69" i="1"/>
  <c r="AB99" i="1"/>
  <c r="AB122" i="1"/>
  <c r="AB46" i="1"/>
  <c r="AB11" i="1"/>
  <c r="AB23" i="1"/>
  <c r="AB78" i="1"/>
  <c r="AB79" i="1"/>
  <c r="AB45" i="1"/>
  <c r="AB34" i="1"/>
  <c r="AB25" i="1"/>
  <c r="AB125" i="1"/>
  <c r="AB77" i="1"/>
  <c r="AB117" i="1"/>
  <c r="AD50" i="1"/>
  <c r="L146" i="1"/>
  <c r="L152" i="1"/>
  <c r="L123" i="1"/>
  <c r="L117" i="1"/>
  <c r="L164" i="1"/>
  <c r="L151" i="1"/>
  <c r="L126" i="1"/>
  <c r="L165" i="1"/>
  <c r="L124" i="1"/>
  <c r="L135" i="1"/>
  <c r="L114" i="1"/>
  <c r="L133" i="1"/>
  <c r="L144" i="1"/>
  <c r="L167" i="1"/>
  <c r="L143" i="1"/>
  <c r="L172" i="1"/>
  <c r="L163" i="1"/>
  <c r="L139" i="1"/>
  <c r="L142" i="1"/>
  <c r="L169" i="1"/>
  <c r="L132" i="1"/>
  <c r="L118" i="1"/>
  <c r="L131" i="1"/>
  <c r="L121" i="1"/>
  <c r="L177" i="1"/>
  <c r="L171" i="1"/>
  <c r="L140" i="1"/>
  <c r="L157" i="1"/>
  <c r="L155" i="1"/>
  <c r="L150" i="1"/>
  <c r="L162" i="1"/>
  <c r="L156" i="1"/>
  <c r="L147" i="1"/>
  <c r="L159" i="1"/>
  <c r="L175" i="1"/>
  <c r="L176" i="1"/>
  <c r="L141" i="1"/>
  <c r="L160" i="1"/>
  <c r="L161" i="1"/>
  <c r="L148" i="1"/>
  <c r="L154" i="1"/>
  <c r="L149" i="1"/>
  <c r="L129" i="1"/>
  <c r="L145" i="1"/>
  <c r="L134" i="1"/>
  <c r="L137" i="1"/>
  <c r="L136" i="1"/>
  <c r="L119" i="1"/>
  <c r="L125" i="1"/>
  <c r="AG47" i="1"/>
  <c r="AK26" i="1"/>
  <c r="AJ62" i="1"/>
  <c r="AI109" i="1"/>
  <c r="AJ55" i="1"/>
  <c r="AK91" i="1"/>
  <c r="AH6" i="1"/>
  <c r="AF59" i="1"/>
  <c r="AJ41" i="1"/>
  <c r="AH57" i="1"/>
  <c r="AG25" i="1"/>
  <c r="AG23" i="1"/>
  <c r="AK48" i="1"/>
  <c r="AF34" i="1"/>
  <c r="AF58" i="1"/>
  <c r="AE85" i="1"/>
  <c r="AH118" i="1"/>
  <c r="AD79" i="1"/>
  <c r="AD11" i="1"/>
  <c r="AJ39" i="1"/>
  <c r="AL18" i="1"/>
  <c r="AD31" i="1"/>
  <c r="AK37" i="1"/>
  <c r="AC60" i="1"/>
  <c r="AH52" i="1"/>
  <c r="AC42" i="1"/>
  <c r="AC76" i="1"/>
  <c r="AF44" i="1"/>
  <c r="AI113" i="1"/>
  <c r="AJ68" i="1"/>
  <c r="AJ70" i="1"/>
  <c r="AL14" i="1"/>
  <c r="AC12" i="1"/>
  <c r="AG123" i="1"/>
  <c r="AC27" i="1"/>
  <c r="AL9" i="1"/>
  <c r="AL74" i="1"/>
  <c r="AG40" i="1"/>
  <c r="AK112" i="1"/>
  <c r="AG17" i="1"/>
  <c r="AG24" i="1"/>
  <c r="AL7" i="1"/>
  <c r="AL55" i="1"/>
  <c r="AH40" i="1"/>
  <c r="AD14" i="1"/>
  <c r="AD62" i="1"/>
  <c r="AH15" i="1"/>
  <c r="AB36" i="1"/>
  <c r="AC3" i="1"/>
  <c r="L4" i="1"/>
  <c r="AB53" i="1"/>
  <c r="AB142" i="1"/>
  <c r="AB71" i="1"/>
  <c r="AB5" i="1"/>
  <c r="AB116" i="1"/>
  <c r="AB82" i="1"/>
  <c r="AB127" i="1"/>
  <c r="AB70" i="1"/>
  <c r="AB150" i="1"/>
  <c r="AB105" i="1"/>
  <c r="AB156" i="1"/>
  <c r="AB146" i="1"/>
  <c r="AB7" i="1"/>
  <c r="AH7" i="1"/>
  <c r="AB177" i="1"/>
  <c r="AI8" i="1"/>
  <c r="AB188" i="1"/>
  <c r="AB114" i="1"/>
  <c r="AB163" i="1"/>
  <c r="AB123" i="1"/>
  <c r="AB111" i="1"/>
  <c r="AB10" i="1"/>
  <c r="AB147" i="1"/>
  <c r="AB121" i="1"/>
  <c r="AB200" i="1"/>
  <c r="AB128" i="1"/>
  <c r="AB66" i="1"/>
  <c r="AB181" i="1"/>
  <c r="AB32" i="1"/>
  <c r="AK5" i="1"/>
  <c r="AB56" i="1"/>
  <c r="AL3" i="1"/>
  <c r="AB133" i="1"/>
  <c r="AB50" i="1"/>
  <c r="AB201" i="1"/>
  <c r="AB126" i="1"/>
  <c r="AB80" i="1"/>
  <c r="AB175" i="1"/>
  <c r="L15" i="1"/>
  <c r="L120" i="1"/>
  <c r="L57" i="1"/>
  <c r="L82" i="1"/>
  <c r="L27" i="1"/>
  <c r="L111" i="1"/>
  <c r="L85" i="1"/>
  <c r="L46" i="1"/>
  <c r="L138" i="1"/>
  <c r="L179" i="1"/>
  <c r="L23" i="1"/>
  <c r="L83" i="1"/>
  <c r="L24" i="1"/>
  <c r="L84" i="1"/>
  <c r="L54" i="1"/>
  <c r="L16" i="1"/>
  <c r="L99" i="1"/>
  <c r="L174" i="1"/>
  <c r="L91" i="1"/>
  <c r="L61" i="1"/>
  <c r="L81" i="1"/>
  <c r="L48" i="1"/>
  <c r="L153" i="1"/>
  <c r="L49" i="1"/>
  <c r="L130" i="1"/>
  <c r="L55" i="1"/>
  <c r="L17" i="1"/>
  <c r="L108" i="1"/>
  <c r="L116" i="1"/>
  <c r="L88" i="1"/>
  <c r="L5" i="1"/>
  <c r="L79" i="1"/>
  <c r="L52" i="1"/>
  <c r="L112" i="1"/>
  <c r="L75" i="1"/>
  <c r="L86" i="1"/>
  <c r="L36" i="1"/>
  <c r="L80" i="1"/>
  <c r="L67" i="1"/>
  <c r="L8" i="1"/>
  <c r="L92" i="1"/>
  <c r="L62" i="1"/>
  <c r="L166" i="1"/>
  <c r="L71" i="1"/>
  <c r="L13" i="1"/>
  <c r="L110" i="1"/>
  <c r="L93" i="1"/>
  <c r="L128" i="1"/>
  <c r="L64" i="1"/>
  <c r="L10" i="1"/>
  <c r="L70" i="1"/>
  <c r="L43" i="1"/>
  <c r="L102" i="1"/>
  <c r="L3" i="1"/>
  <c r="L98" i="1"/>
  <c r="L22" i="1"/>
  <c r="L127" i="1"/>
  <c r="L94" i="1"/>
  <c r="L25" i="1"/>
  <c r="L66" i="1"/>
  <c r="L12" i="1"/>
  <c r="L109" i="1"/>
  <c r="L58" i="1"/>
  <c r="L19" i="1"/>
  <c r="L173" i="1"/>
  <c r="L28" i="1"/>
  <c r="L96" i="1"/>
  <c r="L39" i="1"/>
  <c r="L89" i="1"/>
  <c r="L6" i="1"/>
  <c r="L97" i="1"/>
  <c r="L26" i="1"/>
  <c r="L106" i="1"/>
  <c r="L76" i="1"/>
  <c r="L38" i="1"/>
  <c r="L45" i="1"/>
  <c r="L14" i="1"/>
  <c r="L101" i="1"/>
  <c r="L50" i="1"/>
  <c r="L74" i="1"/>
  <c r="L20" i="1"/>
  <c r="L113" i="1"/>
  <c r="L59" i="1"/>
  <c r="L78" i="1"/>
  <c r="L37" i="1"/>
  <c r="L53" i="1"/>
  <c r="L158" i="1"/>
  <c r="L68" i="1"/>
  <c r="L7" i="1"/>
  <c r="L105" i="1"/>
  <c r="L21" i="1"/>
  <c r="L168" i="1"/>
  <c r="L42" i="1"/>
  <c r="L95" i="1"/>
  <c r="L60" i="1"/>
  <c r="L31" i="1"/>
  <c r="L33" i="1"/>
  <c r="L107" i="1"/>
  <c r="L11" i="1"/>
  <c r="L104" i="1"/>
  <c r="L32" i="1"/>
  <c r="L122" i="1"/>
  <c r="L63" i="1"/>
  <c r="L30" i="1"/>
  <c r="L103" i="1"/>
  <c r="L73" i="1"/>
  <c r="L18" i="1"/>
  <c r="L44" i="1"/>
  <c r="L77" i="1"/>
  <c r="L47" i="1"/>
  <c r="L115" i="1"/>
  <c r="L51" i="1"/>
  <c r="L69" i="1"/>
  <c r="L29" i="1"/>
  <c r="L100" i="1"/>
  <c r="L170" i="1"/>
  <c r="L34" i="1"/>
  <c r="L65" i="1"/>
  <c r="L35" i="1"/>
  <c r="L90" i="1"/>
  <c r="L56" i="1"/>
  <c r="L87" i="1"/>
  <c r="L9" i="1"/>
  <c r="L178" i="1"/>
  <c r="L40" i="1"/>
  <c r="L72" i="1"/>
  <c r="L41" i="1"/>
  <c r="A2" i="3" l="1" a="1"/>
  <c r="U2" i="3"/>
  <c r="W169" i="3"/>
  <c r="W157" i="3"/>
  <c r="W138" i="3"/>
  <c r="W120" i="3"/>
  <c r="W176" i="3"/>
  <c r="W168" i="3"/>
  <c r="W164" i="3"/>
  <c r="W156" i="3"/>
  <c r="W152" i="3"/>
  <c r="W141" i="3"/>
  <c r="W123" i="3"/>
  <c r="W105" i="3"/>
  <c r="W179" i="3"/>
  <c r="W171" i="3"/>
  <c r="W167" i="3"/>
  <c r="W159" i="3"/>
  <c r="W155" i="3"/>
  <c r="W140" i="3"/>
  <c r="W133" i="3"/>
  <c r="W122" i="3"/>
  <c r="W115" i="3"/>
  <c r="W104" i="3"/>
  <c r="W101" i="3"/>
  <c r="W98" i="3"/>
  <c r="W95" i="3"/>
  <c r="W92" i="3"/>
  <c r="W89" i="3"/>
  <c r="W86" i="3"/>
  <c r="W83" i="3"/>
  <c r="W80" i="3"/>
  <c r="W77" i="3"/>
  <c r="W74" i="3"/>
  <c r="W175" i="3"/>
  <c r="W163" i="3"/>
  <c r="W151" i="3"/>
  <c r="W147" i="3"/>
  <c r="W129" i="3"/>
  <c r="W144" i="3"/>
  <c r="W117" i="3"/>
  <c r="W67" i="3"/>
  <c r="W50" i="3"/>
  <c r="W37" i="3"/>
  <c r="W27" i="3"/>
  <c r="W24" i="3"/>
  <c r="W21" i="3"/>
  <c r="W18" i="3"/>
  <c r="W15" i="3"/>
  <c r="W12" i="3"/>
  <c r="W9" i="3"/>
  <c r="W6" i="3"/>
  <c r="W3" i="3"/>
  <c r="W173" i="3"/>
  <c r="W161" i="3"/>
  <c r="W149" i="3"/>
  <c r="W143" i="3"/>
  <c r="W111" i="3"/>
  <c r="W102" i="3"/>
  <c r="W94" i="3"/>
  <c r="W90" i="3"/>
  <c r="W82" i="3"/>
  <c r="W78" i="3"/>
  <c r="W63" i="3"/>
  <c r="W53" i="3"/>
  <c r="W40" i="3"/>
  <c r="W30" i="3"/>
  <c r="W132" i="3"/>
  <c r="W127" i="3"/>
  <c r="W116" i="3"/>
  <c r="W70" i="3"/>
  <c r="W56" i="3"/>
  <c r="W43" i="3"/>
  <c r="W33" i="3"/>
  <c r="W178" i="3"/>
  <c r="W172" i="3"/>
  <c r="W166" i="3"/>
  <c r="W160" i="3"/>
  <c r="W154" i="3"/>
  <c r="W148" i="3"/>
  <c r="W137" i="3"/>
  <c r="W121" i="3"/>
  <c r="W106" i="3"/>
  <c r="W66" i="3"/>
  <c r="W59" i="3"/>
  <c r="W46" i="3"/>
  <c r="W36" i="3"/>
  <c r="W126" i="3"/>
  <c r="W110" i="3"/>
  <c r="W97" i="3"/>
  <c r="W93" i="3"/>
  <c r="W85" i="3"/>
  <c r="W81" i="3"/>
  <c r="W73" i="3"/>
  <c r="W62" i="3"/>
  <c r="W49" i="3"/>
  <c r="W39" i="3"/>
  <c r="W26" i="3"/>
  <c r="W23" i="3"/>
  <c r="W20" i="3"/>
  <c r="W17" i="3"/>
  <c r="W14" i="3"/>
  <c r="W11" i="3"/>
  <c r="W8" i="3"/>
  <c r="W5" i="3"/>
  <c r="W177" i="3"/>
  <c r="W165" i="3"/>
  <c r="W153" i="3"/>
  <c r="W142" i="3"/>
  <c r="W136" i="3"/>
  <c r="W131" i="3"/>
  <c r="W125" i="3"/>
  <c r="W69" i="3"/>
  <c r="W52" i="3"/>
  <c r="W42" i="3"/>
  <c r="W29" i="3"/>
  <c r="W170" i="3"/>
  <c r="W158" i="3"/>
  <c r="W114" i="3"/>
  <c r="W65" i="3"/>
  <c r="W55" i="3"/>
  <c r="W45" i="3"/>
  <c r="W32" i="3"/>
  <c r="W146" i="3"/>
  <c r="W130" i="3"/>
  <c r="W119" i="3"/>
  <c r="W109" i="3"/>
  <c r="W100" i="3"/>
  <c r="W96" i="3"/>
  <c r="W88" i="3"/>
  <c r="W84" i="3"/>
  <c r="W76" i="3"/>
  <c r="W72" i="3"/>
  <c r="W58" i="3"/>
  <c r="W48" i="3"/>
  <c r="W35" i="3"/>
  <c r="W135" i="3"/>
  <c r="W68" i="3"/>
  <c r="W61" i="3"/>
  <c r="W51" i="3"/>
  <c r="W38" i="3"/>
  <c r="W139" i="3"/>
  <c r="W128" i="3"/>
  <c r="W112" i="3"/>
  <c r="W107" i="3"/>
  <c r="W60" i="3"/>
  <c r="W47" i="3"/>
  <c r="W34" i="3"/>
  <c r="W108" i="3"/>
  <c r="W41" i="3"/>
  <c r="W145" i="3"/>
  <c r="W174" i="3"/>
  <c r="W113" i="3"/>
  <c r="W87" i="3"/>
  <c r="W22" i="3"/>
  <c r="W10" i="3"/>
  <c r="W134" i="3"/>
  <c r="W103" i="3"/>
  <c r="W79" i="3"/>
  <c r="W57" i="3"/>
  <c r="W64" i="3"/>
  <c r="W54" i="3"/>
  <c r="W25" i="3"/>
  <c r="W162" i="3"/>
  <c r="W99" i="3"/>
  <c r="W75" i="3"/>
  <c r="W19" i="3"/>
  <c r="W7" i="3"/>
  <c r="W44" i="3"/>
  <c r="W124" i="3"/>
  <c r="W13" i="3"/>
  <c r="W71" i="3"/>
  <c r="W31" i="3"/>
  <c r="W118" i="3"/>
  <c r="W16" i="3"/>
  <c r="W4" i="3"/>
  <c r="W150" i="3"/>
  <c r="W91" i="3"/>
  <c r="W28" i="3"/>
  <c r="A2" i="3" l="1"/>
  <c r="I2" i="4" s="1"/>
  <c r="I2" i="9" s="1"/>
  <c r="X173" i="3"/>
  <c r="X161" i="3"/>
  <c r="X149" i="3"/>
  <c r="X137" i="3"/>
  <c r="X125" i="3"/>
  <c r="X113" i="3"/>
  <c r="X101" i="3"/>
  <c r="X89" i="3"/>
  <c r="X77" i="3"/>
  <c r="X65" i="3"/>
  <c r="X53" i="3"/>
  <c r="X41" i="3"/>
  <c r="X29" i="3"/>
  <c r="X17" i="3"/>
  <c r="X5" i="3"/>
  <c r="X172" i="3"/>
  <c r="X160" i="3"/>
  <c r="X148" i="3"/>
  <c r="X136" i="3"/>
  <c r="X124" i="3"/>
  <c r="X112" i="3"/>
  <c r="X100" i="3"/>
  <c r="X88" i="3"/>
  <c r="X76" i="3"/>
  <c r="X64" i="3"/>
  <c r="X52" i="3"/>
  <c r="X40" i="3"/>
  <c r="X28" i="3"/>
  <c r="X16" i="3"/>
  <c r="X4" i="3"/>
  <c r="R157" i="4"/>
  <c r="P156" i="4"/>
  <c r="N155" i="4"/>
  <c r="L154" i="4"/>
  <c r="J153" i="4"/>
  <c r="R151" i="4"/>
  <c r="X171" i="3"/>
  <c r="X159" i="3"/>
  <c r="X147" i="3"/>
  <c r="X135" i="3"/>
  <c r="X123" i="3"/>
  <c r="X111" i="3"/>
  <c r="X99" i="3"/>
  <c r="X87" i="3"/>
  <c r="X75" i="3"/>
  <c r="X63" i="3"/>
  <c r="X51" i="3"/>
  <c r="X39" i="3"/>
  <c r="X27" i="3"/>
  <c r="X15" i="3"/>
  <c r="X3" i="3"/>
  <c r="X170" i="3"/>
  <c r="X158" i="3"/>
  <c r="X146" i="3"/>
  <c r="X134" i="3"/>
  <c r="X122" i="3"/>
  <c r="X110" i="3"/>
  <c r="X98" i="3"/>
  <c r="X86" i="3"/>
  <c r="X74" i="3"/>
  <c r="X62" i="3"/>
  <c r="X50" i="3"/>
  <c r="X38" i="3"/>
  <c r="X26" i="3"/>
  <c r="X14" i="3"/>
  <c r="R158" i="4"/>
  <c r="P157" i="4"/>
  <c r="N156" i="4"/>
  <c r="L155" i="4"/>
  <c r="X169" i="3"/>
  <c r="X157" i="3"/>
  <c r="X145" i="3"/>
  <c r="X133" i="3"/>
  <c r="X121" i="3"/>
  <c r="X109" i="3"/>
  <c r="X97" i="3"/>
  <c r="X85" i="3"/>
  <c r="X73" i="3"/>
  <c r="X61" i="3"/>
  <c r="X49" i="3"/>
  <c r="X37" i="3"/>
  <c r="X25" i="3"/>
  <c r="X13" i="3"/>
  <c r="X179" i="3"/>
  <c r="X167" i="3"/>
  <c r="X155" i="3"/>
  <c r="X143" i="3"/>
  <c r="X131" i="3"/>
  <c r="X119" i="3"/>
  <c r="X107" i="3"/>
  <c r="X95" i="3"/>
  <c r="X83" i="3"/>
  <c r="X71" i="3"/>
  <c r="X59" i="3"/>
  <c r="X47" i="3"/>
  <c r="X35" i="3"/>
  <c r="X23" i="3"/>
  <c r="X11" i="3"/>
  <c r="X178" i="3"/>
  <c r="X166" i="3"/>
  <c r="X154" i="3"/>
  <c r="X142" i="3"/>
  <c r="X130" i="3"/>
  <c r="T130" i="4" s="1"/>
  <c r="X118" i="3"/>
  <c r="X106" i="3"/>
  <c r="X94" i="3"/>
  <c r="X82" i="3"/>
  <c r="X70" i="3"/>
  <c r="X58" i="3"/>
  <c r="X46" i="3"/>
  <c r="X34" i="3"/>
  <c r="X22" i="3"/>
  <c r="X10" i="3"/>
  <c r="N158" i="4"/>
  <c r="L157" i="4"/>
  <c r="J156" i="4"/>
  <c r="R154" i="4"/>
  <c r="P153" i="4"/>
  <c r="X177" i="3"/>
  <c r="X165" i="3"/>
  <c r="X153" i="3"/>
  <c r="X141" i="3"/>
  <c r="X129" i="3"/>
  <c r="X117" i="3"/>
  <c r="X105" i="3"/>
  <c r="X93" i="3"/>
  <c r="X81" i="3"/>
  <c r="X69" i="3"/>
  <c r="X57" i="3"/>
  <c r="X45" i="3"/>
  <c r="X33" i="3"/>
  <c r="X21" i="3"/>
  <c r="X9" i="3"/>
  <c r="X176" i="3"/>
  <c r="X164" i="3"/>
  <c r="X152" i="3"/>
  <c r="X140" i="3"/>
  <c r="X128" i="3"/>
  <c r="X116" i="3"/>
  <c r="X104" i="3"/>
  <c r="X92" i="3"/>
  <c r="X80" i="3"/>
  <c r="X68" i="3"/>
  <c r="X56" i="3"/>
  <c r="X44" i="3"/>
  <c r="X32" i="3"/>
  <c r="X20" i="3"/>
  <c r="X8" i="3"/>
  <c r="L158" i="4"/>
  <c r="J157" i="4"/>
  <c r="R155" i="4"/>
  <c r="P154" i="4"/>
  <c r="N153" i="4"/>
  <c r="X174" i="3"/>
  <c r="X162" i="3"/>
  <c r="X150" i="3"/>
  <c r="X138" i="3"/>
  <c r="X126" i="3"/>
  <c r="X114" i="3"/>
  <c r="X102" i="3"/>
  <c r="X90" i="3"/>
  <c r="X78" i="3"/>
  <c r="X66" i="3"/>
  <c r="X54" i="3"/>
  <c r="X42" i="3"/>
  <c r="X30" i="3"/>
  <c r="X18" i="3"/>
  <c r="X6" i="3"/>
  <c r="J158" i="4"/>
  <c r="R156" i="4"/>
  <c r="P155" i="4"/>
  <c r="N154" i="4"/>
  <c r="L153" i="4"/>
  <c r="X132" i="3"/>
  <c r="X60" i="3"/>
  <c r="N157" i="4"/>
  <c r="M155" i="4"/>
  <c r="O153" i="4"/>
  <c r="J152" i="4"/>
  <c r="Q150" i="4"/>
  <c r="O149" i="4"/>
  <c r="M148" i="4"/>
  <c r="K147" i="4"/>
  <c r="I146" i="4"/>
  <c r="Q144" i="4"/>
  <c r="O143" i="4"/>
  <c r="M142" i="4"/>
  <c r="K141" i="4"/>
  <c r="I140" i="4"/>
  <c r="Q138" i="4"/>
  <c r="O137" i="4"/>
  <c r="X127" i="3"/>
  <c r="X55" i="3"/>
  <c r="M157" i="4"/>
  <c r="K155" i="4"/>
  <c r="M153" i="4"/>
  <c r="I152" i="4"/>
  <c r="P150" i="4"/>
  <c r="N149" i="4"/>
  <c r="L148" i="4"/>
  <c r="J147" i="4"/>
  <c r="R145" i="4"/>
  <c r="P144" i="4"/>
  <c r="N143" i="4"/>
  <c r="L142" i="4"/>
  <c r="J141" i="4"/>
  <c r="R139" i="4"/>
  <c r="P138" i="4"/>
  <c r="N137" i="4"/>
  <c r="L136" i="4"/>
  <c r="J135" i="4"/>
  <c r="R133" i="4"/>
  <c r="P132" i="4"/>
  <c r="N131" i="4"/>
  <c r="L130" i="4"/>
  <c r="J129" i="4"/>
  <c r="R127" i="4"/>
  <c r="P126" i="4"/>
  <c r="N125" i="4"/>
  <c r="L124" i="4"/>
  <c r="J123" i="4"/>
  <c r="R121" i="4"/>
  <c r="P120" i="4"/>
  <c r="N119" i="4"/>
  <c r="L118" i="4"/>
  <c r="J117" i="4"/>
  <c r="R115" i="4"/>
  <c r="P114" i="4"/>
  <c r="N113" i="4"/>
  <c r="L112" i="4"/>
  <c r="J111" i="4"/>
  <c r="R109" i="4"/>
  <c r="P108" i="4"/>
  <c r="N107" i="4"/>
  <c r="L106" i="4"/>
  <c r="J105" i="4"/>
  <c r="R103" i="4"/>
  <c r="P102" i="4"/>
  <c r="N101" i="4"/>
  <c r="L100" i="4"/>
  <c r="J99" i="4"/>
  <c r="R97" i="4"/>
  <c r="P96" i="4"/>
  <c r="N95" i="4"/>
  <c r="L94" i="4"/>
  <c r="J93" i="4"/>
  <c r="R91" i="4"/>
  <c r="P90" i="4"/>
  <c r="N89" i="4"/>
  <c r="L88" i="4"/>
  <c r="J87" i="4"/>
  <c r="R85" i="4"/>
  <c r="P84" i="4"/>
  <c r="N83" i="4"/>
  <c r="L82" i="4"/>
  <c r="J81" i="4"/>
  <c r="R79" i="4"/>
  <c r="P78" i="4"/>
  <c r="N77" i="4"/>
  <c r="L76" i="4"/>
  <c r="J75" i="4"/>
  <c r="R73" i="4"/>
  <c r="X120" i="3"/>
  <c r="X48" i="3"/>
  <c r="X115" i="3"/>
  <c r="X43" i="3"/>
  <c r="X175" i="3"/>
  <c r="X103" i="3"/>
  <c r="X31" i="3"/>
  <c r="P158" i="4"/>
  <c r="O156" i="4"/>
  <c r="O154" i="4"/>
  <c r="Q152" i="4"/>
  <c r="N151" i="4"/>
  <c r="L150" i="4"/>
  <c r="J149" i="4"/>
  <c r="R147" i="4"/>
  <c r="P146" i="4"/>
  <c r="N145" i="4"/>
  <c r="L144" i="4"/>
  <c r="J143" i="4"/>
  <c r="R141" i="4"/>
  <c r="P140" i="4"/>
  <c r="N139" i="4"/>
  <c r="L138" i="4"/>
  <c r="J137" i="4"/>
  <c r="X168" i="3"/>
  <c r="X96" i="3"/>
  <c r="X24" i="3"/>
  <c r="O158" i="4"/>
  <c r="M156" i="4"/>
  <c r="M154" i="4"/>
  <c r="P152" i="4"/>
  <c r="M151" i="4"/>
  <c r="K150" i="4"/>
  <c r="I149" i="4"/>
  <c r="Q147" i="4"/>
  <c r="O146" i="4"/>
  <c r="M145" i="4"/>
  <c r="K144" i="4"/>
  <c r="I143" i="4"/>
  <c r="Q141" i="4"/>
  <c r="O140" i="4"/>
  <c r="M139" i="4"/>
  <c r="K138" i="4"/>
  <c r="I137" i="4"/>
  <c r="Q135" i="4"/>
  <c r="O134" i="4"/>
  <c r="M133" i="4"/>
  <c r="K132" i="4"/>
  <c r="I131" i="4"/>
  <c r="Q129" i="4"/>
  <c r="O128" i="4"/>
  <c r="M127" i="4"/>
  <c r="K126" i="4"/>
  <c r="I125" i="4"/>
  <c r="Q123" i="4"/>
  <c r="O122" i="4"/>
  <c r="M121" i="4"/>
  <c r="K120" i="4"/>
  <c r="I119" i="4"/>
  <c r="Q117" i="4"/>
  <c r="O116" i="4"/>
  <c r="M115" i="4"/>
  <c r="K114" i="4"/>
  <c r="I113" i="4"/>
  <c r="Q111" i="4"/>
  <c r="O110" i="4"/>
  <c r="M109" i="4"/>
  <c r="K108" i="4"/>
  <c r="I107" i="4"/>
  <c r="Q105" i="4"/>
  <c r="O104" i="4"/>
  <c r="M103" i="4"/>
  <c r="K102" i="4"/>
  <c r="I101" i="4"/>
  <c r="Q99" i="4"/>
  <c r="O98" i="4"/>
  <c r="M97" i="4"/>
  <c r="K96" i="4"/>
  <c r="I95" i="4"/>
  <c r="Q93" i="4"/>
  <c r="O92" i="4"/>
  <c r="M91" i="4"/>
  <c r="X163" i="3"/>
  <c r="X91" i="3"/>
  <c r="X19" i="3"/>
  <c r="M158" i="4"/>
  <c r="L156" i="4"/>
  <c r="K154" i="4"/>
  <c r="O152" i="4"/>
  <c r="L151" i="4"/>
  <c r="J150" i="4"/>
  <c r="R148" i="4"/>
  <c r="P147" i="4"/>
  <c r="N146" i="4"/>
  <c r="L145" i="4"/>
  <c r="J144" i="4"/>
  <c r="R142" i="4"/>
  <c r="P141" i="4"/>
  <c r="N140" i="4"/>
  <c r="L139" i="4"/>
  <c r="J138" i="4"/>
  <c r="R136" i="4"/>
  <c r="P135" i="4"/>
  <c r="N134" i="4"/>
  <c r="L133" i="4"/>
  <c r="J132" i="4"/>
  <c r="R130" i="4"/>
  <c r="P129" i="4"/>
  <c r="N128" i="4"/>
  <c r="L127" i="4"/>
  <c r="J126" i="4"/>
  <c r="R124" i="4"/>
  <c r="P123" i="4"/>
  <c r="N122" i="4"/>
  <c r="L121" i="4"/>
  <c r="J120" i="4"/>
  <c r="R118" i="4"/>
  <c r="P117" i="4"/>
  <c r="N116" i="4"/>
  <c r="L115" i="4"/>
  <c r="J114" i="4"/>
  <c r="R112" i="4"/>
  <c r="P111" i="4"/>
  <c r="N110" i="4"/>
  <c r="L109" i="4"/>
  <c r="J108" i="4"/>
  <c r="R106" i="4"/>
  <c r="P105" i="4"/>
  <c r="N104" i="4"/>
  <c r="L103" i="4"/>
  <c r="J102" i="4"/>
  <c r="R100" i="4"/>
  <c r="P99" i="4"/>
  <c r="N98" i="4"/>
  <c r="L97" i="4"/>
  <c r="J96" i="4"/>
  <c r="R94" i="4"/>
  <c r="P93" i="4"/>
  <c r="N92" i="4"/>
  <c r="L91" i="4"/>
  <c r="J90" i="4"/>
  <c r="R88" i="4"/>
  <c r="P87" i="4"/>
  <c r="N86" i="4"/>
  <c r="L85" i="4"/>
  <c r="J84" i="4"/>
  <c r="R82" i="4"/>
  <c r="P81" i="4"/>
  <c r="N80" i="4"/>
  <c r="L79" i="4"/>
  <c r="J78" i="4"/>
  <c r="R76" i="4"/>
  <c r="P75" i="4"/>
  <c r="N74" i="4"/>
  <c r="X156" i="3"/>
  <c r="X84" i="3"/>
  <c r="X12" i="3"/>
  <c r="K158" i="4"/>
  <c r="K156" i="4"/>
  <c r="J154" i="4"/>
  <c r="N152" i="4"/>
  <c r="K151" i="4"/>
  <c r="I150" i="4"/>
  <c r="Q148" i="4"/>
  <c r="O147" i="4"/>
  <c r="M146" i="4"/>
  <c r="K145" i="4"/>
  <c r="I144" i="4"/>
  <c r="Q142" i="4"/>
  <c r="O141" i="4"/>
  <c r="M140" i="4"/>
  <c r="K139" i="4"/>
  <c r="I138" i="4"/>
  <c r="Q136" i="4"/>
  <c r="O135" i="4"/>
  <c r="M134" i="4"/>
  <c r="K133" i="4"/>
  <c r="I132" i="4"/>
  <c r="Q130" i="4"/>
  <c r="O129" i="4"/>
  <c r="M128" i="4"/>
  <c r="K127" i="4"/>
  <c r="I126" i="4"/>
  <c r="Q124" i="4"/>
  <c r="O123" i="4"/>
  <c r="M122" i="4"/>
  <c r="K121" i="4"/>
  <c r="I120" i="4"/>
  <c r="Q118" i="4"/>
  <c r="O117" i="4"/>
  <c r="M116" i="4"/>
  <c r="K115" i="4"/>
  <c r="I114" i="4"/>
  <c r="Q112" i="4"/>
  <c r="O111" i="4"/>
  <c r="M110" i="4"/>
  <c r="K109" i="4"/>
  <c r="I108" i="4"/>
  <c r="Q106" i="4"/>
  <c r="O105" i="4"/>
  <c r="M104" i="4"/>
  <c r="K103" i="4"/>
  <c r="I102" i="4"/>
  <c r="Q100" i="4"/>
  <c r="O99" i="4"/>
  <c r="M98" i="4"/>
  <c r="K97" i="4"/>
  <c r="X72" i="3"/>
  <c r="I157" i="4"/>
  <c r="I153" i="4"/>
  <c r="N150" i="4"/>
  <c r="J148" i="4"/>
  <c r="P145" i="4"/>
  <c r="L143" i="4"/>
  <c r="R140" i="4"/>
  <c r="N138" i="4"/>
  <c r="K136" i="4"/>
  <c r="L134" i="4"/>
  <c r="O132" i="4"/>
  <c r="P130" i="4"/>
  <c r="I129" i="4"/>
  <c r="J127" i="4"/>
  <c r="M125" i="4"/>
  <c r="N123" i="4"/>
  <c r="Q121" i="4"/>
  <c r="R119" i="4"/>
  <c r="K118" i="4"/>
  <c r="L116" i="4"/>
  <c r="O114" i="4"/>
  <c r="P112" i="4"/>
  <c r="X36" i="3"/>
  <c r="I156" i="4"/>
  <c r="M152" i="4"/>
  <c r="R149" i="4"/>
  <c r="N147" i="4"/>
  <c r="J145" i="4"/>
  <c r="P142" i="4"/>
  <c r="L140" i="4"/>
  <c r="R137" i="4"/>
  <c r="I136" i="4"/>
  <c r="J134" i="4"/>
  <c r="M132" i="4"/>
  <c r="N130" i="4"/>
  <c r="Q128" i="4"/>
  <c r="R126" i="4"/>
  <c r="K125" i="4"/>
  <c r="L123" i="4"/>
  <c r="O121" i="4"/>
  <c r="P119" i="4"/>
  <c r="I118" i="4"/>
  <c r="J116" i="4"/>
  <c r="M114" i="4"/>
  <c r="N112" i="4"/>
  <c r="Q110" i="4"/>
  <c r="R108" i="4"/>
  <c r="K107" i="4"/>
  <c r="L105" i="4"/>
  <c r="O103" i="4"/>
  <c r="P101" i="4"/>
  <c r="I100" i="4"/>
  <c r="J98" i="4"/>
  <c r="M96" i="4"/>
  <c r="P94" i="4"/>
  <c r="K93" i="4"/>
  <c r="O91" i="4"/>
  <c r="I90" i="4"/>
  <c r="O88" i="4"/>
  <c r="K87" i="4"/>
  <c r="P85" i="4"/>
  <c r="L84" i="4"/>
  <c r="Q82" i="4"/>
  <c r="M81" i="4"/>
  <c r="I80" i="4"/>
  <c r="N78" i="4"/>
  <c r="J77" i="4"/>
  <c r="O75" i="4"/>
  <c r="K74" i="4"/>
  <c r="R72" i="4"/>
  <c r="P71" i="4"/>
  <c r="N70" i="4"/>
  <c r="L69" i="4"/>
  <c r="J68" i="4"/>
  <c r="R66" i="4"/>
  <c r="P65" i="4"/>
  <c r="N64" i="4"/>
  <c r="L63" i="4"/>
  <c r="J62" i="4"/>
  <c r="R60" i="4"/>
  <c r="P59" i="4"/>
  <c r="N58" i="4"/>
  <c r="L57" i="4"/>
  <c r="J56" i="4"/>
  <c r="R54" i="4"/>
  <c r="P53" i="4"/>
  <c r="N52" i="4"/>
  <c r="L51" i="4"/>
  <c r="J50" i="4"/>
  <c r="R48" i="4"/>
  <c r="P47" i="4"/>
  <c r="N46" i="4"/>
  <c r="L45" i="4"/>
  <c r="J44" i="4"/>
  <c r="R42" i="4"/>
  <c r="P41" i="4"/>
  <c r="N40" i="4"/>
  <c r="L39" i="4"/>
  <c r="J38" i="4"/>
  <c r="R36" i="4"/>
  <c r="P35" i="4"/>
  <c r="X7" i="3"/>
  <c r="Q155" i="4"/>
  <c r="L152" i="4"/>
  <c r="Q149" i="4"/>
  <c r="M147" i="4"/>
  <c r="I145" i="4"/>
  <c r="O142" i="4"/>
  <c r="K140" i="4"/>
  <c r="Q137" i="4"/>
  <c r="R135" i="4"/>
  <c r="I134" i="4"/>
  <c r="L132" i="4"/>
  <c r="M130" i="4"/>
  <c r="P128" i="4"/>
  <c r="Q126" i="4"/>
  <c r="J125" i="4"/>
  <c r="K123" i="4"/>
  <c r="N121" i="4"/>
  <c r="O119" i="4"/>
  <c r="R117" i="4"/>
  <c r="J155" i="4"/>
  <c r="Q151" i="4"/>
  <c r="M149" i="4"/>
  <c r="I147" i="4"/>
  <c r="O144" i="4"/>
  <c r="K142" i="4"/>
  <c r="Q139" i="4"/>
  <c r="M137" i="4"/>
  <c r="M135" i="4"/>
  <c r="P133" i="4"/>
  <c r="Q131" i="4"/>
  <c r="J130" i="4"/>
  <c r="K128" i="4"/>
  <c r="N126" i="4"/>
  <c r="O124" i="4"/>
  <c r="R122" i="4"/>
  <c r="I121" i="4"/>
  <c r="L119" i="4"/>
  <c r="M117" i="4"/>
  <c r="I155" i="4"/>
  <c r="P151" i="4"/>
  <c r="L149" i="4"/>
  <c r="R146" i="4"/>
  <c r="N144" i="4"/>
  <c r="J142" i="4"/>
  <c r="P139" i="4"/>
  <c r="L137" i="4"/>
  <c r="L135" i="4"/>
  <c r="O133" i="4"/>
  <c r="P131" i="4"/>
  <c r="I130" i="4"/>
  <c r="J128" i="4"/>
  <c r="M126" i="4"/>
  <c r="N124" i="4"/>
  <c r="Q122" i="4"/>
  <c r="R120" i="4"/>
  <c r="K119" i="4"/>
  <c r="L117" i="4"/>
  <c r="O115" i="4"/>
  <c r="P113" i="4"/>
  <c r="I112" i="4"/>
  <c r="J110" i="4"/>
  <c r="M108" i="4"/>
  <c r="N106" i="4"/>
  <c r="Q104" i="4"/>
  <c r="R102" i="4"/>
  <c r="K101" i="4"/>
  <c r="L99" i="4"/>
  <c r="O97" i="4"/>
  <c r="Q95" i="4"/>
  <c r="K94" i="4"/>
  <c r="P92" i="4"/>
  <c r="I91" i="4"/>
  <c r="O89" i="4"/>
  <c r="J88" i="4"/>
  <c r="P86" i="4"/>
  <c r="K85" i="4"/>
  <c r="Q83" i="4"/>
  <c r="M82" i="4"/>
  <c r="R80" i="4"/>
  <c r="N79" i="4"/>
  <c r="I78" i="4"/>
  <c r="O76" i="4"/>
  <c r="K75" i="4"/>
  <c r="P73" i="4"/>
  <c r="N72" i="4"/>
  <c r="L71" i="4"/>
  <c r="J70" i="4"/>
  <c r="R68" i="4"/>
  <c r="P67" i="4"/>
  <c r="N66" i="4"/>
  <c r="L65" i="4"/>
  <c r="J64" i="4"/>
  <c r="R62" i="4"/>
  <c r="P61" i="4"/>
  <c r="N60" i="4"/>
  <c r="L59" i="4"/>
  <c r="J58" i="4"/>
  <c r="R56" i="4"/>
  <c r="P55" i="4"/>
  <c r="N54" i="4"/>
  <c r="L53" i="4"/>
  <c r="J52" i="4"/>
  <c r="R50" i="4"/>
  <c r="P49" i="4"/>
  <c r="N48" i="4"/>
  <c r="L47" i="4"/>
  <c r="J46" i="4"/>
  <c r="R44" i="4"/>
  <c r="P43" i="4"/>
  <c r="N42" i="4"/>
  <c r="L41" i="4"/>
  <c r="J40" i="4"/>
  <c r="R38" i="4"/>
  <c r="P37" i="4"/>
  <c r="N36" i="4"/>
  <c r="L35" i="4"/>
  <c r="X151" i="3"/>
  <c r="Q158" i="4"/>
  <c r="Q154" i="4"/>
  <c r="O151" i="4"/>
  <c r="K149" i="4"/>
  <c r="Q146" i="4"/>
  <c r="M144" i="4"/>
  <c r="I142" i="4"/>
  <c r="O139" i="4"/>
  <c r="K137" i="4"/>
  <c r="K135" i="4"/>
  <c r="N133" i="4"/>
  <c r="O131" i="4"/>
  <c r="R129" i="4"/>
  <c r="I128" i="4"/>
  <c r="L126" i="4"/>
  <c r="M124" i="4"/>
  <c r="P122" i="4"/>
  <c r="Q120" i="4"/>
  <c r="J119" i="4"/>
  <c r="K117" i="4"/>
  <c r="N115" i="4"/>
  <c r="O113" i="4"/>
  <c r="R111" i="4"/>
  <c r="I110" i="4"/>
  <c r="L108" i="4"/>
  <c r="M106" i="4"/>
  <c r="P104" i="4"/>
  <c r="Q102" i="4"/>
  <c r="J101" i="4"/>
  <c r="K99" i="4"/>
  <c r="N97" i="4"/>
  <c r="P95" i="4"/>
  <c r="J94" i="4"/>
  <c r="M92" i="4"/>
  <c r="R90" i="4"/>
  <c r="M89" i="4"/>
  <c r="I88" i="4"/>
  <c r="O86" i="4"/>
  <c r="J85" i="4"/>
  <c r="P83" i="4"/>
  <c r="K82" i="4"/>
  <c r="Q80" i="4"/>
  <c r="M79" i="4"/>
  <c r="R77" i="4"/>
  <c r="N76" i="4"/>
  <c r="I75" i="4"/>
  <c r="O73" i="4"/>
  <c r="M72" i="4"/>
  <c r="K71" i="4"/>
  <c r="I70" i="4"/>
  <c r="Q68" i="4"/>
  <c r="O67" i="4"/>
  <c r="M66" i="4"/>
  <c r="K65" i="4"/>
  <c r="I64" i="4"/>
  <c r="Q62" i="4"/>
  <c r="O61" i="4"/>
  <c r="M60" i="4"/>
  <c r="K59" i="4"/>
  <c r="I58" i="4"/>
  <c r="Q56" i="4"/>
  <c r="O55" i="4"/>
  <c r="M54" i="4"/>
  <c r="K53" i="4"/>
  <c r="I52" i="4"/>
  <c r="Q50" i="4"/>
  <c r="O49" i="4"/>
  <c r="M48" i="4"/>
  <c r="K47" i="4"/>
  <c r="I46" i="4"/>
  <c r="Q44" i="4"/>
  <c r="O43" i="4"/>
  <c r="M42" i="4"/>
  <c r="K41" i="4"/>
  <c r="I40" i="4"/>
  <c r="Q38" i="4"/>
  <c r="O37" i="4"/>
  <c r="M36" i="4"/>
  <c r="K35" i="4"/>
  <c r="X144" i="3"/>
  <c r="I158" i="4"/>
  <c r="I154" i="4"/>
  <c r="J151" i="4"/>
  <c r="P148" i="4"/>
  <c r="L146" i="4"/>
  <c r="R143" i="4"/>
  <c r="N141" i="4"/>
  <c r="J139" i="4"/>
  <c r="P136" i="4"/>
  <c r="I135" i="4"/>
  <c r="J133" i="4"/>
  <c r="M131" i="4"/>
  <c r="N129" i="4"/>
  <c r="Q127" i="4"/>
  <c r="R125" i="4"/>
  <c r="K124" i="4"/>
  <c r="L122" i="4"/>
  <c r="O120" i="4"/>
  <c r="P118" i="4"/>
  <c r="I117" i="4"/>
  <c r="J115" i="4"/>
  <c r="M113" i="4"/>
  <c r="N111" i="4"/>
  <c r="Q109" i="4"/>
  <c r="R107" i="4"/>
  <c r="K106" i="4"/>
  <c r="L104" i="4"/>
  <c r="O102" i="4"/>
  <c r="P100" i="4"/>
  <c r="I99" i="4"/>
  <c r="J97" i="4"/>
  <c r="O95" i="4"/>
  <c r="I94" i="4"/>
  <c r="L92" i="4"/>
  <c r="Q90" i="4"/>
  <c r="L89" i="4"/>
  <c r="R87" i="4"/>
  <c r="M86" i="4"/>
  <c r="I85" i="4"/>
  <c r="O83" i="4"/>
  <c r="J82" i="4"/>
  <c r="P80" i="4"/>
  <c r="K79" i="4"/>
  <c r="Q77" i="4"/>
  <c r="M76" i="4"/>
  <c r="R74" i="4"/>
  <c r="N73" i="4"/>
  <c r="L72" i="4"/>
  <c r="J71" i="4"/>
  <c r="R69" i="4"/>
  <c r="P68" i="4"/>
  <c r="N67" i="4"/>
  <c r="L66" i="4"/>
  <c r="J65" i="4"/>
  <c r="R63" i="4"/>
  <c r="P62" i="4"/>
  <c r="N61" i="4"/>
  <c r="L60" i="4"/>
  <c r="J59" i="4"/>
  <c r="R57" i="4"/>
  <c r="P56" i="4"/>
  <c r="N55" i="4"/>
  <c r="L54" i="4"/>
  <c r="J53" i="4"/>
  <c r="R51" i="4"/>
  <c r="P50" i="4"/>
  <c r="N49" i="4"/>
  <c r="L48" i="4"/>
  <c r="J47" i="4"/>
  <c r="R45" i="4"/>
  <c r="P44" i="4"/>
  <c r="N43" i="4"/>
  <c r="L42" i="4"/>
  <c r="J41" i="4"/>
  <c r="R39" i="4"/>
  <c r="P38" i="4"/>
  <c r="N37" i="4"/>
  <c r="L36" i="4"/>
  <c r="J35" i="4"/>
  <c r="X79" i="3"/>
  <c r="K157" i="4"/>
  <c r="K153" i="4"/>
  <c r="O150" i="4"/>
  <c r="K148" i="4"/>
  <c r="Q145" i="4"/>
  <c r="M143" i="4"/>
  <c r="I141" i="4"/>
  <c r="O138" i="4"/>
  <c r="M136" i="4"/>
  <c r="P134" i="4"/>
  <c r="Q132" i="4"/>
  <c r="J131" i="4"/>
  <c r="K129" i="4"/>
  <c r="N127" i="4"/>
  <c r="O125" i="4"/>
  <c r="R123" i="4"/>
  <c r="I122" i="4"/>
  <c r="L120" i="4"/>
  <c r="M118" i="4"/>
  <c r="P116" i="4"/>
  <c r="X67" i="3"/>
  <c r="I151" i="4"/>
  <c r="Q143" i="4"/>
  <c r="O136" i="4"/>
  <c r="L131" i="4"/>
  <c r="Q125" i="4"/>
  <c r="N120" i="4"/>
  <c r="Q115" i="4"/>
  <c r="O112" i="4"/>
  <c r="P109" i="4"/>
  <c r="L107" i="4"/>
  <c r="K104" i="4"/>
  <c r="Q101" i="4"/>
  <c r="R98" i="4"/>
  <c r="N96" i="4"/>
  <c r="R93" i="4"/>
  <c r="P91" i="4"/>
  <c r="K89" i="4"/>
  <c r="L87" i="4"/>
  <c r="R84" i="4"/>
  <c r="I83" i="4"/>
  <c r="O80" i="4"/>
  <c r="O78" i="4"/>
  <c r="K76" i="4"/>
  <c r="L74" i="4"/>
  <c r="K72" i="4"/>
  <c r="O70" i="4"/>
  <c r="O68" i="4"/>
  <c r="I67" i="4"/>
  <c r="I65" i="4"/>
  <c r="M63" i="4"/>
  <c r="M61" i="4"/>
  <c r="Q59" i="4"/>
  <c r="Q57" i="4"/>
  <c r="K56" i="4"/>
  <c r="K54" i="4"/>
  <c r="O52" i="4"/>
  <c r="O50" i="4"/>
  <c r="I49" i="4"/>
  <c r="I47" i="4"/>
  <c r="M45" i="4"/>
  <c r="M43" i="4"/>
  <c r="Q41" i="4"/>
  <c r="Q39" i="4"/>
  <c r="K38" i="4"/>
  <c r="K36" i="4"/>
  <c r="O34" i="4"/>
  <c r="M33" i="4"/>
  <c r="K32" i="4"/>
  <c r="I31" i="4"/>
  <c r="Q29" i="4"/>
  <c r="O28" i="4"/>
  <c r="M27" i="4"/>
  <c r="K26" i="4"/>
  <c r="I25" i="4"/>
  <c r="Q23" i="4"/>
  <c r="O22" i="4"/>
  <c r="M21" i="4"/>
  <c r="K20" i="4"/>
  <c r="I19" i="4"/>
  <c r="Q17" i="4"/>
  <c r="O16" i="4"/>
  <c r="M15" i="4"/>
  <c r="K14" i="4"/>
  <c r="I13" i="4"/>
  <c r="Q11" i="4"/>
  <c r="O10" i="4"/>
  <c r="M9" i="4"/>
  <c r="K8" i="4"/>
  <c r="I7" i="4"/>
  <c r="Q5" i="4"/>
  <c r="O4" i="4"/>
  <c r="M3" i="4"/>
  <c r="K2" i="4"/>
  <c r="K2" i="9" s="1"/>
  <c r="R150" i="4"/>
  <c r="P143" i="4"/>
  <c r="N136" i="4"/>
  <c r="K131" i="4"/>
  <c r="P125" i="4"/>
  <c r="M120" i="4"/>
  <c r="P115" i="4"/>
  <c r="M112" i="4"/>
  <c r="O109" i="4"/>
  <c r="J107" i="4"/>
  <c r="J104" i="4"/>
  <c r="O101" i="4"/>
  <c r="Q98" i="4"/>
  <c r="L96" i="4"/>
  <c r="O93" i="4"/>
  <c r="N91" i="4"/>
  <c r="J89" i="4"/>
  <c r="I87" i="4"/>
  <c r="Q84" i="4"/>
  <c r="P82" i="4"/>
  <c r="M80" i="4"/>
  <c r="M78" i="4"/>
  <c r="J76" i="4"/>
  <c r="J74" i="4"/>
  <c r="J72" i="4"/>
  <c r="M70" i="4"/>
  <c r="N68" i="4"/>
  <c r="Q66" i="4"/>
  <c r="R64" i="4"/>
  <c r="K63" i="4"/>
  <c r="L61" i="4"/>
  <c r="O59" i="4"/>
  <c r="P57" i="4"/>
  <c r="I56" i="4"/>
  <c r="J54" i="4"/>
  <c r="M52" i="4"/>
  <c r="N50" i="4"/>
  <c r="Q48" i="4"/>
  <c r="R46" i="4"/>
  <c r="K45" i="4"/>
  <c r="L43" i="4"/>
  <c r="O41" i="4"/>
  <c r="P39" i="4"/>
  <c r="I38" i="4"/>
  <c r="J36" i="4"/>
  <c r="N34" i="4"/>
  <c r="L33" i="4"/>
  <c r="J32" i="4"/>
  <c r="R30" i="4"/>
  <c r="P29" i="4"/>
  <c r="N28" i="4"/>
  <c r="L27" i="4"/>
  <c r="J26" i="4"/>
  <c r="R24" i="4"/>
  <c r="P23" i="4"/>
  <c r="N22" i="4"/>
  <c r="L21" i="4"/>
  <c r="J20" i="4"/>
  <c r="R18" i="4"/>
  <c r="P17" i="4"/>
  <c r="N16" i="4"/>
  <c r="L15" i="4"/>
  <c r="J14" i="4"/>
  <c r="R12" i="4"/>
  <c r="P11" i="4"/>
  <c r="N10" i="4"/>
  <c r="L9" i="4"/>
  <c r="J8" i="4"/>
  <c r="R6" i="4"/>
  <c r="P5" i="4"/>
  <c r="N4" i="4"/>
  <c r="L3" i="4"/>
  <c r="J2" i="4"/>
  <c r="J2" i="9" s="1"/>
  <c r="M150" i="4"/>
  <c r="K143" i="4"/>
  <c r="J136" i="4"/>
  <c r="O130" i="4"/>
  <c r="L125" i="4"/>
  <c r="Q119" i="4"/>
  <c r="I115" i="4"/>
  <c r="K112" i="4"/>
  <c r="N109" i="4"/>
  <c r="P106" i="4"/>
  <c r="I104" i="4"/>
  <c r="M101" i="4"/>
  <c r="P98" i="4"/>
  <c r="I96" i="4"/>
  <c r="N93" i="4"/>
  <c r="K91" i="4"/>
  <c r="I89" i="4"/>
  <c r="R86" i="4"/>
  <c r="O84" i="4"/>
  <c r="O82" i="4"/>
  <c r="L80" i="4"/>
  <c r="L78" i="4"/>
  <c r="I76" i="4"/>
  <c r="I74" i="4"/>
  <c r="I72" i="4"/>
  <c r="L70" i="4"/>
  <c r="M68" i="4"/>
  <c r="P66" i="4"/>
  <c r="Q64" i="4"/>
  <c r="J63" i="4"/>
  <c r="K61" i="4"/>
  <c r="N59" i="4"/>
  <c r="O57" i="4"/>
  <c r="R55" i="4"/>
  <c r="I54" i="4"/>
  <c r="L52" i="4"/>
  <c r="M50" i="4"/>
  <c r="P48" i="4"/>
  <c r="Q46" i="4"/>
  <c r="J45" i="4"/>
  <c r="K43" i="4"/>
  <c r="N41" i="4"/>
  <c r="O39" i="4"/>
  <c r="R37" i="4"/>
  <c r="I36" i="4"/>
  <c r="M34" i="4"/>
  <c r="K33" i="4"/>
  <c r="I32" i="4"/>
  <c r="Q30" i="4"/>
  <c r="O29" i="4"/>
  <c r="M28" i="4"/>
  <c r="K27" i="4"/>
  <c r="I26" i="4"/>
  <c r="Q24" i="4"/>
  <c r="O23" i="4"/>
  <c r="M22" i="4"/>
  <c r="K21" i="4"/>
  <c r="I20" i="4"/>
  <c r="Q18" i="4"/>
  <c r="O17" i="4"/>
  <c r="M16" i="4"/>
  <c r="K15" i="4"/>
  <c r="I14" i="4"/>
  <c r="Q12" i="4"/>
  <c r="O11" i="4"/>
  <c r="M10" i="4"/>
  <c r="K9" i="4"/>
  <c r="I8" i="4"/>
  <c r="Q6" i="4"/>
  <c r="O5" i="4"/>
  <c r="M4" i="4"/>
  <c r="K3" i="4"/>
  <c r="P149" i="4"/>
  <c r="N142" i="4"/>
  <c r="N135" i="4"/>
  <c r="K130" i="4"/>
  <c r="P124" i="4"/>
  <c r="M119" i="4"/>
  <c r="R114" i="4"/>
  <c r="J112" i="4"/>
  <c r="J109" i="4"/>
  <c r="O106" i="4"/>
  <c r="Q103" i="4"/>
  <c r="L101" i="4"/>
  <c r="L98" i="4"/>
  <c r="R95" i="4"/>
  <c r="M93" i="4"/>
  <c r="J91" i="4"/>
  <c r="Q88" i="4"/>
  <c r="Q86" i="4"/>
  <c r="N84" i="4"/>
  <c r="N82" i="4"/>
  <c r="K80" i="4"/>
  <c r="K78" i="4"/>
  <c r="R75" i="4"/>
  <c r="Q73" i="4"/>
  <c r="R71" i="4"/>
  <c r="K70" i="4"/>
  <c r="L68" i="4"/>
  <c r="O66" i="4"/>
  <c r="P64" i="4"/>
  <c r="I63" i="4"/>
  <c r="J61" i="4"/>
  <c r="M59" i="4"/>
  <c r="N57" i="4"/>
  <c r="Q55" i="4"/>
  <c r="R53" i="4"/>
  <c r="K52" i="4"/>
  <c r="L50" i="4"/>
  <c r="O48" i="4"/>
  <c r="P46" i="4"/>
  <c r="I45" i="4"/>
  <c r="J43" i="4"/>
  <c r="M41" i="4"/>
  <c r="N39" i="4"/>
  <c r="Q37" i="4"/>
  <c r="R35" i="4"/>
  <c r="L34" i="4"/>
  <c r="J33" i="4"/>
  <c r="R31" i="4"/>
  <c r="P30" i="4"/>
  <c r="N29" i="4"/>
  <c r="L28" i="4"/>
  <c r="J27" i="4"/>
  <c r="R25" i="4"/>
  <c r="P24" i="4"/>
  <c r="N23" i="4"/>
  <c r="L22" i="4"/>
  <c r="J21" i="4"/>
  <c r="R19" i="4"/>
  <c r="P18" i="4"/>
  <c r="N17" i="4"/>
  <c r="L16" i="4"/>
  <c r="J15" i="4"/>
  <c r="R13" i="4"/>
  <c r="P12" i="4"/>
  <c r="N11" i="4"/>
  <c r="L10" i="4"/>
  <c r="J9" i="4"/>
  <c r="R7" i="4"/>
  <c r="P6" i="4"/>
  <c r="N5" i="4"/>
  <c r="L4" i="4"/>
  <c r="J3" i="4"/>
  <c r="Q157" i="4"/>
  <c r="O148" i="4"/>
  <c r="M141" i="4"/>
  <c r="R134" i="4"/>
  <c r="M129" i="4"/>
  <c r="J124" i="4"/>
  <c r="O118" i="4"/>
  <c r="Q114" i="4"/>
  <c r="M111" i="4"/>
  <c r="I109" i="4"/>
  <c r="J106" i="4"/>
  <c r="P103" i="4"/>
  <c r="O100" i="4"/>
  <c r="K98" i="4"/>
  <c r="M95" i="4"/>
  <c r="L93" i="4"/>
  <c r="O90" i="4"/>
  <c r="P88" i="4"/>
  <c r="L86" i="4"/>
  <c r="M84" i="4"/>
  <c r="I82" i="4"/>
  <c r="J80" i="4"/>
  <c r="P77" i="4"/>
  <c r="Q75" i="4"/>
  <c r="M73" i="4"/>
  <c r="Q71" i="4"/>
  <c r="Q69" i="4"/>
  <c r="K68" i="4"/>
  <c r="K66" i="4"/>
  <c r="O64" i="4"/>
  <c r="O62" i="4"/>
  <c r="I61" i="4"/>
  <c r="I59" i="4"/>
  <c r="M57" i="4"/>
  <c r="M55" i="4"/>
  <c r="Q53" i="4"/>
  <c r="Q51" i="4"/>
  <c r="K50" i="4"/>
  <c r="K48" i="4"/>
  <c r="O46" i="4"/>
  <c r="O44" i="4"/>
  <c r="I43" i="4"/>
  <c r="I41" i="4"/>
  <c r="M39" i="4"/>
  <c r="M37" i="4"/>
  <c r="Q35" i="4"/>
  <c r="K34" i="4"/>
  <c r="I33" i="4"/>
  <c r="Q31" i="4"/>
  <c r="O30" i="4"/>
  <c r="M29" i="4"/>
  <c r="K28" i="4"/>
  <c r="I27" i="4"/>
  <c r="Q25" i="4"/>
  <c r="O24" i="4"/>
  <c r="M23" i="4"/>
  <c r="K22" i="4"/>
  <c r="I21" i="4"/>
  <c r="Q19" i="4"/>
  <c r="O18" i="4"/>
  <c r="M17" i="4"/>
  <c r="K16" i="4"/>
  <c r="I15" i="4"/>
  <c r="Q13" i="4"/>
  <c r="O12" i="4"/>
  <c r="M11" i="4"/>
  <c r="K10" i="4"/>
  <c r="I9" i="4"/>
  <c r="Q7" i="4"/>
  <c r="O6" i="4"/>
  <c r="M5" i="4"/>
  <c r="K4" i="4"/>
  <c r="I3" i="4"/>
  <c r="O157" i="4"/>
  <c r="N148" i="4"/>
  <c r="L141" i="4"/>
  <c r="Q134" i="4"/>
  <c r="L129" i="4"/>
  <c r="I124" i="4"/>
  <c r="N118" i="4"/>
  <c r="N114" i="4"/>
  <c r="L111" i="4"/>
  <c r="Q108" i="4"/>
  <c r="I106" i="4"/>
  <c r="N103" i="4"/>
  <c r="N100" i="4"/>
  <c r="I98" i="4"/>
  <c r="L95" i="4"/>
  <c r="I93" i="4"/>
  <c r="N90" i="4"/>
  <c r="N88" i="4"/>
  <c r="K86" i="4"/>
  <c r="K84" i="4"/>
  <c r="R81" i="4"/>
  <c r="Q79" i="4"/>
  <c r="O77" i="4"/>
  <c r="N75" i="4"/>
  <c r="L73" i="4"/>
  <c r="O71" i="4"/>
  <c r="P69" i="4"/>
  <c r="I68" i="4"/>
  <c r="J66" i="4"/>
  <c r="M64" i="4"/>
  <c r="N62" i="4"/>
  <c r="Q60" i="4"/>
  <c r="R58" i="4"/>
  <c r="K57" i="4"/>
  <c r="L55" i="4"/>
  <c r="O53" i="4"/>
  <c r="P51" i="4"/>
  <c r="I50" i="4"/>
  <c r="J48" i="4"/>
  <c r="M46" i="4"/>
  <c r="N44" i="4"/>
  <c r="Q42" i="4"/>
  <c r="R40" i="4"/>
  <c r="K39" i="4"/>
  <c r="L37" i="4"/>
  <c r="O35" i="4"/>
  <c r="J34" i="4"/>
  <c r="R32" i="4"/>
  <c r="P31" i="4"/>
  <c r="N30" i="4"/>
  <c r="L29" i="4"/>
  <c r="J28" i="4"/>
  <c r="R26" i="4"/>
  <c r="P25" i="4"/>
  <c r="N24" i="4"/>
  <c r="L23" i="4"/>
  <c r="J22" i="4"/>
  <c r="R20" i="4"/>
  <c r="P19" i="4"/>
  <c r="N18" i="4"/>
  <c r="L17" i="4"/>
  <c r="J16" i="4"/>
  <c r="R14" i="4"/>
  <c r="P13" i="4"/>
  <c r="N12" i="4"/>
  <c r="L11" i="4"/>
  <c r="J10" i="4"/>
  <c r="R8" i="4"/>
  <c r="P7" i="4"/>
  <c r="N6" i="4"/>
  <c r="L5" i="4"/>
  <c r="J4" i="4"/>
  <c r="R2" i="4"/>
  <c r="R2" i="9" s="1"/>
  <c r="Q156" i="4"/>
  <c r="I148" i="4"/>
  <c r="Q140" i="4"/>
  <c r="K134" i="4"/>
  <c r="R128" i="4"/>
  <c r="M123" i="4"/>
  <c r="J118" i="4"/>
  <c r="L114" i="4"/>
  <c r="K111" i="4"/>
  <c r="O108" i="4"/>
  <c r="R105" i="4"/>
  <c r="J103" i="4"/>
  <c r="M100" i="4"/>
  <c r="Q97" i="4"/>
  <c r="K95" i="4"/>
  <c r="R92" i="4"/>
  <c r="M90" i="4"/>
  <c r="M88" i="4"/>
  <c r="J86" i="4"/>
  <c r="I84" i="4"/>
  <c r="Q81" i="4"/>
  <c r="P79" i="4"/>
  <c r="M77" i="4"/>
  <c r="M75" i="4"/>
  <c r="K73" i="4"/>
  <c r="N71" i="4"/>
  <c r="O69" i="4"/>
  <c r="R67" i="4"/>
  <c r="I66" i="4"/>
  <c r="L64" i="4"/>
  <c r="M62" i="4"/>
  <c r="P60" i="4"/>
  <c r="Q58" i="4"/>
  <c r="J57" i="4"/>
  <c r="K55" i="4"/>
  <c r="N53" i="4"/>
  <c r="O51" i="4"/>
  <c r="R49" i="4"/>
  <c r="I48" i="4"/>
  <c r="L46" i="4"/>
  <c r="M44" i="4"/>
  <c r="P42" i="4"/>
  <c r="Q40" i="4"/>
  <c r="J39" i="4"/>
  <c r="K37" i="4"/>
  <c r="N35" i="4"/>
  <c r="I34" i="4"/>
  <c r="Q32" i="4"/>
  <c r="O31" i="4"/>
  <c r="M30" i="4"/>
  <c r="K29" i="4"/>
  <c r="I28" i="4"/>
  <c r="Q26" i="4"/>
  <c r="O25" i="4"/>
  <c r="M24" i="4"/>
  <c r="K23" i="4"/>
  <c r="I22" i="4"/>
  <c r="Q20" i="4"/>
  <c r="O19" i="4"/>
  <c r="M18" i="4"/>
  <c r="K17" i="4"/>
  <c r="I16" i="4"/>
  <c r="Q14" i="4"/>
  <c r="O13" i="4"/>
  <c r="M12" i="4"/>
  <c r="K11" i="4"/>
  <c r="I10" i="4"/>
  <c r="Q8" i="4"/>
  <c r="O7" i="4"/>
  <c r="M6" i="4"/>
  <c r="K5" i="4"/>
  <c r="I4" i="4"/>
  <c r="Q2" i="4"/>
  <c r="Q2" i="9" s="1"/>
  <c r="O155" i="4"/>
  <c r="L147" i="4"/>
  <c r="J140" i="4"/>
  <c r="Q133" i="4"/>
  <c r="L128" i="4"/>
  <c r="I123" i="4"/>
  <c r="N117" i="4"/>
  <c r="R113" i="4"/>
  <c r="I111" i="4"/>
  <c r="N108" i="4"/>
  <c r="N105" i="4"/>
  <c r="I103" i="4"/>
  <c r="K100" i="4"/>
  <c r="P97" i="4"/>
  <c r="J95" i="4"/>
  <c r="Q92" i="4"/>
  <c r="L90" i="4"/>
  <c r="K88" i="4"/>
  <c r="I86" i="4"/>
  <c r="R83" i="4"/>
  <c r="O81" i="4"/>
  <c r="O79" i="4"/>
  <c r="L77" i="4"/>
  <c r="L75" i="4"/>
  <c r="J73" i="4"/>
  <c r="M71" i="4"/>
  <c r="N69" i="4"/>
  <c r="Q67" i="4"/>
  <c r="R65" i="4"/>
  <c r="K64" i="4"/>
  <c r="L62" i="4"/>
  <c r="O60" i="4"/>
  <c r="P58" i="4"/>
  <c r="I57" i="4"/>
  <c r="J55" i="4"/>
  <c r="M53" i="4"/>
  <c r="N51" i="4"/>
  <c r="Q49" i="4"/>
  <c r="R47" i="4"/>
  <c r="K46" i="4"/>
  <c r="L44" i="4"/>
  <c r="O42" i="4"/>
  <c r="P40" i="4"/>
  <c r="I39" i="4"/>
  <c r="J37" i="4"/>
  <c r="M35" i="4"/>
  <c r="R33" i="4"/>
  <c r="P32" i="4"/>
  <c r="N31" i="4"/>
  <c r="L30" i="4"/>
  <c r="J29" i="4"/>
  <c r="R27" i="4"/>
  <c r="P26" i="4"/>
  <c r="N25" i="4"/>
  <c r="L24" i="4"/>
  <c r="J23" i="4"/>
  <c r="R21" i="4"/>
  <c r="P20" i="4"/>
  <c r="N19" i="4"/>
  <c r="L18" i="4"/>
  <c r="J17" i="4"/>
  <c r="R15" i="4"/>
  <c r="P14" i="4"/>
  <c r="N13" i="4"/>
  <c r="L12" i="4"/>
  <c r="J11" i="4"/>
  <c r="R9" i="4"/>
  <c r="P8" i="4"/>
  <c r="N7" i="4"/>
  <c r="L6" i="4"/>
  <c r="J5" i="4"/>
  <c r="R3" i="4"/>
  <c r="P2" i="4"/>
  <c r="P2" i="9" s="1"/>
  <c r="R153" i="4"/>
  <c r="K146" i="4"/>
  <c r="I139" i="4"/>
  <c r="I133" i="4"/>
  <c r="P127" i="4"/>
  <c r="K122" i="4"/>
  <c r="R116" i="4"/>
  <c r="Q113" i="4"/>
  <c r="R110" i="4"/>
  <c r="Q107" i="4"/>
  <c r="M105" i="4"/>
  <c r="N102" i="4"/>
  <c r="J100" i="4"/>
  <c r="I97" i="4"/>
  <c r="Q94" i="4"/>
  <c r="K92" i="4"/>
  <c r="K90" i="4"/>
  <c r="Q87" i="4"/>
  <c r="Q85" i="4"/>
  <c r="M83" i="4"/>
  <c r="N81" i="4"/>
  <c r="J79" i="4"/>
  <c r="K77" i="4"/>
  <c r="Q74" i="4"/>
  <c r="I73" i="4"/>
  <c r="I71" i="4"/>
  <c r="M69" i="4"/>
  <c r="M67" i="4"/>
  <c r="Q65" i="4"/>
  <c r="Q63" i="4"/>
  <c r="K62" i="4"/>
  <c r="K60" i="4"/>
  <c r="O58" i="4"/>
  <c r="O56" i="4"/>
  <c r="I55" i="4"/>
  <c r="I53" i="4"/>
  <c r="M51" i="4"/>
  <c r="M49" i="4"/>
  <c r="Q47" i="4"/>
  <c r="Q45" i="4"/>
  <c r="K44" i="4"/>
  <c r="K42" i="4"/>
  <c r="O40" i="4"/>
  <c r="O38" i="4"/>
  <c r="I37" i="4"/>
  <c r="I35" i="4"/>
  <c r="Q33" i="4"/>
  <c r="O32" i="4"/>
  <c r="M31" i="4"/>
  <c r="K30" i="4"/>
  <c r="I29" i="4"/>
  <c r="Q27" i="4"/>
  <c r="O26" i="4"/>
  <c r="M25" i="4"/>
  <c r="K24" i="4"/>
  <c r="I23" i="4"/>
  <c r="Q21" i="4"/>
  <c r="O20" i="4"/>
  <c r="M19" i="4"/>
  <c r="K18" i="4"/>
  <c r="I17" i="4"/>
  <c r="Q15" i="4"/>
  <c r="O14" i="4"/>
  <c r="M13" i="4"/>
  <c r="K12" i="4"/>
  <c r="I11" i="4"/>
  <c r="Q9" i="4"/>
  <c r="O8" i="4"/>
  <c r="M7" i="4"/>
  <c r="K6" i="4"/>
  <c r="I5" i="4"/>
  <c r="Q3" i="4"/>
  <c r="O2" i="4"/>
  <c r="O2" i="9" s="1"/>
  <c r="Q153" i="4"/>
  <c r="J146" i="4"/>
  <c r="R138" i="4"/>
  <c r="R132" i="4"/>
  <c r="O127" i="4"/>
  <c r="J122" i="4"/>
  <c r="Q116" i="4"/>
  <c r="L113" i="4"/>
  <c r="P110" i="4"/>
  <c r="P107" i="4"/>
  <c r="K105" i="4"/>
  <c r="M102" i="4"/>
  <c r="R99" i="4"/>
  <c r="R96" i="4"/>
  <c r="O94" i="4"/>
  <c r="J92" i="4"/>
  <c r="R89" i="4"/>
  <c r="O87" i="4"/>
  <c r="O85" i="4"/>
  <c r="L83" i="4"/>
  <c r="L81" i="4"/>
  <c r="I79" i="4"/>
  <c r="I77" i="4"/>
  <c r="P74" i="4"/>
  <c r="Q72" i="4"/>
  <c r="R70" i="4"/>
  <c r="K69" i="4"/>
  <c r="L67" i="4"/>
  <c r="O65" i="4"/>
  <c r="P63" i="4"/>
  <c r="I62" i="4"/>
  <c r="J60" i="4"/>
  <c r="M58" i="4"/>
  <c r="N56" i="4"/>
  <c r="Q54" i="4"/>
  <c r="R52" i="4"/>
  <c r="K51" i="4"/>
  <c r="L49" i="4"/>
  <c r="O47" i="4"/>
  <c r="P45" i="4"/>
  <c r="I44" i="4"/>
  <c r="J42" i="4"/>
  <c r="M40" i="4"/>
  <c r="N38" i="4"/>
  <c r="Q36" i="4"/>
  <c r="R34" i="4"/>
  <c r="P33" i="4"/>
  <c r="N32" i="4"/>
  <c r="L31" i="4"/>
  <c r="J30" i="4"/>
  <c r="R28" i="4"/>
  <c r="P27" i="4"/>
  <c r="N26" i="4"/>
  <c r="L25" i="4"/>
  <c r="J24" i="4"/>
  <c r="R22" i="4"/>
  <c r="P21" i="4"/>
  <c r="N20" i="4"/>
  <c r="L19" i="4"/>
  <c r="J18" i="4"/>
  <c r="R16" i="4"/>
  <c r="P15" i="4"/>
  <c r="N14" i="4"/>
  <c r="L13" i="4"/>
  <c r="J12" i="4"/>
  <c r="R10" i="4"/>
  <c r="P9" i="4"/>
  <c r="N8" i="4"/>
  <c r="L7" i="4"/>
  <c r="J6" i="4"/>
  <c r="R4" i="4"/>
  <c r="P3" i="4"/>
  <c r="N2" i="4"/>
  <c r="N2" i="9" s="1"/>
  <c r="X139" i="3"/>
  <c r="R152" i="4"/>
  <c r="O145" i="4"/>
  <c r="M138" i="4"/>
  <c r="N132" i="4"/>
  <c r="I127" i="4"/>
  <c r="P121" i="4"/>
  <c r="K116" i="4"/>
  <c r="X108" i="3"/>
  <c r="K113" i="4"/>
  <c r="Q96" i="4"/>
  <c r="K83" i="4"/>
  <c r="Q70" i="4"/>
  <c r="I60" i="4"/>
  <c r="K49" i="4"/>
  <c r="M38" i="4"/>
  <c r="I30" i="4"/>
  <c r="Q22" i="4"/>
  <c r="O15" i="4"/>
  <c r="M8" i="4"/>
  <c r="J113" i="4"/>
  <c r="O96" i="4"/>
  <c r="J83" i="4"/>
  <c r="P70" i="4"/>
  <c r="R59" i="4"/>
  <c r="J49" i="4"/>
  <c r="L38" i="4"/>
  <c r="R29" i="4"/>
  <c r="P22" i="4"/>
  <c r="N15" i="4"/>
  <c r="L8" i="4"/>
  <c r="L110" i="4"/>
  <c r="N94" i="4"/>
  <c r="K81" i="4"/>
  <c r="J69" i="4"/>
  <c r="L58" i="4"/>
  <c r="N47" i="4"/>
  <c r="P36" i="4"/>
  <c r="Q28" i="4"/>
  <c r="O21" i="4"/>
  <c r="M14" i="4"/>
  <c r="K7" i="4"/>
  <c r="K110" i="4"/>
  <c r="M94" i="4"/>
  <c r="I81" i="4"/>
  <c r="I69" i="4"/>
  <c r="K58" i="4"/>
  <c r="M47" i="4"/>
  <c r="O36" i="4"/>
  <c r="P28" i="4"/>
  <c r="N21" i="4"/>
  <c r="L14" i="4"/>
  <c r="J7" i="4"/>
  <c r="O107" i="4"/>
  <c r="I92" i="4"/>
  <c r="R78" i="4"/>
  <c r="K67" i="4"/>
  <c r="M56" i="4"/>
  <c r="O45" i="4"/>
  <c r="Q34" i="4"/>
  <c r="O27" i="4"/>
  <c r="M20" i="4"/>
  <c r="K13" i="4"/>
  <c r="I6" i="4"/>
  <c r="K152" i="4"/>
  <c r="M107" i="4"/>
  <c r="Q91" i="4"/>
  <c r="Q78" i="4"/>
  <c r="J67" i="4"/>
  <c r="L56" i="4"/>
  <c r="N45" i="4"/>
  <c r="P34" i="4"/>
  <c r="N27" i="4"/>
  <c r="L20" i="4"/>
  <c r="J13" i="4"/>
  <c r="R5" i="4"/>
  <c r="R144" i="4"/>
  <c r="I105" i="4"/>
  <c r="Q89" i="4"/>
  <c r="Q76" i="4"/>
  <c r="N65" i="4"/>
  <c r="P54" i="4"/>
  <c r="R43" i="4"/>
  <c r="O33" i="4"/>
  <c r="M26" i="4"/>
  <c r="K19" i="4"/>
  <c r="I12" i="4"/>
  <c r="Q4" i="4"/>
  <c r="O63" i="4"/>
  <c r="P137" i="4"/>
  <c r="R104" i="4"/>
  <c r="P89" i="4"/>
  <c r="P76" i="4"/>
  <c r="M65" i="4"/>
  <c r="O54" i="4"/>
  <c r="Q43" i="4"/>
  <c r="N33" i="4"/>
  <c r="L26" i="4"/>
  <c r="J19" i="4"/>
  <c r="R11" i="4"/>
  <c r="P4" i="4"/>
  <c r="R131" i="4"/>
  <c r="L102" i="4"/>
  <c r="N87" i="4"/>
  <c r="O74" i="4"/>
  <c r="Q52" i="4"/>
  <c r="I42" i="4"/>
  <c r="M32" i="4"/>
  <c r="K25" i="4"/>
  <c r="I18" i="4"/>
  <c r="Q10" i="4"/>
  <c r="O3" i="4"/>
  <c r="O126" i="4"/>
  <c r="R101" i="4"/>
  <c r="M87" i="4"/>
  <c r="M74" i="4"/>
  <c r="N63" i="4"/>
  <c r="P52" i="4"/>
  <c r="R41" i="4"/>
  <c r="L32" i="4"/>
  <c r="J25" i="4"/>
  <c r="R17" i="4"/>
  <c r="P10" i="4"/>
  <c r="N3" i="4"/>
  <c r="J121" i="4"/>
  <c r="N99" i="4"/>
  <c r="N85" i="4"/>
  <c r="P72" i="4"/>
  <c r="R61" i="4"/>
  <c r="J51" i="4"/>
  <c r="L40" i="4"/>
  <c r="K31" i="4"/>
  <c r="I24" i="4"/>
  <c r="Q16" i="4"/>
  <c r="O9" i="4"/>
  <c r="M2" i="4"/>
  <c r="M2" i="9" s="1"/>
  <c r="I116" i="4"/>
  <c r="M99" i="4"/>
  <c r="M85" i="4"/>
  <c r="O72" i="4"/>
  <c r="Q61" i="4"/>
  <c r="I51" i="4"/>
  <c r="K40" i="4"/>
  <c r="J31" i="4"/>
  <c r="R23" i="4"/>
  <c r="P16" i="4"/>
  <c r="N9" i="4"/>
  <c r="L2" i="4"/>
  <c r="L2" i="9" s="1"/>
  <c r="Q168" i="3"/>
  <c r="Q24" i="3"/>
  <c r="Q71" i="3"/>
  <c r="Q166" i="3"/>
  <c r="Q22" i="3"/>
  <c r="Q69" i="3"/>
  <c r="Q104" i="3"/>
  <c r="Q134" i="3"/>
  <c r="Q43" i="3"/>
  <c r="Q102" i="3"/>
  <c r="Q28" i="3"/>
  <c r="Q41" i="3"/>
  <c r="Q123" i="3"/>
  <c r="Q86" i="3"/>
  <c r="Q109" i="3"/>
  <c r="Q156" i="3"/>
  <c r="Q92" i="3"/>
  <c r="Q173" i="3"/>
  <c r="Q74" i="3"/>
  <c r="Q142" i="3"/>
  <c r="Q161" i="3"/>
  <c r="Q177" i="3"/>
  <c r="Q66" i="3"/>
  <c r="Q167" i="3"/>
  <c r="Q75" i="3"/>
  <c r="Q106" i="3"/>
  <c r="Q146" i="3"/>
  <c r="Q49" i="3"/>
  <c r="Q44" i="3"/>
  <c r="Q165" i="3"/>
  <c r="Q96" i="3"/>
  <c r="Q143" i="3"/>
  <c r="Q172" i="3"/>
  <c r="Q94" i="3"/>
  <c r="Q141" i="3"/>
  <c r="Q176" i="3"/>
  <c r="Q32" i="3"/>
  <c r="Q115" i="3"/>
  <c r="Q174" i="3"/>
  <c r="Q30" i="3"/>
  <c r="Q113" i="3"/>
  <c r="Q40" i="3"/>
  <c r="Q51" i="3"/>
  <c r="Q14" i="3"/>
  <c r="Q37" i="3"/>
  <c r="Q64" i="3"/>
  <c r="Q58" i="3"/>
  <c r="Q105" i="3"/>
  <c r="Q79" i="3"/>
  <c r="Q160" i="3"/>
  <c r="Q15" i="3"/>
  <c r="Q47" i="3"/>
  <c r="Q80" i="3"/>
  <c r="Q78" i="3"/>
  <c r="Q62" i="3"/>
  <c r="Q130" i="3"/>
  <c r="Q7" i="3"/>
  <c r="Q50" i="3"/>
  <c r="Q56" i="3"/>
  <c r="Q137" i="3"/>
  <c r="Q38" i="3"/>
  <c r="Q155" i="3"/>
  <c r="Q136" i="3"/>
  <c r="Q84" i="3"/>
  <c r="Q131" i="3"/>
  <c r="Q124" i="3"/>
  <c r="Q82" i="3"/>
  <c r="Q129" i="3"/>
  <c r="Q164" i="3"/>
  <c r="Q20" i="3"/>
  <c r="Q103" i="3"/>
  <c r="Q162" i="3"/>
  <c r="Q18" i="3"/>
  <c r="Q101" i="3"/>
  <c r="Q170" i="3"/>
  <c r="Q39" i="3"/>
  <c r="Q169" i="3"/>
  <c r="Q25" i="3"/>
  <c r="Q107" i="3"/>
  <c r="Q140" i="3"/>
  <c r="Q138" i="3"/>
  <c r="Q159" i="3"/>
  <c r="Q122" i="3"/>
  <c r="Q45" i="3"/>
  <c r="Q163" i="3"/>
  <c r="Q99" i="3"/>
  <c r="Q179" i="3"/>
  <c r="Q149" i="3"/>
  <c r="Q120" i="3"/>
  <c r="Q110" i="3"/>
  <c r="Q153" i="3"/>
  <c r="Q42" i="3"/>
  <c r="Q72" i="3"/>
  <c r="Q119" i="3"/>
  <c r="Q100" i="3"/>
  <c r="Q70" i="3"/>
  <c r="Q117" i="3"/>
  <c r="Q152" i="3"/>
  <c r="Q8" i="3"/>
  <c r="Q91" i="3"/>
  <c r="Q150" i="3"/>
  <c r="Q6" i="3"/>
  <c r="Q89" i="3"/>
  <c r="Q171" i="3"/>
  <c r="Q27" i="3"/>
  <c r="Q157" i="3"/>
  <c r="Q13" i="3"/>
  <c r="Q60" i="3"/>
  <c r="Q148" i="3"/>
  <c r="Q77" i="3"/>
  <c r="Q145" i="3"/>
  <c r="Q33" i="3"/>
  <c r="Q73" i="3"/>
  <c r="Q118" i="3"/>
  <c r="Q76" i="3"/>
  <c r="Q11" i="3"/>
  <c r="Q63" i="3"/>
  <c r="Q127" i="3"/>
  <c r="Q48" i="3"/>
  <c r="Q95" i="3"/>
  <c r="Q16" i="3"/>
  <c r="Q46" i="3"/>
  <c r="Q93" i="3"/>
  <c r="Q128" i="3"/>
  <c r="Q52" i="3"/>
  <c r="Q67" i="3"/>
  <c r="Q126" i="3"/>
  <c r="Q112" i="3"/>
  <c r="Q65" i="3"/>
  <c r="Q147" i="3"/>
  <c r="Q3" i="3"/>
  <c r="Q133" i="3"/>
  <c r="Q12" i="3"/>
  <c r="Q57" i="3"/>
  <c r="Q31" i="3"/>
  <c r="Q29" i="3"/>
  <c r="Q97" i="3"/>
  <c r="Q158" i="3"/>
  <c r="Q17" i="3"/>
  <c r="Q132" i="3"/>
  <c r="Q68" i="3"/>
  <c r="Q5" i="3"/>
  <c r="Q23" i="3"/>
  <c r="Q139" i="3"/>
  <c r="Q61" i="3"/>
  <c r="Q9" i="3"/>
  <c r="Q125" i="3"/>
  <c r="Q36" i="3"/>
  <c r="Q83" i="3"/>
  <c r="Q178" i="3"/>
  <c r="Q34" i="3"/>
  <c r="Q81" i="3"/>
  <c r="Q116" i="3"/>
  <c r="Q4" i="3"/>
  <c r="Q55" i="3"/>
  <c r="Q114" i="3"/>
  <c r="Q88" i="3"/>
  <c r="Q53" i="3"/>
  <c r="Q135" i="3"/>
  <c r="Q98" i="3"/>
  <c r="Q121" i="3"/>
  <c r="Q59" i="3"/>
  <c r="Q154" i="3"/>
  <c r="Q10" i="3"/>
  <c r="Q175" i="3"/>
  <c r="Q90" i="3"/>
  <c r="Q111" i="3"/>
  <c r="Q144" i="3"/>
  <c r="Q19" i="3"/>
  <c r="Q85" i="3"/>
  <c r="Q35" i="3"/>
  <c r="Q151" i="3"/>
  <c r="Q87" i="3"/>
  <c r="Q21" i="3"/>
  <c r="Q54" i="3"/>
  <c r="Q108" i="3"/>
  <c r="Q26" i="3"/>
  <c r="AN25" i="3"/>
  <c r="AN107" i="3"/>
  <c r="AN59" i="3"/>
  <c r="AN28" i="3"/>
  <c r="AN19" i="3"/>
  <c r="AN128" i="3"/>
  <c r="AN165" i="3"/>
  <c r="AN62" i="3"/>
  <c r="AN175" i="3"/>
  <c r="AN115" i="3"/>
  <c r="AN109" i="3"/>
  <c r="AN134" i="3"/>
  <c r="AN142" i="3"/>
  <c r="AN56" i="3"/>
  <c r="AN141" i="3"/>
  <c r="AN75" i="3"/>
  <c r="AN88" i="3"/>
  <c r="AN158" i="3"/>
  <c r="AN111" i="3"/>
  <c r="AN24" i="3"/>
  <c r="AN74" i="3"/>
  <c r="AN122" i="3"/>
  <c r="AN50" i="3"/>
  <c r="AN79" i="3"/>
  <c r="AN76" i="3"/>
  <c r="AN66" i="3"/>
  <c r="AN94" i="3"/>
  <c r="AN104" i="3"/>
  <c r="AN113" i="3"/>
  <c r="AN38" i="3"/>
  <c r="AN137" i="3"/>
  <c r="AN127" i="3"/>
  <c r="AN143" i="3"/>
  <c r="AN27" i="3"/>
  <c r="AN164" i="3"/>
  <c r="AN11" i="3"/>
  <c r="AN15" i="3"/>
  <c r="AN10" i="3"/>
  <c r="AN153" i="3"/>
  <c r="AN18" i="3"/>
  <c r="AN174" i="3"/>
  <c r="AN51" i="3"/>
  <c r="AN148" i="3"/>
  <c r="AN132" i="3"/>
  <c r="AN149" i="3"/>
  <c r="AN37" i="3"/>
  <c r="AN168" i="3"/>
  <c r="AN16" i="3"/>
  <c r="AN68" i="3"/>
  <c r="AN52" i="3"/>
  <c r="AN97" i="3"/>
  <c r="AN40" i="3"/>
  <c r="AN31" i="3"/>
  <c r="AN64" i="3"/>
  <c r="AN17" i="3"/>
  <c r="AN110" i="3"/>
  <c r="AN166" i="3"/>
  <c r="AN53" i="3"/>
  <c r="AQ3" i="3"/>
  <c r="AN154" i="3" s="1"/>
  <c r="AN117" i="3"/>
  <c r="AN89" i="3"/>
  <c r="AN138" i="3"/>
  <c r="AN41" i="3"/>
  <c r="AN119" i="3"/>
  <c r="AN14" i="3"/>
  <c r="AN160" i="3"/>
  <c r="AN86" i="3"/>
  <c r="AN159" i="3"/>
  <c r="AN71" i="3"/>
  <c r="AN34" i="3"/>
  <c r="AN125" i="3"/>
  <c r="AN20" i="3"/>
  <c r="AN126" i="3"/>
  <c r="AN172" i="3"/>
  <c r="AN6" i="3"/>
  <c r="AN144" i="3"/>
  <c r="AN92" i="3"/>
  <c r="AN157" i="3"/>
  <c r="AN32" i="3"/>
  <c r="AN131" i="3"/>
  <c r="AN23" i="3"/>
  <c r="AN36" i="3"/>
  <c r="AN78" i="3"/>
  <c r="AN9" i="3"/>
  <c r="AN129" i="3"/>
  <c r="AN179" i="3"/>
  <c r="AN169" i="3"/>
  <c r="AN124" i="3"/>
  <c r="AN103" i="3"/>
  <c r="AN60" i="3"/>
  <c r="AN58" i="3"/>
  <c r="AN45" i="3"/>
  <c r="AN26" i="3"/>
  <c r="AN46" i="3"/>
  <c r="AN33" i="3"/>
  <c r="AN12" i="3"/>
  <c r="AN147" i="3"/>
  <c r="AN98" i="3"/>
  <c r="AN105" i="3"/>
  <c r="W181" i="3"/>
  <c r="S172" i="3"/>
  <c r="S160" i="3"/>
  <c r="S148" i="3"/>
  <c r="U148" i="4" s="1"/>
  <c r="S136" i="3"/>
  <c r="U136" i="4" s="1"/>
  <c r="S124" i="3"/>
  <c r="U124" i="4" s="1"/>
  <c r="S112" i="3"/>
  <c r="U112" i="4" s="1"/>
  <c r="S100" i="3"/>
  <c r="U100" i="4" s="1"/>
  <c r="S88" i="3"/>
  <c r="U88" i="4" s="1"/>
  <c r="S76" i="3"/>
  <c r="U76" i="4" s="1"/>
  <c r="S64" i="3"/>
  <c r="U64" i="4" s="1"/>
  <c r="S52" i="3"/>
  <c r="U52" i="4" s="1"/>
  <c r="S40" i="3"/>
  <c r="U40" i="4" s="1"/>
  <c r="S28" i="3"/>
  <c r="U28" i="4" s="1"/>
  <c r="S16" i="3"/>
  <c r="U16" i="4" s="1"/>
  <c r="S4" i="3"/>
  <c r="U4" i="4" s="1"/>
  <c r="S70" i="3"/>
  <c r="U70" i="4" s="1"/>
  <c r="S171" i="3"/>
  <c r="S159" i="3"/>
  <c r="S147" i="3"/>
  <c r="U147" i="4" s="1"/>
  <c r="S135" i="3"/>
  <c r="U135" i="4" s="1"/>
  <c r="S123" i="3"/>
  <c r="U123" i="4" s="1"/>
  <c r="S111" i="3"/>
  <c r="U111" i="4" s="1"/>
  <c r="S99" i="3"/>
  <c r="U99" i="4" s="1"/>
  <c r="S87" i="3"/>
  <c r="U87" i="4" s="1"/>
  <c r="S75" i="3"/>
  <c r="U75" i="4" s="1"/>
  <c r="S63" i="3"/>
  <c r="U63" i="4" s="1"/>
  <c r="S51" i="3"/>
  <c r="U51" i="4" s="1"/>
  <c r="S39" i="3"/>
  <c r="U39" i="4" s="1"/>
  <c r="S27" i="3"/>
  <c r="U27" i="4" s="1"/>
  <c r="S15" i="3"/>
  <c r="U15" i="4" s="1"/>
  <c r="S3" i="3"/>
  <c r="S34" i="3"/>
  <c r="U34" i="4" s="1"/>
  <c r="S170" i="3"/>
  <c r="S158" i="3"/>
  <c r="U158" i="4" s="1"/>
  <c r="S146" i="3"/>
  <c r="U146" i="4" s="1"/>
  <c r="S134" i="3"/>
  <c r="U134" i="4" s="1"/>
  <c r="S122" i="3"/>
  <c r="U122" i="4" s="1"/>
  <c r="S110" i="3"/>
  <c r="U110" i="4" s="1"/>
  <c r="S98" i="3"/>
  <c r="U98" i="4" s="1"/>
  <c r="S86" i="3"/>
  <c r="U86" i="4" s="1"/>
  <c r="S74" i="3"/>
  <c r="U74" i="4" s="1"/>
  <c r="S62" i="3"/>
  <c r="U62" i="4" s="1"/>
  <c r="S50" i="3"/>
  <c r="U50" i="4" s="1"/>
  <c r="S38" i="3"/>
  <c r="U38" i="4" s="1"/>
  <c r="S26" i="3"/>
  <c r="U26" i="4" s="1"/>
  <c r="S14" i="3"/>
  <c r="U14" i="4" s="1"/>
  <c r="S10" i="3"/>
  <c r="U10" i="4" s="1"/>
  <c r="S169" i="3"/>
  <c r="S157" i="3"/>
  <c r="U157" i="4" s="1"/>
  <c r="S145" i="3"/>
  <c r="U145" i="4" s="1"/>
  <c r="S133" i="3"/>
  <c r="U133" i="4" s="1"/>
  <c r="S121" i="3"/>
  <c r="U121" i="4" s="1"/>
  <c r="S109" i="3"/>
  <c r="U109" i="4" s="1"/>
  <c r="S97" i="3"/>
  <c r="U97" i="4" s="1"/>
  <c r="S85" i="3"/>
  <c r="U85" i="4" s="1"/>
  <c r="S73" i="3"/>
  <c r="U73" i="4" s="1"/>
  <c r="S61" i="3"/>
  <c r="U61" i="4" s="1"/>
  <c r="S49" i="3"/>
  <c r="U49" i="4" s="1"/>
  <c r="S37" i="3"/>
  <c r="U37" i="4" s="1"/>
  <c r="S25" i="3"/>
  <c r="U25" i="4" s="1"/>
  <c r="S13" i="3"/>
  <c r="U13" i="4" s="1"/>
  <c r="S82" i="3"/>
  <c r="U82" i="4" s="1"/>
  <c r="S168" i="3"/>
  <c r="S156" i="3"/>
  <c r="U156" i="4" s="1"/>
  <c r="S144" i="3"/>
  <c r="U144" i="4" s="1"/>
  <c r="S132" i="3"/>
  <c r="U132" i="4" s="1"/>
  <c r="S120" i="3"/>
  <c r="U120" i="4" s="1"/>
  <c r="S108" i="3"/>
  <c r="U108" i="4" s="1"/>
  <c r="S96" i="3"/>
  <c r="U96" i="4" s="1"/>
  <c r="S84" i="3"/>
  <c r="U84" i="4" s="1"/>
  <c r="S72" i="3"/>
  <c r="U72" i="4" s="1"/>
  <c r="S60" i="3"/>
  <c r="U60" i="4" s="1"/>
  <c r="S48" i="3"/>
  <c r="U48" i="4" s="1"/>
  <c r="S36" i="3"/>
  <c r="U36" i="4" s="1"/>
  <c r="S24" i="3"/>
  <c r="U24" i="4" s="1"/>
  <c r="S12" i="3"/>
  <c r="U12" i="4" s="1"/>
  <c r="S178" i="3"/>
  <c r="S166" i="3"/>
  <c r="S154" i="3"/>
  <c r="U154" i="4" s="1"/>
  <c r="S142" i="3"/>
  <c r="U142" i="4" s="1"/>
  <c r="S130" i="3"/>
  <c r="U130" i="4" s="1"/>
  <c r="S118" i="3"/>
  <c r="U118" i="4" s="1"/>
  <c r="S106" i="3"/>
  <c r="U106" i="4" s="1"/>
  <c r="S94" i="3"/>
  <c r="U94" i="4" s="1"/>
  <c r="S58" i="3"/>
  <c r="U58" i="4" s="1"/>
  <c r="S46" i="3"/>
  <c r="U46" i="4" s="1"/>
  <c r="S22" i="3"/>
  <c r="U22" i="4" s="1"/>
  <c r="S179" i="3"/>
  <c r="S167" i="3"/>
  <c r="S155" i="3"/>
  <c r="U155" i="4" s="1"/>
  <c r="S143" i="3"/>
  <c r="U143" i="4" s="1"/>
  <c r="S131" i="3"/>
  <c r="U131" i="4" s="1"/>
  <c r="S119" i="3"/>
  <c r="U119" i="4" s="1"/>
  <c r="S107" i="3"/>
  <c r="U107" i="4" s="1"/>
  <c r="S95" i="3"/>
  <c r="U95" i="4" s="1"/>
  <c r="S83" i="3"/>
  <c r="U83" i="4" s="1"/>
  <c r="S71" i="3"/>
  <c r="U71" i="4" s="1"/>
  <c r="S59" i="3"/>
  <c r="U59" i="4" s="1"/>
  <c r="S47" i="3"/>
  <c r="U47" i="4" s="1"/>
  <c r="S35" i="3"/>
  <c r="U35" i="4" s="1"/>
  <c r="S23" i="3"/>
  <c r="U23" i="4" s="1"/>
  <c r="S11" i="3"/>
  <c r="U11" i="4" s="1"/>
  <c r="S177" i="3"/>
  <c r="S165" i="3"/>
  <c r="S153" i="3"/>
  <c r="U153" i="4" s="1"/>
  <c r="S141" i="3"/>
  <c r="U141" i="4" s="1"/>
  <c r="S129" i="3"/>
  <c r="U129" i="4" s="1"/>
  <c r="S117" i="3"/>
  <c r="U117" i="4" s="1"/>
  <c r="S105" i="3"/>
  <c r="U105" i="4" s="1"/>
  <c r="S93" i="3"/>
  <c r="U93" i="4" s="1"/>
  <c r="S81" i="3"/>
  <c r="U81" i="4" s="1"/>
  <c r="S69" i="3"/>
  <c r="U69" i="4" s="1"/>
  <c r="S57" i="3"/>
  <c r="U57" i="4" s="1"/>
  <c r="S45" i="3"/>
  <c r="U45" i="4" s="1"/>
  <c r="S33" i="3"/>
  <c r="U33" i="4" s="1"/>
  <c r="S21" i="3"/>
  <c r="U21" i="4" s="1"/>
  <c r="S9" i="3"/>
  <c r="U9" i="4" s="1"/>
  <c r="S29" i="3"/>
  <c r="U29" i="4" s="1"/>
  <c r="S176" i="3"/>
  <c r="S164" i="3"/>
  <c r="S152" i="3"/>
  <c r="U152" i="4" s="1"/>
  <c r="S140" i="3"/>
  <c r="U140" i="4" s="1"/>
  <c r="S128" i="3"/>
  <c r="U128" i="4" s="1"/>
  <c r="S116" i="3"/>
  <c r="U116" i="4" s="1"/>
  <c r="S104" i="3"/>
  <c r="U104" i="4" s="1"/>
  <c r="S92" i="3"/>
  <c r="U92" i="4" s="1"/>
  <c r="S80" i="3"/>
  <c r="U80" i="4" s="1"/>
  <c r="S68" i="3"/>
  <c r="U68" i="4" s="1"/>
  <c r="S56" i="3"/>
  <c r="U56" i="4" s="1"/>
  <c r="S44" i="3"/>
  <c r="U44" i="4" s="1"/>
  <c r="S32" i="3"/>
  <c r="U32" i="4" s="1"/>
  <c r="S20" i="3"/>
  <c r="U20" i="4" s="1"/>
  <c r="S8" i="3"/>
  <c r="U8" i="4" s="1"/>
  <c r="S53" i="3"/>
  <c r="U53" i="4" s="1"/>
  <c r="S175" i="3"/>
  <c r="S163" i="3"/>
  <c r="S151" i="3"/>
  <c r="U151" i="4" s="1"/>
  <c r="S139" i="3"/>
  <c r="U139" i="4" s="1"/>
  <c r="S127" i="3"/>
  <c r="U127" i="4" s="1"/>
  <c r="S115" i="3"/>
  <c r="U115" i="4" s="1"/>
  <c r="S103" i="3"/>
  <c r="U103" i="4" s="1"/>
  <c r="S91" i="3"/>
  <c r="U91" i="4" s="1"/>
  <c r="S79" i="3"/>
  <c r="U79" i="4" s="1"/>
  <c r="S67" i="3"/>
  <c r="U67" i="4" s="1"/>
  <c r="S55" i="3"/>
  <c r="U55" i="4" s="1"/>
  <c r="S43" i="3"/>
  <c r="U43" i="4" s="1"/>
  <c r="S31" i="3"/>
  <c r="U31" i="4" s="1"/>
  <c r="S19" i="3"/>
  <c r="U19" i="4" s="1"/>
  <c r="S7" i="3"/>
  <c r="U7" i="4" s="1"/>
  <c r="S77" i="3"/>
  <c r="U77" i="4" s="1"/>
  <c r="S17" i="3"/>
  <c r="U17" i="4" s="1"/>
  <c r="S174" i="3"/>
  <c r="S162" i="3"/>
  <c r="S150" i="3"/>
  <c r="U150" i="4" s="1"/>
  <c r="S138" i="3"/>
  <c r="U138" i="4" s="1"/>
  <c r="S126" i="3"/>
  <c r="U126" i="4" s="1"/>
  <c r="S114" i="3"/>
  <c r="U114" i="4" s="1"/>
  <c r="S102" i="3"/>
  <c r="U102" i="4" s="1"/>
  <c r="S90" i="3"/>
  <c r="U90" i="4" s="1"/>
  <c r="S78" i="3"/>
  <c r="U78" i="4" s="1"/>
  <c r="S66" i="3"/>
  <c r="U66" i="4" s="1"/>
  <c r="S54" i="3"/>
  <c r="U54" i="4" s="1"/>
  <c r="S42" i="3"/>
  <c r="U42" i="4" s="1"/>
  <c r="S30" i="3"/>
  <c r="U30" i="4" s="1"/>
  <c r="S18" i="3"/>
  <c r="U18" i="4" s="1"/>
  <c r="S6" i="3"/>
  <c r="U6" i="4" s="1"/>
  <c r="S173" i="3"/>
  <c r="S161" i="3"/>
  <c r="S149" i="3"/>
  <c r="U149" i="4" s="1"/>
  <c r="S137" i="3"/>
  <c r="U137" i="4" s="1"/>
  <c r="S125" i="3"/>
  <c r="U125" i="4" s="1"/>
  <c r="S113" i="3"/>
  <c r="U113" i="4" s="1"/>
  <c r="S101" i="3"/>
  <c r="U101" i="4" s="1"/>
  <c r="S89" i="3"/>
  <c r="U89" i="4" s="1"/>
  <c r="S65" i="3"/>
  <c r="U65" i="4" s="1"/>
  <c r="S41" i="3"/>
  <c r="U41" i="4" s="1"/>
  <c r="S5" i="3"/>
  <c r="U5" i="4" s="1"/>
  <c r="U3" i="4" l="1"/>
  <c r="I2" i="7"/>
  <c r="AT2" i="9" s="1"/>
  <c r="H2" i="7"/>
  <c r="AS2" i="9" s="1"/>
  <c r="G2" i="7"/>
  <c r="AR2" i="9" s="1"/>
  <c r="E2" i="7"/>
  <c r="AP2" i="9" s="1"/>
  <c r="F2" i="7"/>
  <c r="AQ2" i="9" s="1"/>
  <c r="D2" i="7"/>
  <c r="O2" i="7"/>
  <c r="N2" i="7"/>
  <c r="M2" i="7"/>
  <c r="AX2" i="9" s="1"/>
  <c r="L2" i="7"/>
  <c r="AW2" i="9" s="1"/>
  <c r="K2" i="7"/>
  <c r="AV2" i="9" s="1"/>
  <c r="J2" i="7"/>
  <c r="AU2" i="9" s="1"/>
  <c r="T108" i="4"/>
  <c r="T120" i="4"/>
  <c r="T18" i="4"/>
  <c r="T47" i="4"/>
  <c r="T157" i="4"/>
  <c r="T51" i="4"/>
  <c r="T84" i="4"/>
  <c r="T91" i="4"/>
  <c r="T30" i="4"/>
  <c r="T80" i="4"/>
  <c r="T45" i="4"/>
  <c r="T94" i="4"/>
  <c r="T59" i="4"/>
  <c r="T25" i="4"/>
  <c r="T98" i="4"/>
  <c r="T63" i="4"/>
  <c r="T100" i="4"/>
  <c r="T65" i="4"/>
  <c r="T68" i="4"/>
  <c r="T33" i="4"/>
  <c r="T82" i="4"/>
  <c r="T13" i="4"/>
  <c r="T86" i="4"/>
  <c r="T53" i="4"/>
  <c r="T79" i="4"/>
  <c r="T156" i="4"/>
  <c r="T42" i="4"/>
  <c r="T92" i="4"/>
  <c r="T57" i="4"/>
  <c r="T106" i="4"/>
  <c r="T71" i="4"/>
  <c r="T37" i="4"/>
  <c r="T110" i="4"/>
  <c r="T75" i="4"/>
  <c r="T112" i="4"/>
  <c r="T77" i="4"/>
  <c r="T12" i="4"/>
  <c r="T88" i="4"/>
  <c r="T7" i="4"/>
  <c r="T54" i="4"/>
  <c r="T104" i="4"/>
  <c r="T69" i="4"/>
  <c r="T118" i="4"/>
  <c r="T83" i="4"/>
  <c r="T49" i="4"/>
  <c r="T122" i="4"/>
  <c r="T87" i="4"/>
  <c r="T124" i="4"/>
  <c r="T89" i="4"/>
  <c r="T60" i="4"/>
  <c r="T66" i="4"/>
  <c r="T116" i="4"/>
  <c r="T81" i="4"/>
  <c r="T95" i="4"/>
  <c r="T61" i="4"/>
  <c r="T134" i="4"/>
  <c r="T99" i="4"/>
  <c r="T136" i="4"/>
  <c r="T101" i="4"/>
  <c r="T19" i="4"/>
  <c r="T67" i="4"/>
  <c r="T132" i="4"/>
  <c r="T78" i="4"/>
  <c r="T128" i="4"/>
  <c r="T93" i="4"/>
  <c r="T142" i="4"/>
  <c r="T107" i="4"/>
  <c r="T73" i="4"/>
  <c r="T146" i="4"/>
  <c r="T111" i="4"/>
  <c r="T4" i="4"/>
  <c r="T148" i="4"/>
  <c r="T113" i="4"/>
  <c r="T151" i="4"/>
  <c r="T31" i="4"/>
  <c r="T90" i="4"/>
  <c r="T140" i="4"/>
  <c r="T105" i="4"/>
  <c r="T10" i="4"/>
  <c r="T154" i="4"/>
  <c r="T119" i="4"/>
  <c r="T85" i="4"/>
  <c r="T14" i="4"/>
  <c r="T158" i="4"/>
  <c r="T123" i="4"/>
  <c r="T16" i="4"/>
  <c r="T125" i="4"/>
  <c r="T103" i="4"/>
  <c r="T102" i="4"/>
  <c r="T8" i="4"/>
  <c r="T152" i="4"/>
  <c r="T117" i="4"/>
  <c r="T22" i="4"/>
  <c r="T131" i="4"/>
  <c r="T97" i="4"/>
  <c r="T26" i="4"/>
  <c r="T135" i="4"/>
  <c r="T28" i="4"/>
  <c r="T137" i="4"/>
  <c r="T139" i="4"/>
  <c r="T114" i="4"/>
  <c r="T20" i="4"/>
  <c r="T129" i="4"/>
  <c r="T34" i="4"/>
  <c r="T143" i="4"/>
  <c r="T109" i="4"/>
  <c r="T38" i="4"/>
  <c r="T3" i="4"/>
  <c r="AR3" i="3"/>
  <c r="AO130" i="3" s="1"/>
  <c r="H130" i="4" s="1"/>
  <c r="T147" i="4"/>
  <c r="T40" i="4"/>
  <c r="T5" i="4"/>
  <c r="T149" i="4"/>
  <c r="T72" i="4"/>
  <c r="T43" i="4"/>
  <c r="T126" i="4"/>
  <c r="T32" i="4"/>
  <c r="T141" i="4"/>
  <c r="T46" i="4"/>
  <c r="T11" i="4"/>
  <c r="T155" i="4"/>
  <c r="T121" i="4"/>
  <c r="T50" i="4"/>
  <c r="T15" i="4"/>
  <c r="T52" i="4"/>
  <c r="T17" i="4"/>
  <c r="T144" i="4"/>
  <c r="T36" i="4"/>
  <c r="T24" i="4"/>
  <c r="T115" i="4"/>
  <c r="T55" i="4"/>
  <c r="T138" i="4"/>
  <c r="T44" i="4"/>
  <c r="T9" i="4"/>
  <c r="T153" i="4"/>
  <c r="T58" i="4"/>
  <c r="T23" i="4"/>
  <c r="T133" i="4"/>
  <c r="T62" i="4"/>
  <c r="T27" i="4"/>
  <c r="T64" i="4"/>
  <c r="T29" i="4"/>
  <c r="T96" i="4"/>
  <c r="T48" i="4"/>
  <c r="T127" i="4"/>
  <c r="T6" i="4"/>
  <c r="T150" i="4"/>
  <c r="T56" i="4"/>
  <c r="T21" i="4"/>
  <c r="T70" i="4"/>
  <c r="T35" i="4"/>
  <c r="T145" i="4"/>
  <c r="T74" i="4"/>
  <c r="T39" i="4"/>
  <c r="T76" i="4"/>
  <c r="T41" i="4"/>
  <c r="AN91" i="3"/>
  <c r="AN152" i="3"/>
  <c r="AN22" i="3"/>
  <c r="AN83" i="3"/>
  <c r="AN146" i="3"/>
  <c r="AN155" i="3"/>
  <c r="AN69" i="3"/>
  <c r="AN54" i="3"/>
  <c r="AN85" i="3"/>
  <c r="AN39" i="3"/>
  <c r="AN81" i="3"/>
  <c r="AN123" i="3"/>
  <c r="AN116" i="3"/>
  <c r="AN65" i="3"/>
  <c r="AN21" i="3"/>
  <c r="AN163" i="3"/>
  <c r="AN42" i="3"/>
  <c r="AN35" i="3"/>
  <c r="AN145" i="3"/>
  <c r="AN130" i="3"/>
  <c r="AN118" i="3"/>
  <c r="AN8" i="3"/>
  <c r="AN72" i="3"/>
  <c r="AN5" i="3"/>
  <c r="AN43" i="3"/>
  <c r="AN121" i="3"/>
  <c r="AN7" i="3"/>
  <c r="AN102" i="3"/>
  <c r="AN49" i="3"/>
  <c r="AN135" i="3"/>
  <c r="AN176" i="3"/>
  <c r="AN29" i="3"/>
  <c r="AN48" i="3"/>
  <c r="AN170" i="3"/>
  <c r="AN55" i="3"/>
  <c r="AN73" i="3"/>
  <c r="AN151" i="3"/>
  <c r="AN70" i="3"/>
  <c r="AN112" i="3"/>
  <c r="AN82" i="3"/>
  <c r="AN95" i="3"/>
  <c r="AN171" i="3"/>
  <c r="AN57" i="3"/>
  <c r="AN167" i="3"/>
  <c r="AN108" i="3"/>
  <c r="AN93" i="3"/>
  <c r="AN100" i="3"/>
  <c r="AN30" i="3"/>
  <c r="AN96" i="3"/>
  <c r="AN44" i="3"/>
  <c r="AN177" i="3"/>
  <c r="AN90" i="3"/>
  <c r="AN106" i="3"/>
  <c r="AN101" i="3"/>
  <c r="AN120" i="3"/>
  <c r="AN140" i="3"/>
  <c r="AN162" i="3"/>
  <c r="AN133" i="3"/>
  <c r="AN99" i="3"/>
  <c r="AN61" i="3"/>
  <c r="AN139" i="3"/>
  <c r="AN13" i="3"/>
  <c r="AN114" i="3"/>
  <c r="AN47" i="3"/>
  <c r="AN136" i="3"/>
  <c r="AN178" i="3"/>
  <c r="AN63" i="3"/>
  <c r="AN173" i="3"/>
  <c r="AN3" i="3"/>
  <c r="AN67" i="3"/>
  <c r="AN80" i="3"/>
  <c r="AN4" i="3"/>
  <c r="AN77" i="3"/>
  <c r="AN150" i="3"/>
  <c r="AN156" i="3"/>
  <c r="AN87" i="3"/>
  <c r="AN161" i="3"/>
  <c r="AN84" i="3"/>
  <c r="C2" i="7"/>
  <c r="E43" i="7"/>
  <c r="AP43" i="9" s="1"/>
  <c r="E42" i="7"/>
  <c r="AP42" i="9" s="1"/>
  <c r="E41" i="7"/>
  <c r="AP41" i="9" s="1"/>
  <c r="E40" i="7"/>
  <c r="AP40" i="9" s="1"/>
  <c r="E39" i="7"/>
  <c r="AP39" i="9" s="1"/>
  <c r="E38" i="7"/>
  <c r="AP38" i="9" s="1"/>
  <c r="E37" i="7"/>
  <c r="AP37" i="9" s="1"/>
  <c r="L36" i="7"/>
  <c r="AW36" i="9" s="1"/>
  <c r="D43" i="7"/>
  <c r="AO43" i="9" s="1"/>
  <c r="D42" i="7"/>
  <c r="AO42" i="9" s="1"/>
  <c r="D41" i="7"/>
  <c r="AO41" i="9" s="1"/>
  <c r="D40" i="7"/>
  <c r="AO40" i="9" s="1"/>
  <c r="D39" i="7"/>
  <c r="AO39" i="9" s="1"/>
  <c r="D38" i="7"/>
  <c r="AO38" i="9" s="1"/>
  <c r="D37" i="7"/>
  <c r="AO37" i="9" s="1"/>
  <c r="K36" i="7"/>
  <c r="AV36" i="9" s="1"/>
  <c r="O43" i="7"/>
  <c r="O42" i="7"/>
  <c r="O41" i="7"/>
  <c r="O40" i="7"/>
  <c r="O39" i="7"/>
  <c r="O38" i="7"/>
  <c r="O37" i="7"/>
  <c r="C43" i="7"/>
  <c r="AN43" i="9" s="1"/>
  <c r="J36" i="7"/>
  <c r="AU36" i="9" s="1"/>
  <c r="N43" i="7"/>
  <c r="N42" i="7"/>
  <c r="N41" i="7"/>
  <c r="N40" i="7"/>
  <c r="N39" i="7"/>
  <c r="N38" i="7"/>
  <c r="N37" i="7"/>
  <c r="C42" i="7"/>
  <c r="AN42" i="9" s="1"/>
  <c r="I36" i="7"/>
  <c r="AT36" i="9" s="1"/>
  <c r="M43" i="7"/>
  <c r="AX43" i="9" s="1"/>
  <c r="M42" i="7"/>
  <c r="AX42" i="9" s="1"/>
  <c r="M41" i="7"/>
  <c r="AX41" i="9" s="1"/>
  <c r="M40" i="7"/>
  <c r="AX40" i="9" s="1"/>
  <c r="M39" i="7"/>
  <c r="AX39" i="9" s="1"/>
  <c r="M38" i="7"/>
  <c r="AX38" i="9" s="1"/>
  <c r="M37" i="7"/>
  <c r="AX37" i="9" s="1"/>
  <c r="C41" i="7"/>
  <c r="AN41" i="9" s="1"/>
  <c r="H36" i="7"/>
  <c r="AS36" i="9" s="1"/>
  <c r="L43" i="7"/>
  <c r="AW43" i="9" s="1"/>
  <c r="L42" i="7"/>
  <c r="AW42" i="9" s="1"/>
  <c r="L41" i="7"/>
  <c r="AW41" i="9" s="1"/>
  <c r="L40" i="7"/>
  <c r="AW40" i="9" s="1"/>
  <c r="L39" i="7"/>
  <c r="AW39" i="9" s="1"/>
  <c r="L38" i="7"/>
  <c r="AW38" i="9" s="1"/>
  <c r="L37" i="7"/>
  <c r="AW37" i="9" s="1"/>
  <c r="C40" i="7"/>
  <c r="AN40" i="9" s="1"/>
  <c r="G36" i="7"/>
  <c r="AR36" i="9" s="1"/>
  <c r="K43" i="7"/>
  <c r="AV43" i="9" s="1"/>
  <c r="K42" i="7"/>
  <c r="AV42" i="9" s="1"/>
  <c r="K41" i="7"/>
  <c r="AV41" i="9" s="1"/>
  <c r="K40" i="7"/>
  <c r="AV40" i="9" s="1"/>
  <c r="K39" i="7"/>
  <c r="AV39" i="9" s="1"/>
  <c r="K38" i="7"/>
  <c r="AV38" i="9" s="1"/>
  <c r="K37" i="7"/>
  <c r="AV37" i="9" s="1"/>
  <c r="C39" i="7"/>
  <c r="AN39" i="9" s="1"/>
  <c r="F36" i="7"/>
  <c r="AQ36" i="9" s="1"/>
  <c r="D36" i="7"/>
  <c r="AO36" i="9" s="1"/>
  <c r="J43" i="7"/>
  <c r="AU43" i="9" s="1"/>
  <c r="J42" i="7"/>
  <c r="AU42" i="9" s="1"/>
  <c r="J41" i="7"/>
  <c r="AU41" i="9" s="1"/>
  <c r="J40" i="7"/>
  <c r="AU40" i="9" s="1"/>
  <c r="J39" i="7"/>
  <c r="AU39" i="9" s="1"/>
  <c r="J38" i="7"/>
  <c r="AU38" i="9" s="1"/>
  <c r="J37" i="7"/>
  <c r="AU37" i="9" s="1"/>
  <c r="C38" i="7"/>
  <c r="AN38" i="9" s="1"/>
  <c r="E36" i="7"/>
  <c r="AP36" i="9" s="1"/>
  <c r="C37" i="7"/>
  <c r="AN37" i="9" s="1"/>
  <c r="I43" i="7"/>
  <c r="AT43" i="9" s="1"/>
  <c r="I42" i="7"/>
  <c r="AT42" i="9" s="1"/>
  <c r="I41" i="7"/>
  <c r="AT41" i="9" s="1"/>
  <c r="I40" i="7"/>
  <c r="AT40" i="9" s="1"/>
  <c r="I39" i="7"/>
  <c r="AT39" i="9" s="1"/>
  <c r="I38" i="7"/>
  <c r="AT38" i="9" s="1"/>
  <c r="I37" i="7"/>
  <c r="AT37" i="9" s="1"/>
  <c r="H43" i="7"/>
  <c r="AS43" i="9" s="1"/>
  <c r="H42" i="7"/>
  <c r="AS42" i="9" s="1"/>
  <c r="H41" i="7"/>
  <c r="AS41" i="9" s="1"/>
  <c r="H40" i="7"/>
  <c r="AS40" i="9" s="1"/>
  <c r="H39" i="7"/>
  <c r="AS39" i="9" s="1"/>
  <c r="H38" i="7"/>
  <c r="AS38" i="9" s="1"/>
  <c r="H37" i="7"/>
  <c r="AS37" i="9" s="1"/>
  <c r="O36" i="7"/>
  <c r="C36" i="7"/>
  <c r="AN36" i="9" s="1"/>
  <c r="G43" i="7"/>
  <c r="AR43" i="9" s="1"/>
  <c r="G42" i="7"/>
  <c r="AR42" i="9" s="1"/>
  <c r="G41" i="7"/>
  <c r="AR41" i="9" s="1"/>
  <c r="G40" i="7"/>
  <c r="AR40" i="9" s="1"/>
  <c r="G39" i="7"/>
  <c r="AR39" i="9" s="1"/>
  <c r="G38" i="7"/>
  <c r="AR38" i="9" s="1"/>
  <c r="G37" i="7"/>
  <c r="AR37" i="9" s="1"/>
  <c r="N36" i="7"/>
  <c r="F43" i="7"/>
  <c r="AQ43" i="9" s="1"/>
  <c r="F42" i="7"/>
  <c r="AQ42" i="9" s="1"/>
  <c r="F41" i="7"/>
  <c r="AQ41" i="9" s="1"/>
  <c r="F40" i="7"/>
  <c r="AQ40" i="9" s="1"/>
  <c r="F39" i="7"/>
  <c r="AQ39" i="9" s="1"/>
  <c r="F38" i="7"/>
  <c r="AQ38" i="9" s="1"/>
  <c r="F37" i="7"/>
  <c r="AQ37" i="9" s="1"/>
  <c r="M36" i="7"/>
  <c r="AX36" i="9" s="1"/>
  <c r="Z173" i="3"/>
  <c r="AH173" i="3"/>
  <c r="AI173" i="3"/>
  <c r="AJ173" i="3"/>
  <c r="AG173" i="3"/>
  <c r="AL173" i="3"/>
  <c r="AK173" i="3"/>
  <c r="AC173" i="3"/>
  <c r="AD173" i="3"/>
  <c r="AA173" i="3"/>
  <c r="AB173" i="3"/>
  <c r="AE173" i="3"/>
  <c r="AF173" i="3"/>
  <c r="Z79" i="3"/>
  <c r="AB79" i="3"/>
  <c r="AK79" i="3"/>
  <c r="AI79" i="3"/>
  <c r="AJ79" i="3"/>
  <c r="AA79" i="3"/>
  <c r="AL79" i="3"/>
  <c r="AH79" i="3"/>
  <c r="AG79" i="3"/>
  <c r="AE79" i="3"/>
  <c r="AD79" i="3"/>
  <c r="AF79" i="3"/>
  <c r="AC79" i="3"/>
  <c r="AG32" i="3"/>
  <c r="AF32" i="3"/>
  <c r="AB32" i="3"/>
  <c r="Z32" i="3"/>
  <c r="AJ32" i="3"/>
  <c r="AI32" i="3"/>
  <c r="AL32" i="3"/>
  <c r="AC32" i="3"/>
  <c r="AK32" i="3"/>
  <c r="AE32" i="3"/>
  <c r="AD32" i="3"/>
  <c r="AH32" i="3"/>
  <c r="AA32" i="3"/>
  <c r="AG129" i="3"/>
  <c r="AJ129" i="3"/>
  <c r="AK129" i="3"/>
  <c r="AH129" i="3"/>
  <c r="AL129" i="3"/>
  <c r="Z129" i="3"/>
  <c r="AF129" i="3"/>
  <c r="AI129" i="3"/>
  <c r="AC129" i="3"/>
  <c r="AA129" i="3"/>
  <c r="AB129" i="3"/>
  <c r="AE129" i="3"/>
  <c r="AD129" i="3"/>
  <c r="AI106" i="3"/>
  <c r="AG106" i="3"/>
  <c r="Z106" i="3"/>
  <c r="AJ106" i="3"/>
  <c r="AL106" i="3"/>
  <c r="AB106" i="3"/>
  <c r="AA106" i="3"/>
  <c r="AC106" i="3"/>
  <c r="AK106" i="3"/>
  <c r="AF106" i="3"/>
  <c r="AH106" i="3"/>
  <c r="AE106" i="3"/>
  <c r="AD106" i="3"/>
  <c r="AE146" i="3"/>
  <c r="AG146" i="3"/>
  <c r="AI146" i="3"/>
  <c r="AL146" i="3"/>
  <c r="AJ146" i="3"/>
  <c r="Z146" i="3"/>
  <c r="AH146" i="3"/>
  <c r="AK146" i="3"/>
  <c r="AB146" i="3"/>
  <c r="AD146" i="3"/>
  <c r="AC146" i="3"/>
  <c r="AA146" i="3"/>
  <c r="AF146" i="3"/>
  <c r="AC52" i="3"/>
  <c r="AG52" i="3"/>
  <c r="AD52" i="3"/>
  <c r="AI52" i="3"/>
  <c r="AJ52" i="3"/>
  <c r="AH52" i="3"/>
  <c r="Z52" i="3"/>
  <c r="AB52" i="3"/>
  <c r="AA52" i="3"/>
  <c r="AL52" i="3"/>
  <c r="AF52" i="3"/>
  <c r="AK52" i="3"/>
  <c r="AE52" i="3"/>
  <c r="AC6" i="3"/>
  <c r="AD6" i="3"/>
  <c r="Z6" i="3"/>
  <c r="AF6" i="3"/>
  <c r="AG6" i="3"/>
  <c r="AK6" i="3"/>
  <c r="AE6" i="3"/>
  <c r="AH6" i="3"/>
  <c r="AA6" i="3"/>
  <c r="AL6" i="3"/>
  <c r="AJ6" i="3"/>
  <c r="AB6" i="3"/>
  <c r="AI6" i="3"/>
  <c r="AH150" i="3"/>
  <c r="AI150" i="3"/>
  <c r="AJ150" i="3"/>
  <c r="AL150" i="3"/>
  <c r="Z150" i="3"/>
  <c r="AG150" i="3"/>
  <c r="AK150" i="3"/>
  <c r="AA150" i="3"/>
  <c r="AC150" i="3"/>
  <c r="AB150" i="3"/>
  <c r="AD150" i="3"/>
  <c r="AE150" i="3"/>
  <c r="AF150" i="3"/>
  <c r="Z91" i="3"/>
  <c r="AC91" i="3"/>
  <c r="AD91" i="3"/>
  <c r="AB91" i="3"/>
  <c r="AI91" i="3"/>
  <c r="AJ91" i="3"/>
  <c r="AH91" i="3"/>
  <c r="AG91" i="3"/>
  <c r="AL91" i="3"/>
  <c r="AA91" i="3"/>
  <c r="AF91" i="3"/>
  <c r="AE91" i="3"/>
  <c r="AK91" i="3"/>
  <c r="AL44" i="3"/>
  <c r="AK44" i="3"/>
  <c r="Z44" i="3"/>
  <c r="AB44" i="3"/>
  <c r="AI44" i="3"/>
  <c r="AA44" i="3"/>
  <c r="AC44" i="3"/>
  <c r="AJ44" i="3"/>
  <c r="AD44" i="3"/>
  <c r="AH44" i="3"/>
  <c r="AE44" i="3"/>
  <c r="AG44" i="3"/>
  <c r="AF44" i="3"/>
  <c r="AE29" i="3"/>
  <c r="Z29" i="3"/>
  <c r="AK29" i="3"/>
  <c r="AJ29" i="3"/>
  <c r="AI29" i="3"/>
  <c r="AG29" i="3"/>
  <c r="AB29" i="3"/>
  <c r="AF29" i="3"/>
  <c r="AH29" i="3"/>
  <c r="AA29" i="3"/>
  <c r="AL29" i="3"/>
  <c r="AD29" i="3"/>
  <c r="AC29" i="3"/>
  <c r="AG141" i="3"/>
  <c r="Z141" i="3"/>
  <c r="AH141" i="3"/>
  <c r="AI141" i="3"/>
  <c r="AJ141" i="3"/>
  <c r="AL141" i="3"/>
  <c r="AK141" i="3"/>
  <c r="AA141" i="3"/>
  <c r="AB141" i="3"/>
  <c r="AC141" i="3"/>
  <c r="AD141" i="3"/>
  <c r="AF141" i="3"/>
  <c r="AE141" i="3"/>
  <c r="AL107" i="3"/>
  <c r="AK107" i="3"/>
  <c r="Z107" i="3"/>
  <c r="AH107" i="3"/>
  <c r="AJ107" i="3"/>
  <c r="AG107" i="3"/>
  <c r="AI107" i="3"/>
  <c r="AC107" i="3"/>
  <c r="AB107" i="3"/>
  <c r="AA107" i="3"/>
  <c r="AD107" i="3"/>
  <c r="AE107" i="3"/>
  <c r="AF107" i="3"/>
  <c r="AH118" i="3"/>
  <c r="AG118" i="3"/>
  <c r="AL118" i="3"/>
  <c r="AC118" i="3"/>
  <c r="AJ118" i="3"/>
  <c r="AK118" i="3"/>
  <c r="AA118" i="3"/>
  <c r="Z118" i="3"/>
  <c r="AI118" i="3"/>
  <c r="AB118" i="3"/>
  <c r="AE118" i="3"/>
  <c r="AF118" i="3"/>
  <c r="AD118" i="3"/>
  <c r="Z84" i="3"/>
  <c r="AH84" i="3"/>
  <c r="AL84" i="3"/>
  <c r="AJ84" i="3"/>
  <c r="AG84" i="3"/>
  <c r="AK84" i="3"/>
  <c r="AC84" i="3"/>
  <c r="AI84" i="3"/>
  <c r="AF84" i="3"/>
  <c r="AA84" i="3"/>
  <c r="AD84" i="3"/>
  <c r="AE84" i="3"/>
  <c r="AB84" i="3"/>
  <c r="AJ49" i="3"/>
  <c r="AH49" i="3"/>
  <c r="AK49" i="3"/>
  <c r="AC49" i="3"/>
  <c r="Z49" i="3"/>
  <c r="AL49" i="3"/>
  <c r="AF49" i="3"/>
  <c r="AE49" i="3"/>
  <c r="AB49" i="3"/>
  <c r="AA49" i="3"/>
  <c r="AD49" i="3"/>
  <c r="AG49" i="3"/>
  <c r="AI49" i="3"/>
  <c r="AI14" i="3"/>
  <c r="AK14" i="3"/>
  <c r="AL14" i="3"/>
  <c r="AA14" i="3"/>
  <c r="Z14" i="3"/>
  <c r="AG14" i="3"/>
  <c r="AC14" i="3"/>
  <c r="AH14" i="3"/>
  <c r="AF14" i="3"/>
  <c r="AE14" i="3"/>
  <c r="AJ14" i="3"/>
  <c r="AB14" i="3"/>
  <c r="AD14" i="3"/>
  <c r="AL158" i="3"/>
  <c r="AK158" i="3"/>
  <c r="AG158" i="3"/>
  <c r="AH158" i="3"/>
  <c r="AJ158" i="3"/>
  <c r="AA158" i="3"/>
  <c r="AI158" i="3"/>
  <c r="AC158" i="3"/>
  <c r="AF158" i="3"/>
  <c r="AB158" i="3"/>
  <c r="AD158" i="3"/>
  <c r="Z158" i="3"/>
  <c r="AE158" i="3"/>
  <c r="AK111" i="3"/>
  <c r="Z111" i="3"/>
  <c r="AH111" i="3"/>
  <c r="AG111" i="3"/>
  <c r="AL111" i="3"/>
  <c r="AB111" i="3"/>
  <c r="AJ111" i="3"/>
  <c r="AI111" i="3"/>
  <c r="AE111" i="3"/>
  <c r="AF111" i="3"/>
  <c r="AA111" i="3"/>
  <c r="AC111" i="3"/>
  <c r="AD111" i="3"/>
  <c r="AL64" i="3"/>
  <c r="AK64" i="3"/>
  <c r="Z64" i="3"/>
  <c r="AH64" i="3"/>
  <c r="AI64" i="3"/>
  <c r="AG64" i="3"/>
  <c r="AJ64" i="3"/>
  <c r="AA64" i="3"/>
  <c r="AE64" i="3"/>
  <c r="AF64" i="3"/>
  <c r="AD64" i="3"/>
  <c r="AB64" i="3"/>
  <c r="AC64" i="3"/>
  <c r="AI138" i="3"/>
  <c r="AK138" i="3"/>
  <c r="Z138" i="3"/>
  <c r="AH138" i="3"/>
  <c r="AG138" i="3"/>
  <c r="AL138" i="3"/>
  <c r="AA138" i="3"/>
  <c r="AJ138" i="3"/>
  <c r="AF138" i="3"/>
  <c r="AD138" i="3"/>
  <c r="AE138" i="3"/>
  <c r="AB138" i="3"/>
  <c r="AC138" i="3"/>
  <c r="Z176" i="3"/>
  <c r="AK176" i="3"/>
  <c r="AH176" i="3"/>
  <c r="AI176" i="3"/>
  <c r="AL176" i="3"/>
  <c r="AJ176" i="3"/>
  <c r="AG176" i="3"/>
  <c r="AA176" i="3"/>
  <c r="AC176" i="3"/>
  <c r="AB176" i="3"/>
  <c r="AD176" i="3"/>
  <c r="AE176" i="3"/>
  <c r="AF176" i="3"/>
  <c r="AH95" i="3"/>
  <c r="Z95" i="3"/>
  <c r="AA95" i="3"/>
  <c r="AK95" i="3"/>
  <c r="AI95" i="3"/>
  <c r="AB95" i="3"/>
  <c r="AD95" i="3"/>
  <c r="AE95" i="3"/>
  <c r="AF95" i="3"/>
  <c r="AC95" i="3"/>
  <c r="AL95" i="3"/>
  <c r="AJ95" i="3"/>
  <c r="AG95" i="3"/>
  <c r="Z72" i="3"/>
  <c r="AH72" i="3"/>
  <c r="AL72" i="3"/>
  <c r="AG72" i="3"/>
  <c r="AC72" i="3"/>
  <c r="AA72" i="3"/>
  <c r="AI72" i="3"/>
  <c r="AD72" i="3"/>
  <c r="AE72" i="3"/>
  <c r="AF72" i="3"/>
  <c r="AB72" i="3"/>
  <c r="AK72" i="3"/>
  <c r="AJ72" i="3"/>
  <c r="AC37" i="3"/>
  <c r="AE37" i="3"/>
  <c r="AL37" i="3"/>
  <c r="AJ37" i="3"/>
  <c r="AF37" i="3"/>
  <c r="Z37" i="3"/>
  <c r="AB37" i="3"/>
  <c r="AA37" i="3"/>
  <c r="AH37" i="3"/>
  <c r="AG37" i="3"/>
  <c r="AI37" i="3"/>
  <c r="AK37" i="3"/>
  <c r="AD37" i="3"/>
  <c r="AL10" i="3"/>
  <c r="AK10" i="3"/>
  <c r="AF10" i="3"/>
  <c r="AA10" i="3"/>
  <c r="AB10" i="3"/>
  <c r="AC10" i="3"/>
  <c r="AD10" i="3"/>
  <c r="Z10" i="3"/>
  <c r="AE10" i="3"/>
  <c r="AJ10" i="3"/>
  <c r="AI10" i="3"/>
  <c r="AG10" i="3"/>
  <c r="AH10" i="3"/>
  <c r="Z99" i="3"/>
  <c r="AI99" i="3"/>
  <c r="AJ99" i="3"/>
  <c r="AG99" i="3"/>
  <c r="AK99" i="3"/>
  <c r="AA99" i="3"/>
  <c r="AB99" i="3"/>
  <c r="AL99" i="3"/>
  <c r="AE99" i="3"/>
  <c r="AH99" i="3"/>
  <c r="AF99" i="3"/>
  <c r="AC99" i="3"/>
  <c r="AD99" i="3"/>
  <c r="AE5" i="3"/>
  <c r="AG5" i="3"/>
  <c r="AF5" i="3"/>
  <c r="Z5" i="3"/>
  <c r="AD5" i="3"/>
  <c r="AH5" i="3"/>
  <c r="AI5" i="3"/>
  <c r="AJ5" i="3"/>
  <c r="AK5" i="3"/>
  <c r="AL5" i="3"/>
  <c r="AC5" i="3"/>
  <c r="AB5" i="3"/>
  <c r="AA5" i="3"/>
  <c r="AD18" i="3"/>
  <c r="AF18" i="3"/>
  <c r="AE18" i="3"/>
  <c r="AG18" i="3"/>
  <c r="Z18" i="3"/>
  <c r="AC18" i="3"/>
  <c r="AK18" i="3"/>
  <c r="AH18" i="3"/>
  <c r="AJ18" i="3"/>
  <c r="AL18" i="3"/>
  <c r="AI18" i="3"/>
  <c r="AA18" i="3"/>
  <c r="AB18" i="3"/>
  <c r="AJ162" i="3"/>
  <c r="AL162" i="3"/>
  <c r="Z162" i="3"/>
  <c r="AK162" i="3"/>
  <c r="AI162" i="3"/>
  <c r="AC162" i="3"/>
  <c r="AH162" i="3"/>
  <c r="AG162" i="3"/>
  <c r="AB162" i="3"/>
  <c r="AE162" i="3"/>
  <c r="AF162" i="3"/>
  <c r="AA162" i="3"/>
  <c r="AD162" i="3"/>
  <c r="Z103" i="3"/>
  <c r="AK103" i="3"/>
  <c r="AG103" i="3"/>
  <c r="AH103" i="3"/>
  <c r="AL103" i="3"/>
  <c r="AJ103" i="3"/>
  <c r="AA103" i="3"/>
  <c r="AI103" i="3"/>
  <c r="AE103" i="3"/>
  <c r="AD103" i="3"/>
  <c r="AB103" i="3"/>
  <c r="AF103" i="3"/>
  <c r="AC103" i="3"/>
  <c r="AI56" i="3"/>
  <c r="AB56" i="3"/>
  <c r="Z56" i="3"/>
  <c r="AJ56" i="3"/>
  <c r="AA56" i="3"/>
  <c r="AL56" i="3"/>
  <c r="AH56" i="3"/>
  <c r="AK56" i="3"/>
  <c r="AF56" i="3"/>
  <c r="AG56" i="3"/>
  <c r="AC56" i="3"/>
  <c r="AD56" i="3"/>
  <c r="AE56" i="3"/>
  <c r="AB9" i="3"/>
  <c r="Z9" i="3"/>
  <c r="AL9" i="3"/>
  <c r="AC9" i="3"/>
  <c r="AE9" i="3"/>
  <c r="AF9" i="3"/>
  <c r="AD9" i="3"/>
  <c r="AK9" i="3"/>
  <c r="AJ9" i="3"/>
  <c r="AA9" i="3"/>
  <c r="AH9" i="3"/>
  <c r="AI9" i="3"/>
  <c r="AG9" i="3"/>
  <c r="AH153" i="3"/>
  <c r="AG153" i="3"/>
  <c r="AL153" i="3"/>
  <c r="Z153" i="3"/>
  <c r="AJ153" i="3"/>
  <c r="AK153" i="3"/>
  <c r="AI153" i="3"/>
  <c r="AA153" i="3"/>
  <c r="AD153" i="3"/>
  <c r="AC153" i="3"/>
  <c r="AE153" i="3"/>
  <c r="AF153" i="3"/>
  <c r="AB153" i="3"/>
  <c r="AE119" i="3"/>
  <c r="AD119" i="3"/>
  <c r="Z119" i="3"/>
  <c r="AJ119" i="3"/>
  <c r="AC119" i="3"/>
  <c r="AK119" i="3"/>
  <c r="AH119" i="3"/>
  <c r="AL119" i="3"/>
  <c r="AI119" i="3"/>
  <c r="AG119" i="3"/>
  <c r="AA119" i="3"/>
  <c r="AB119" i="3"/>
  <c r="AF119" i="3"/>
  <c r="AG130" i="3"/>
  <c r="AI130" i="3"/>
  <c r="AJ130" i="3"/>
  <c r="AL130" i="3"/>
  <c r="Z130" i="3"/>
  <c r="AK130" i="3"/>
  <c r="AH130" i="3"/>
  <c r="AA130" i="3"/>
  <c r="AC130" i="3"/>
  <c r="AB130" i="3"/>
  <c r="AF130" i="3"/>
  <c r="AD130" i="3"/>
  <c r="AE130" i="3"/>
  <c r="AK96" i="3"/>
  <c r="AJ96" i="3"/>
  <c r="AI96" i="3"/>
  <c r="AH96" i="3"/>
  <c r="Z96" i="3"/>
  <c r="AG96" i="3"/>
  <c r="AL96" i="3"/>
  <c r="AA96" i="3"/>
  <c r="AC96" i="3"/>
  <c r="AD96" i="3"/>
  <c r="AE96" i="3"/>
  <c r="AF96" i="3"/>
  <c r="AB96" i="3"/>
  <c r="AF61" i="3"/>
  <c r="AC61" i="3"/>
  <c r="AB61" i="3"/>
  <c r="AA61" i="3"/>
  <c r="Z61" i="3"/>
  <c r="AK61" i="3"/>
  <c r="AJ61" i="3"/>
  <c r="AG61" i="3"/>
  <c r="AL61" i="3"/>
  <c r="AH61" i="3"/>
  <c r="AI61" i="3"/>
  <c r="AE61" i="3"/>
  <c r="AD61" i="3"/>
  <c r="AL26" i="3"/>
  <c r="AI26" i="3"/>
  <c r="AK26" i="3"/>
  <c r="Z26" i="3"/>
  <c r="AJ26" i="3"/>
  <c r="AC26" i="3"/>
  <c r="AA26" i="3"/>
  <c r="AH26" i="3"/>
  <c r="AD26" i="3"/>
  <c r="AG26" i="3"/>
  <c r="AF26" i="3"/>
  <c r="AB26" i="3"/>
  <c r="AE26" i="3"/>
  <c r="AG170" i="3"/>
  <c r="AI170" i="3"/>
  <c r="Z170" i="3"/>
  <c r="AL170" i="3"/>
  <c r="AJ170" i="3"/>
  <c r="AH170" i="3"/>
  <c r="AA170" i="3"/>
  <c r="AD170" i="3"/>
  <c r="AK170" i="3"/>
  <c r="AB170" i="3"/>
  <c r="AE170" i="3"/>
  <c r="AC170" i="3"/>
  <c r="AF170" i="3"/>
  <c r="AK123" i="3"/>
  <c r="AJ123" i="3"/>
  <c r="AH123" i="3"/>
  <c r="AG123" i="3"/>
  <c r="AL123" i="3"/>
  <c r="AI123" i="3"/>
  <c r="Z123" i="3"/>
  <c r="AC123" i="3"/>
  <c r="AA123" i="3"/>
  <c r="AB123" i="3"/>
  <c r="AD123" i="3"/>
  <c r="AE123" i="3"/>
  <c r="AF123" i="3"/>
  <c r="AL76" i="3"/>
  <c r="AK76" i="3"/>
  <c r="Z76" i="3"/>
  <c r="AJ76" i="3"/>
  <c r="AI76" i="3"/>
  <c r="AG76" i="3"/>
  <c r="AA76" i="3"/>
  <c r="AH76" i="3"/>
  <c r="AB76" i="3"/>
  <c r="AD76" i="3"/>
  <c r="AE76" i="3"/>
  <c r="AF76" i="3"/>
  <c r="AC76" i="3"/>
  <c r="Z41" i="3"/>
  <c r="AH41" i="3"/>
  <c r="AG41" i="3"/>
  <c r="AJ41" i="3"/>
  <c r="AK41" i="3"/>
  <c r="AL41" i="3"/>
  <c r="AA41" i="3"/>
  <c r="AI41" i="3"/>
  <c r="AE41" i="3"/>
  <c r="AD41" i="3"/>
  <c r="AC41" i="3"/>
  <c r="AB41" i="3"/>
  <c r="AF41" i="3"/>
  <c r="Z30" i="3"/>
  <c r="AL30" i="3"/>
  <c r="AG30" i="3"/>
  <c r="AK30" i="3"/>
  <c r="AD30" i="3"/>
  <c r="AA30" i="3"/>
  <c r="AH30" i="3"/>
  <c r="AF30" i="3"/>
  <c r="AC30" i="3"/>
  <c r="AB30" i="3"/>
  <c r="AE30" i="3"/>
  <c r="AI30" i="3"/>
  <c r="AJ30" i="3"/>
  <c r="AF174" i="3"/>
  <c r="AH174" i="3"/>
  <c r="Z174" i="3"/>
  <c r="AE174" i="3"/>
  <c r="AJ174" i="3"/>
  <c r="AL174" i="3"/>
  <c r="AC174" i="3"/>
  <c r="AG174" i="3"/>
  <c r="AK174" i="3"/>
  <c r="AB174" i="3"/>
  <c r="AI174" i="3"/>
  <c r="AA174" i="3"/>
  <c r="AD174" i="3"/>
  <c r="Z115" i="3"/>
  <c r="AJ115" i="3"/>
  <c r="AK115" i="3"/>
  <c r="AH115" i="3"/>
  <c r="AA115" i="3"/>
  <c r="AL115" i="3"/>
  <c r="AG115" i="3"/>
  <c r="AI115" i="3"/>
  <c r="AE115" i="3"/>
  <c r="AF115" i="3"/>
  <c r="AB115" i="3"/>
  <c r="AC115" i="3"/>
  <c r="AD115" i="3"/>
  <c r="AJ68" i="3"/>
  <c r="Z68" i="3"/>
  <c r="AL68" i="3"/>
  <c r="AH68" i="3"/>
  <c r="AG68" i="3"/>
  <c r="AA68" i="3"/>
  <c r="AI68" i="3"/>
  <c r="AB68" i="3"/>
  <c r="AK68" i="3"/>
  <c r="AC68" i="3"/>
  <c r="AF68" i="3"/>
  <c r="AE68" i="3"/>
  <c r="AD68" i="3"/>
  <c r="AA21" i="3"/>
  <c r="AL21" i="3"/>
  <c r="AC21" i="3"/>
  <c r="AB21" i="3"/>
  <c r="AD21" i="3"/>
  <c r="Z21" i="3"/>
  <c r="AE21" i="3"/>
  <c r="AH21" i="3"/>
  <c r="AG21" i="3"/>
  <c r="AK21" i="3"/>
  <c r="AJ21" i="3"/>
  <c r="AI21" i="3"/>
  <c r="AF21" i="3"/>
  <c r="AI165" i="3"/>
  <c r="AJ165" i="3"/>
  <c r="Z165" i="3"/>
  <c r="AL165" i="3"/>
  <c r="AK165" i="3"/>
  <c r="AA165" i="3"/>
  <c r="AH165" i="3"/>
  <c r="AB165" i="3"/>
  <c r="AD165" i="3"/>
  <c r="AE165" i="3"/>
  <c r="AF165" i="3"/>
  <c r="AC165" i="3"/>
  <c r="AG165" i="3"/>
  <c r="AJ131" i="3"/>
  <c r="AH131" i="3"/>
  <c r="AG131" i="3"/>
  <c r="AB131" i="3"/>
  <c r="Z131" i="3"/>
  <c r="AI131" i="3"/>
  <c r="AA131" i="3"/>
  <c r="AC131" i="3"/>
  <c r="AK131" i="3"/>
  <c r="AD131" i="3"/>
  <c r="AF131" i="3"/>
  <c r="AL131" i="3"/>
  <c r="AE131" i="3"/>
  <c r="AI142" i="3"/>
  <c r="AH142" i="3"/>
  <c r="AL142" i="3"/>
  <c r="Z142" i="3"/>
  <c r="AC142" i="3"/>
  <c r="AA142" i="3"/>
  <c r="AJ142" i="3"/>
  <c r="AK142" i="3"/>
  <c r="AG142" i="3"/>
  <c r="AB142" i="3"/>
  <c r="AF142" i="3"/>
  <c r="AE142" i="3"/>
  <c r="AD142" i="3"/>
  <c r="AF108" i="3"/>
  <c r="Z108" i="3"/>
  <c r="AG108" i="3"/>
  <c r="AJ108" i="3"/>
  <c r="AL108" i="3"/>
  <c r="AA108" i="3"/>
  <c r="AH108" i="3"/>
  <c r="AI108" i="3"/>
  <c r="AD108" i="3"/>
  <c r="AE108" i="3"/>
  <c r="AK108" i="3"/>
  <c r="AB108" i="3"/>
  <c r="AC108" i="3"/>
  <c r="AE73" i="3"/>
  <c r="AG73" i="3"/>
  <c r="Z73" i="3"/>
  <c r="AI73" i="3"/>
  <c r="AK73" i="3"/>
  <c r="AA73" i="3"/>
  <c r="AB73" i="3"/>
  <c r="AC73" i="3"/>
  <c r="AL73" i="3"/>
  <c r="AF73" i="3"/>
  <c r="AD73" i="3"/>
  <c r="AJ73" i="3"/>
  <c r="AH73" i="3"/>
  <c r="AL38" i="3"/>
  <c r="AF38" i="3"/>
  <c r="Z38" i="3"/>
  <c r="AI38" i="3"/>
  <c r="AK38" i="3"/>
  <c r="AG38" i="3"/>
  <c r="AJ38" i="3"/>
  <c r="AE38" i="3"/>
  <c r="AD38" i="3"/>
  <c r="AB38" i="3"/>
  <c r="AH38" i="3"/>
  <c r="AA38" i="3"/>
  <c r="AC38" i="3"/>
  <c r="AD34" i="3"/>
  <c r="Z34" i="3"/>
  <c r="AK34" i="3"/>
  <c r="AF34" i="3"/>
  <c r="AC34" i="3"/>
  <c r="AH34" i="3"/>
  <c r="AG34" i="3"/>
  <c r="AI34" i="3"/>
  <c r="AE34" i="3"/>
  <c r="AA34" i="3"/>
  <c r="AL34" i="3"/>
  <c r="AJ34" i="3"/>
  <c r="AB34" i="3"/>
  <c r="AL135" i="3"/>
  <c r="Z135" i="3"/>
  <c r="AI135" i="3"/>
  <c r="AK135" i="3"/>
  <c r="AH135" i="3"/>
  <c r="AJ135" i="3"/>
  <c r="AG135" i="3"/>
  <c r="AC135" i="3"/>
  <c r="AB135" i="3"/>
  <c r="AA135" i="3"/>
  <c r="AD135" i="3"/>
  <c r="AE135" i="3"/>
  <c r="AF135" i="3"/>
  <c r="AI88" i="3"/>
  <c r="Z88" i="3"/>
  <c r="AH88" i="3"/>
  <c r="AL88" i="3"/>
  <c r="AA88" i="3"/>
  <c r="AK88" i="3"/>
  <c r="AJ88" i="3"/>
  <c r="AG88" i="3"/>
  <c r="AE88" i="3"/>
  <c r="AB88" i="3"/>
  <c r="AF88" i="3"/>
  <c r="AD88" i="3"/>
  <c r="AC88" i="3"/>
  <c r="AA42" i="3"/>
  <c r="AB42" i="3"/>
  <c r="AG42" i="3"/>
  <c r="AH42" i="3"/>
  <c r="AJ42" i="3"/>
  <c r="Z42" i="3"/>
  <c r="AD42" i="3"/>
  <c r="AI42" i="3"/>
  <c r="AE42" i="3"/>
  <c r="AF42" i="3"/>
  <c r="AK42" i="3"/>
  <c r="AL42" i="3"/>
  <c r="AC42" i="3"/>
  <c r="AE127" i="3"/>
  <c r="Z127" i="3"/>
  <c r="AG127" i="3"/>
  <c r="AI127" i="3"/>
  <c r="AL127" i="3"/>
  <c r="AH127" i="3"/>
  <c r="AD127" i="3"/>
  <c r="AC127" i="3"/>
  <c r="AA127" i="3"/>
  <c r="AJ127" i="3"/>
  <c r="AF127" i="3"/>
  <c r="AK127" i="3"/>
  <c r="AB127" i="3"/>
  <c r="AL80" i="3"/>
  <c r="Z80" i="3"/>
  <c r="AH80" i="3"/>
  <c r="AK80" i="3"/>
  <c r="AG80" i="3"/>
  <c r="AC80" i="3"/>
  <c r="AI80" i="3"/>
  <c r="AB80" i="3"/>
  <c r="AJ80" i="3"/>
  <c r="AE80" i="3"/>
  <c r="AD80" i="3"/>
  <c r="AF80" i="3"/>
  <c r="AA80" i="3"/>
  <c r="AJ143" i="3"/>
  <c r="Z143" i="3"/>
  <c r="AK143" i="3"/>
  <c r="AH143" i="3"/>
  <c r="AI143" i="3"/>
  <c r="AG143" i="3"/>
  <c r="AL143" i="3"/>
  <c r="AB143" i="3"/>
  <c r="AF143" i="3"/>
  <c r="AA143" i="3"/>
  <c r="AD143" i="3"/>
  <c r="AE143" i="3"/>
  <c r="AC143" i="3"/>
  <c r="AG154" i="3"/>
  <c r="AL154" i="3"/>
  <c r="AH154" i="3"/>
  <c r="AI154" i="3"/>
  <c r="AK154" i="3"/>
  <c r="Z154" i="3"/>
  <c r="AA154" i="3"/>
  <c r="AD154" i="3"/>
  <c r="AF154" i="3"/>
  <c r="AJ154" i="3"/>
  <c r="AB154" i="3"/>
  <c r="AC154" i="3"/>
  <c r="AE154" i="3"/>
  <c r="AK120" i="3"/>
  <c r="AG120" i="3"/>
  <c r="AI120" i="3"/>
  <c r="AH120" i="3"/>
  <c r="AC120" i="3"/>
  <c r="AL120" i="3"/>
  <c r="Z120" i="3"/>
  <c r="AJ120" i="3"/>
  <c r="AA120" i="3"/>
  <c r="AD120" i="3"/>
  <c r="AB120" i="3"/>
  <c r="AE120" i="3"/>
  <c r="AF120" i="3"/>
  <c r="AJ85" i="3"/>
  <c r="AI85" i="3"/>
  <c r="AG85" i="3"/>
  <c r="AH85" i="3"/>
  <c r="AK85" i="3"/>
  <c r="AL85" i="3"/>
  <c r="Z85" i="3"/>
  <c r="AA85" i="3"/>
  <c r="AF85" i="3"/>
  <c r="AD85" i="3"/>
  <c r="AE85" i="3"/>
  <c r="AB85" i="3"/>
  <c r="AC85" i="3"/>
  <c r="AA50" i="3"/>
  <c r="AE50" i="3"/>
  <c r="AB50" i="3"/>
  <c r="AF50" i="3"/>
  <c r="Z50" i="3"/>
  <c r="AI50" i="3"/>
  <c r="AK50" i="3"/>
  <c r="AJ50" i="3"/>
  <c r="AG50" i="3"/>
  <c r="AC50" i="3"/>
  <c r="AD50" i="3"/>
  <c r="AH50" i="3"/>
  <c r="AL50" i="3"/>
  <c r="AG3" i="3"/>
  <c r="AF3" i="3"/>
  <c r="AA3" i="3"/>
  <c r="Z3" i="3"/>
  <c r="AJ3" i="3"/>
  <c r="AI3" i="3"/>
  <c r="AK3" i="3"/>
  <c r="AB3" i="3"/>
  <c r="AE3" i="3"/>
  <c r="AD3" i="3"/>
  <c r="AL3" i="3"/>
  <c r="AH3" i="3"/>
  <c r="AC3" i="3"/>
  <c r="AK147" i="3"/>
  <c r="AI147" i="3"/>
  <c r="AJ147" i="3"/>
  <c r="Z147" i="3"/>
  <c r="AL147" i="3"/>
  <c r="AH147" i="3"/>
  <c r="AG147" i="3"/>
  <c r="AB147" i="3"/>
  <c r="AC147" i="3"/>
  <c r="AF147" i="3"/>
  <c r="AA147" i="3"/>
  <c r="AE147" i="3"/>
  <c r="AD147" i="3"/>
  <c r="AG100" i="3"/>
  <c r="AK100" i="3"/>
  <c r="AJ100" i="3"/>
  <c r="AH100" i="3"/>
  <c r="Z100" i="3"/>
  <c r="AF100" i="3"/>
  <c r="AE100" i="3"/>
  <c r="AA100" i="3"/>
  <c r="AI100" i="3"/>
  <c r="AL100" i="3"/>
  <c r="AB100" i="3"/>
  <c r="AD100" i="3"/>
  <c r="AC100" i="3"/>
  <c r="AG17" i="3"/>
  <c r="Z17" i="3"/>
  <c r="AE17" i="3"/>
  <c r="AH17" i="3"/>
  <c r="AL17" i="3"/>
  <c r="AD17" i="3"/>
  <c r="AF17" i="3"/>
  <c r="AI17" i="3"/>
  <c r="AA17" i="3"/>
  <c r="AJ17" i="3"/>
  <c r="AC17" i="3"/>
  <c r="AB17" i="3"/>
  <c r="AK17" i="3"/>
  <c r="AK33" i="3"/>
  <c r="AJ33" i="3"/>
  <c r="Z33" i="3"/>
  <c r="AH33" i="3"/>
  <c r="AC33" i="3"/>
  <c r="AL33" i="3"/>
  <c r="AI33" i="3"/>
  <c r="AG33" i="3"/>
  <c r="AB33" i="3"/>
  <c r="AF33" i="3"/>
  <c r="AD33" i="3"/>
  <c r="AE33" i="3"/>
  <c r="AA33" i="3"/>
  <c r="Z89" i="3"/>
  <c r="AE89" i="3"/>
  <c r="AI89" i="3"/>
  <c r="AF89" i="3"/>
  <c r="AG89" i="3"/>
  <c r="AL89" i="3"/>
  <c r="AH89" i="3"/>
  <c r="AJ89" i="3"/>
  <c r="AK89" i="3"/>
  <c r="AD89" i="3"/>
  <c r="AA89" i="3"/>
  <c r="AB89" i="3"/>
  <c r="AC89" i="3"/>
  <c r="AA54" i="3"/>
  <c r="AK54" i="3"/>
  <c r="Z54" i="3"/>
  <c r="AG54" i="3"/>
  <c r="AD54" i="3"/>
  <c r="AH54" i="3"/>
  <c r="AB54" i="3"/>
  <c r="AI54" i="3"/>
  <c r="AF54" i="3"/>
  <c r="AJ54" i="3"/>
  <c r="AL54" i="3"/>
  <c r="AE54" i="3"/>
  <c r="AC54" i="3"/>
  <c r="Z77" i="3"/>
  <c r="AH77" i="3"/>
  <c r="AG77" i="3"/>
  <c r="AL77" i="3"/>
  <c r="AK77" i="3"/>
  <c r="AI77" i="3"/>
  <c r="AJ77" i="3"/>
  <c r="AA77" i="3"/>
  <c r="AE77" i="3"/>
  <c r="AC77" i="3"/>
  <c r="AB77" i="3"/>
  <c r="AD77" i="3"/>
  <c r="AF77" i="3"/>
  <c r="Z139" i="3"/>
  <c r="AL139" i="3"/>
  <c r="AJ139" i="3"/>
  <c r="AK139" i="3"/>
  <c r="AH139" i="3"/>
  <c r="AI139" i="3"/>
  <c r="AC139" i="3"/>
  <c r="AB139" i="3"/>
  <c r="AA139" i="3"/>
  <c r="AG139" i="3"/>
  <c r="AF139" i="3"/>
  <c r="AD139" i="3"/>
  <c r="AE139" i="3"/>
  <c r="AJ92" i="3"/>
  <c r="AH92" i="3"/>
  <c r="Z92" i="3"/>
  <c r="AG92" i="3"/>
  <c r="AK92" i="3"/>
  <c r="AI92" i="3"/>
  <c r="AL92" i="3"/>
  <c r="AF92" i="3"/>
  <c r="AC92" i="3"/>
  <c r="AA92" i="3"/>
  <c r="AB92" i="3"/>
  <c r="AD92" i="3"/>
  <c r="AE92" i="3"/>
  <c r="AA45" i="3"/>
  <c r="AE45" i="3"/>
  <c r="AF45" i="3"/>
  <c r="AJ45" i="3"/>
  <c r="AL45" i="3"/>
  <c r="AH45" i="3"/>
  <c r="AG45" i="3"/>
  <c r="AI45" i="3"/>
  <c r="AB45" i="3"/>
  <c r="Z45" i="3"/>
  <c r="AK45" i="3"/>
  <c r="AC45" i="3"/>
  <c r="AD45" i="3"/>
  <c r="AL11" i="3"/>
  <c r="AK11" i="3"/>
  <c r="AA11" i="3"/>
  <c r="Z11" i="3"/>
  <c r="AB11" i="3"/>
  <c r="AC11" i="3"/>
  <c r="AD11" i="3"/>
  <c r="AJ11" i="3"/>
  <c r="AE11" i="3"/>
  <c r="AI11" i="3"/>
  <c r="AH11" i="3"/>
  <c r="AF11" i="3"/>
  <c r="AG11" i="3"/>
  <c r="AG155" i="3"/>
  <c r="Z155" i="3"/>
  <c r="AL155" i="3"/>
  <c r="AC155" i="3"/>
  <c r="AK155" i="3"/>
  <c r="AI155" i="3"/>
  <c r="AA155" i="3"/>
  <c r="AH155" i="3"/>
  <c r="AD155" i="3"/>
  <c r="AF155" i="3"/>
  <c r="AJ155" i="3"/>
  <c r="AE155" i="3"/>
  <c r="AB155" i="3"/>
  <c r="AL166" i="3"/>
  <c r="Z166" i="3"/>
  <c r="AH166" i="3"/>
  <c r="AB166" i="3"/>
  <c r="AK166" i="3"/>
  <c r="AG166" i="3"/>
  <c r="AA166" i="3"/>
  <c r="AC166" i="3"/>
  <c r="AD166" i="3"/>
  <c r="AJ166" i="3"/>
  <c r="AI166" i="3"/>
  <c r="AE166" i="3"/>
  <c r="AF166" i="3"/>
  <c r="AL132" i="3"/>
  <c r="AI132" i="3"/>
  <c r="AK132" i="3"/>
  <c r="AJ132" i="3"/>
  <c r="Z132" i="3"/>
  <c r="AG132" i="3"/>
  <c r="AH132" i="3"/>
  <c r="AA132" i="3"/>
  <c r="AC132" i="3"/>
  <c r="AE132" i="3"/>
  <c r="AF132" i="3"/>
  <c r="AD132" i="3"/>
  <c r="AB132" i="3"/>
  <c r="AE97" i="3"/>
  <c r="AG97" i="3"/>
  <c r="AH97" i="3"/>
  <c r="AI97" i="3"/>
  <c r="AK97" i="3"/>
  <c r="Z97" i="3"/>
  <c r="AA97" i="3"/>
  <c r="AJ97" i="3"/>
  <c r="AL97" i="3"/>
  <c r="AF97" i="3"/>
  <c r="AD97" i="3"/>
  <c r="AB97" i="3"/>
  <c r="AC97" i="3"/>
  <c r="AL62" i="3"/>
  <c r="AJ62" i="3"/>
  <c r="AG62" i="3"/>
  <c r="AK62" i="3"/>
  <c r="AI62" i="3"/>
  <c r="Z62" i="3"/>
  <c r="AD62" i="3"/>
  <c r="AH62" i="3"/>
  <c r="AB62" i="3"/>
  <c r="AF62" i="3"/>
  <c r="AA62" i="3"/>
  <c r="AE62" i="3"/>
  <c r="AC62" i="3"/>
  <c r="AG15" i="3"/>
  <c r="AF15" i="3"/>
  <c r="AH15" i="3"/>
  <c r="Z15" i="3"/>
  <c r="AJ15" i="3"/>
  <c r="AA15" i="3"/>
  <c r="AK15" i="3"/>
  <c r="AL15" i="3"/>
  <c r="AI15" i="3"/>
  <c r="AB15" i="3"/>
  <c r="AE15" i="3"/>
  <c r="AD15" i="3"/>
  <c r="AC15" i="3"/>
  <c r="AJ159" i="3"/>
  <c r="AH159" i="3"/>
  <c r="AL159" i="3"/>
  <c r="Z159" i="3"/>
  <c r="AG159" i="3"/>
  <c r="AB159" i="3"/>
  <c r="AC159" i="3"/>
  <c r="AI159" i="3"/>
  <c r="AA159" i="3"/>
  <c r="AD159" i="3"/>
  <c r="AE159" i="3"/>
  <c r="AF159" i="3"/>
  <c r="AK159" i="3"/>
  <c r="AB112" i="3"/>
  <c r="AJ112" i="3"/>
  <c r="AH112" i="3"/>
  <c r="Z112" i="3"/>
  <c r="AG112" i="3"/>
  <c r="AA112" i="3"/>
  <c r="AK112" i="3"/>
  <c r="AL112" i="3"/>
  <c r="AC112" i="3"/>
  <c r="AD112" i="3"/>
  <c r="AE112" i="3"/>
  <c r="AF112" i="3"/>
  <c r="AI112" i="3"/>
  <c r="AB177" i="3"/>
  <c r="AH177" i="3"/>
  <c r="AG177" i="3"/>
  <c r="AI177" i="3"/>
  <c r="AK177" i="3"/>
  <c r="Z177" i="3"/>
  <c r="AC177" i="3"/>
  <c r="AA177" i="3"/>
  <c r="AJ177" i="3"/>
  <c r="AD177" i="3"/>
  <c r="AE177" i="3"/>
  <c r="AL177" i="3"/>
  <c r="AF177" i="3"/>
  <c r="AA101" i="3"/>
  <c r="Z101" i="3"/>
  <c r="AG101" i="3"/>
  <c r="AL101" i="3"/>
  <c r="AJ101" i="3"/>
  <c r="AI101" i="3"/>
  <c r="AD101" i="3"/>
  <c r="AH101" i="3"/>
  <c r="AB101" i="3"/>
  <c r="AF101" i="3"/>
  <c r="AK101" i="3"/>
  <c r="AE101" i="3"/>
  <c r="AC101" i="3"/>
  <c r="AL66" i="3"/>
  <c r="AH66" i="3"/>
  <c r="Z66" i="3"/>
  <c r="AJ66" i="3"/>
  <c r="AK66" i="3"/>
  <c r="AI66" i="3"/>
  <c r="AG66" i="3"/>
  <c r="AF66" i="3"/>
  <c r="AB66" i="3"/>
  <c r="AD66" i="3"/>
  <c r="AE66" i="3"/>
  <c r="AC66" i="3"/>
  <c r="AA66" i="3"/>
  <c r="AE7" i="3"/>
  <c r="Z7" i="3"/>
  <c r="AF7" i="3"/>
  <c r="AB7" i="3"/>
  <c r="AD7" i="3"/>
  <c r="AC7" i="3"/>
  <c r="AJ7" i="3"/>
  <c r="AG7" i="3"/>
  <c r="AL7" i="3"/>
  <c r="AK7" i="3"/>
  <c r="AI7" i="3"/>
  <c r="AH7" i="3"/>
  <c r="AA7" i="3"/>
  <c r="Z151" i="3"/>
  <c r="AG151" i="3"/>
  <c r="AH151" i="3"/>
  <c r="AA151" i="3"/>
  <c r="AC151" i="3"/>
  <c r="AL151" i="3"/>
  <c r="AI151" i="3"/>
  <c r="AJ151" i="3"/>
  <c r="AK151" i="3"/>
  <c r="AB151" i="3"/>
  <c r="AD151" i="3"/>
  <c r="AF151" i="3"/>
  <c r="AE151" i="3"/>
  <c r="AC104" i="3"/>
  <c r="AB104" i="3"/>
  <c r="AA104" i="3"/>
  <c r="AL104" i="3"/>
  <c r="AG104" i="3"/>
  <c r="Z104" i="3"/>
  <c r="AI104" i="3"/>
  <c r="AJ104" i="3"/>
  <c r="AH104" i="3"/>
  <c r="AK104" i="3"/>
  <c r="AE104" i="3"/>
  <c r="AD104" i="3"/>
  <c r="AF104" i="3"/>
  <c r="AF57" i="3"/>
  <c r="AG57" i="3"/>
  <c r="AJ57" i="3"/>
  <c r="AI57" i="3"/>
  <c r="AK57" i="3"/>
  <c r="AH57" i="3"/>
  <c r="Z57" i="3"/>
  <c r="AE57" i="3"/>
  <c r="AB57" i="3"/>
  <c r="AC57" i="3"/>
  <c r="AD57" i="3"/>
  <c r="AA57" i="3"/>
  <c r="AL57" i="3"/>
  <c r="AK23" i="3"/>
  <c r="AA23" i="3"/>
  <c r="AL23" i="3"/>
  <c r="Z23" i="3"/>
  <c r="AB23" i="3"/>
  <c r="AJ23" i="3"/>
  <c r="AC23" i="3"/>
  <c r="AF23" i="3"/>
  <c r="AE23" i="3"/>
  <c r="AI23" i="3"/>
  <c r="AH23" i="3"/>
  <c r="AD23" i="3"/>
  <c r="AG23" i="3"/>
  <c r="AG167" i="3"/>
  <c r="AK167" i="3"/>
  <c r="Z167" i="3"/>
  <c r="AH167" i="3"/>
  <c r="AJ167" i="3"/>
  <c r="AL167" i="3"/>
  <c r="AI167" i="3"/>
  <c r="AC167" i="3"/>
  <c r="AB167" i="3"/>
  <c r="AE167" i="3"/>
  <c r="AA167" i="3"/>
  <c r="AD167" i="3"/>
  <c r="AF167" i="3"/>
  <c r="Z178" i="3"/>
  <c r="AG178" i="3"/>
  <c r="AK178" i="3"/>
  <c r="AI178" i="3"/>
  <c r="AJ178" i="3"/>
  <c r="AC178" i="3"/>
  <c r="AH178" i="3"/>
  <c r="AL178" i="3"/>
  <c r="AA178" i="3"/>
  <c r="AB178" i="3"/>
  <c r="AD178" i="3"/>
  <c r="AE178" i="3"/>
  <c r="AF178" i="3"/>
  <c r="AH144" i="3"/>
  <c r="AG144" i="3"/>
  <c r="AJ144" i="3"/>
  <c r="Z144" i="3"/>
  <c r="AI144" i="3"/>
  <c r="AA144" i="3"/>
  <c r="AC144" i="3"/>
  <c r="AL144" i="3"/>
  <c r="AK144" i="3"/>
  <c r="AB144" i="3"/>
  <c r="AE144" i="3"/>
  <c r="AD144" i="3"/>
  <c r="AF144" i="3"/>
  <c r="Z109" i="3"/>
  <c r="AK109" i="3"/>
  <c r="AL109" i="3"/>
  <c r="AG109" i="3"/>
  <c r="AA109" i="3"/>
  <c r="AH109" i="3"/>
  <c r="AJ109" i="3"/>
  <c r="AF109" i="3"/>
  <c r="AI109" i="3"/>
  <c r="AD109" i="3"/>
  <c r="AE109" i="3"/>
  <c r="AB109" i="3"/>
  <c r="AC109" i="3"/>
  <c r="Z74" i="3"/>
  <c r="AK74" i="3"/>
  <c r="AG74" i="3"/>
  <c r="AH74" i="3"/>
  <c r="AJ74" i="3"/>
  <c r="AB74" i="3"/>
  <c r="AA74" i="3"/>
  <c r="AI74" i="3"/>
  <c r="AL74" i="3"/>
  <c r="AD74" i="3"/>
  <c r="AC74" i="3"/>
  <c r="AE74" i="3"/>
  <c r="AF74" i="3"/>
  <c r="AA27" i="3"/>
  <c r="AH27" i="3"/>
  <c r="AJ27" i="3"/>
  <c r="Z27" i="3"/>
  <c r="AC27" i="3"/>
  <c r="AF27" i="3"/>
  <c r="AI27" i="3"/>
  <c r="AD27" i="3"/>
  <c r="AE27" i="3"/>
  <c r="AB27" i="3"/>
  <c r="AG27" i="3"/>
  <c r="AL27" i="3"/>
  <c r="AK27" i="3"/>
  <c r="AL171" i="3"/>
  <c r="Z171" i="3"/>
  <c r="AI171" i="3"/>
  <c r="AK171" i="3"/>
  <c r="AG171" i="3"/>
  <c r="AH171" i="3"/>
  <c r="AJ171" i="3"/>
  <c r="AA171" i="3"/>
  <c r="AB171" i="3"/>
  <c r="AC171" i="3"/>
  <c r="AD171" i="3"/>
  <c r="AE171" i="3"/>
  <c r="AF171" i="3"/>
  <c r="AI124" i="3"/>
  <c r="Z124" i="3"/>
  <c r="AH124" i="3"/>
  <c r="AA124" i="3"/>
  <c r="AK124" i="3"/>
  <c r="AC124" i="3"/>
  <c r="AJ124" i="3"/>
  <c r="AD124" i="3"/>
  <c r="AE124" i="3"/>
  <c r="AF124" i="3"/>
  <c r="AL124" i="3"/>
  <c r="AB124" i="3"/>
  <c r="AG124" i="3"/>
  <c r="AF113" i="3"/>
  <c r="Z113" i="3"/>
  <c r="AH113" i="3"/>
  <c r="AL113" i="3"/>
  <c r="AI113" i="3"/>
  <c r="AJ113" i="3"/>
  <c r="AG113" i="3"/>
  <c r="AK113" i="3"/>
  <c r="AB113" i="3"/>
  <c r="AA113" i="3"/>
  <c r="AE113" i="3"/>
  <c r="AC113" i="3"/>
  <c r="AD113" i="3"/>
  <c r="AL78" i="3"/>
  <c r="AE78" i="3"/>
  <c r="AD78" i="3"/>
  <c r="AH78" i="3"/>
  <c r="AK78" i="3"/>
  <c r="AG78" i="3"/>
  <c r="AI78" i="3"/>
  <c r="AJ78" i="3"/>
  <c r="AC78" i="3"/>
  <c r="AB78" i="3"/>
  <c r="Z78" i="3"/>
  <c r="AF78" i="3"/>
  <c r="AA78" i="3"/>
  <c r="AE19" i="3"/>
  <c r="AC19" i="3"/>
  <c r="AB19" i="3"/>
  <c r="Z19" i="3"/>
  <c r="AF19" i="3"/>
  <c r="AD19" i="3"/>
  <c r="AH19" i="3"/>
  <c r="AI19" i="3"/>
  <c r="AL19" i="3"/>
  <c r="AK19" i="3"/>
  <c r="AG19" i="3"/>
  <c r="AJ19" i="3"/>
  <c r="AA19" i="3"/>
  <c r="Z163" i="3"/>
  <c r="AJ163" i="3"/>
  <c r="AI163" i="3"/>
  <c r="AL163" i="3"/>
  <c r="AH163" i="3"/>
  <c r="AK163" i="3"/>
  <c r="AA163" i="3"/>
  <c r="AG163" i="3"/>
  <c r="AE163" i="3"/>
  <c r="AF163" i="3"/>
  <c r="AD163" i="3"/>
  <c r="AB163" i="3"/>
  <c r="AC163" i="3"/>
  <c r="AK116" i="3"/>
  <c r="AH116" i="3"/>
  <c r="AG116" i="3"/>
  <c r="AJ116" i="3"/>
  <c r="AA116" i="3"/>
  <c r="AI116" i="3"/>
  <c r="Z116" i="3"/>
  <c r="AL116" i="3"/>
  <c r="AB116" i="3"/>
  <c r="AF116" i="3"/>
  <c r="AD116" i="3"/>
  <c r="AC116" i="3"/>
  <c r="AE116" i="3"/>
  <c r="AG69" i="3"/>
  <c r="AK69" i="3"/>
  <c r="Z69" i="3"/>
  <c r="AH69" i="3"/>
  <c r="AA69" i="3"/>
  <c r="AJ69" i="3"/>
  <c r="AD69" i="3"/>
  <c r="AF69" i="3"/>
  <c r="AC69" i="3"/>
  <c r="AB69" i="3"/>
  <c r="AL69" i="3"/>
  <c r="AI69" i="3"/>
  <c r="AE69" i="3"/>
  <c r="AG35" i="3"/>
  <c r="AE35" i="3"/>
  <c r="AJ35" i="3"/>
  <c r="AI35" i="3"/>
  <c r="AK35" i="3"/>
  <c r="Z35" i="3"/>
  <c r="AL35" i="3"/>
  <c r="AH35" i="3"/>
  <c r="AD35" i="3"/>
  <c r="AC35" i="3"/>
  <c r="AF35" i="3"/>
  <c r="AB35" i="3"/>
  <c r="AA35" i="3"/>
  <c r="AK179" i="3"/>
  <c r="AH179" i="3"/>
  <c r="AG179" i="3"/>
  <c r="Z179" i="3"/>
  <c r="AJ179" i="3"/>
  <c r="AL179" i="3"/>
  <c r="AI179" i="3"/>
  <c r="AB179" i="3"/>
  <c r="AF179" i="3"/>
  <c r="AE179" i="3"/>
  <c r="AC179" i="3"/>
  <c r="AD179" i="3"/>
  <c r="AA179" i="3"/>
  <c r="AK12" i="3"/>
  <c r="AJ12" i="3"/>
  <c r="AL12" i="3"/>
  <c r="AA12" i="3"/>
  <c r="AI12" i="3"/>
  <c r="AB12" i="3"/>
  <c r="Z12" i="3"/>
  <c r="AE12" i="3"/>
  <c r="AC12" i="3"/>
  <c r="AH12" i="3"/>
  <c r="AG12" i="3"/>
  <c r="AD12" i="3"/>
  <c r="AF12" i="3"/>
  <c r="AL156" i="3"/>
  <c r="AI156" i="3"/>
  <c r="AK156" i="3"/>
  <c r="AJ156" i="3"/>
  <c r="AC156" i="3"/>
  <c r="AG156" i="3"/>
  <c r="Z156" i="3"/>
  <c r="AH156" i="3"/>
  <c r="AB156" i="3"/>
  <c r="AA156" i="3"/>
  <c r="AE156" i="3"/>
  <c r="AD156" i="3"/>
  <c r="AF156" i="3"/>
  <c r="AI121" i="3"/>
  <c r="Z121" i="3"/>
  <c r="AL121" i="3"/>
  <c r="AH121" i="3"/>
  <c r="AJ121" i="3"/>
  <c r="AA121" i="3"/>
  <c r="AK121" i="3"/>
  <c r="AG121" i="3"/>
  <c r="AC121" i="3"/>
  <c r="AE121" i="3"/>
  <c r="AF121" i="3"/>
  <c r="AB121" i="3"/>
  <c r="AD121" i="3"/>
  <c r="AD86" i="3"/>
  <c r="AK86" i="3"/>
  <c r="Z86" i="3"/>
  <c r="AH86" i="3"/>
  <c r="AA86" i="3"/>
  <c r="AG86" i="3"/>
  <c r="AJ86" i="3"/>
  <c r="AL86" i="3"/>
  <c r="AF86" i="3"/>
  <c r="AC86" i="3"/>
  <c r="AB86" i="3"/>
  <c r="AI86" i="3"/>
  <c r="AE86" i="3"/>
  <c r="AH39" i="3"/>
  <c r="AJ39" i="3"/>
  <c r="AA39" i="3"/>
  <c r="AI39" i="3"/>
  <c r="AC39" i="3"/>
  <c r="Z39" i="3"/>
  <c r="AG39" i="3"/>
  <c r="AD39" i="3"/>
  <c r="AB39" i="3"/>
  <c r="AL39" i="3"/>
  <c r="AF39" i="3"/>
  <c r="AK39" i="3"/>
  <c r="AE39" i="3"/>
  <c r="AL70" i="3"/>
  <c r="Z70" i="3"/>
  <c r="AK70" i="3"/>
  <c r="AI70" i="3"/>
  <c r="AG70" i="3"/>
  <c r="AB70" i="3"/>
  <c r="AJ70" i="3"/>
  <c r="AH70" i="3"/>
  <c r="AF70" i="3"/>
  <c r="AC70" i="3"/>
  <c r="AD70" i="3"/>
  <c r="AA70" i="3"/>
  <c r="AE70" i="3"/>
  <c r="Z136" i="3"/>
  <c r="AG136" i="3"/>
  <c r="AI136" i="3"/>
  <c r="AK136" i="3"/>
  <c r="AA136" i="3"/>
  <c r="AH136" i="3"/>
  <c r="AJ136" i="3"/>
  <c r="AL136" i="3"/>
  <c r="AD136" i="3"/>
  <c r="AE136" i="3"/>
  <c r="AF136" i="3"/>
  <c r="AB136" i="3"/>
  <c r="AC136" i="3"/>
  <c r="Z125" i="3"/>
  <c r="AI125" i="3"/>
  <c r="AL125" i="3"/>
  <c r="AK125" i="3"/>
  <c r="AG125" i="3"/>
  <c r="AH125" i="3"/>
  <c r="AJ125" i="3"/>
  <c r="AA125" i="3"/>
  <c r="AB125" i="3"/>
  <c r="AC125" i="3"/>
  <c r="AD125" i="3"/>
  <c r="AF125" i="3"/>
  <c r="AE125" i="3"/>
  <c r="AK90" i="3"/>
  <c r="AC90" i="3"/>
  <c r="AH90" i="3"/>
  <c r="AI90" i="3"/>
  <c r="AJ90" i="3"/>
  <c r="AG90" i="3"/>
  <c r="Z90" i="3"/>
  <c r="AL90" i="3"/>
  <c r="AE90" i="3"/>
  <c r="AB90" i="3"/>
  <c r="AD90" i="3"/>
  <c r="AA90" i="3"/>
  <c r="AF90" i="3"/>
  <c r="AB31" i="3"/>
  <c r="Z31" i="3"/>
  <c r="AJ31" i="3"/>
  <c r="AC31" i="3"/>
  <c r="AA31" i="3"/>
  <c r="AK31" i="3"/>
  <c r="AG31" i="3"/>
  <c r="AL31" i="3"/>
  <c r="AD31" i="3"/>
  <c r="AE31" i="3"/>
  <c r="AI31" i="3"/>
  <c r="AF31" i="3"/>
  <c r="AH31" i="3"/>
  <c r="Z175" i="3"/>
  <c r="AJ175" i="3"/>
  <c r="AK175" i="3"/>
  <c r="AG175" i="3"/>
  <c r="AI175" i="3"/>
  <c r="AH175" i="3"/>
  <c r="AL175" i="3"/>
  <c r="AF175" i="3"/>
  <c r="AD175" i="3"/>
  <c r="AE175" i="3"/>
  <c r="AA175" i="3"/>
  <c r="AC175" i="3"/>
  <c r="AB175" i="3"/>
  <c r="AG128" i="3"/>
  <c r="AK128" i="3"/>
  <c r="Z128" i="3"/>
  <c r="AJ128" i="3"/>
  <c r="AH128" i="3"/>
  <c r="AA128" i="3"/>
  <c r="AI128" i="3"/>
  <c r="AL128" i="3"/>
  <c r="AB128" i="3"/>
  <c r="AC128" i="3"/>
  <c r="AD128" i="3"/>
  <c r="AE128" i="3"/>
  <c r="AF128" i="3"/>
  <c r="AG81" i="3"/>
  <c r="AK81" i="3"/>
  <c r="AI81" i="3"/>
  <c r="AH81" i="3"/>
  <c r="AJ81" i="3"/>
  <c r="AL81" i="3"/>
  <c r="AC81" i="3"/>
  <c r="AA81" i="3"/>
  <c r="Z81" i="3"/>
  <c r="AD81" i="3"/>
  <c r="AE81" i="3"/>
  <c r="AF81" i="3"/>
  <c r="AB81" i="3"/>
  <c r="AJ47" i="3"/>
  <c r="AL47" i="3"/>
  <c r="AB47" i="3"/>
  <c r="AC47" i="3"/>
  <c r="AA47" i="3"/>
  <c r="AD47" i="3"/>
  <c r="AH47" i="3"/>
  <c r="AG47" i="3"/>
  <c r="AE47" i="3"/>
  <c r="AF47" i="3"/>
  <c r="Z47" i="3"/>
  <c r="AK47" i="3"/>
  <c r="AI47" i="3"/>
  <c r="AA22" i="3"/>
  <c r="AL22" i="3"/>
  <c r="AK22" i="3"/>
  <c r="AB22" i="3"/>
  <c r="AC22" i="3"/>
  <c r="Z22" i="3"/>
  <c r="AD22" i="3"/>
  <c r="AE22" i="3"/>
  <c r="AF22" i="3"/>
  <c r="AG22" i="3"/>
  <c r="AJ22" i="3"/>
  <c r="AI22" i="3"/>
  <c r="AH22" i="3"/>
  <c r="AL24" i="3"/>
  <c r="AK24" i="3"/>
  <c r="AJ24" i="3"/>
  <c r="AI24" i="3"/>
  <c r="Z24" i="3"/>
  <c r="AB24" i="3"/>
  <c r="AA24" i="3"/>
  <c r="AE24" i="3"/>
  <c r="AD24" i="3"/>
  <c r="AH24" i="3"/>
  <c r="AG24" i="3"/>
  <c r="AC24" i="3"/>
  <c r="AF24" i="3"/>
  <c r="AG168" i="3"/>
  <c r="AK168" i="3"/>
  <c r="AH168" i="3"/>
  <c r="AL168" i="3"/>
  <c r="Z168" i="3"/>
  <c r="AB168" i="3"/>
  <c r="AI168" i="3"/>
  <c r="AA168" i="3"/>
  <c r="AJ168" i="3"/>
  <c r="AC168" i="3"/>
  <c r="AE168" i="3"/>
  <c r="AD168" i="3"/>
  <c r="AF168" i="3"/>
  <c r="AH133" i="3"/>
  <c r="AK133" i="3"/>
  <c r="AG133" i="3"/>
  <c r="AI133" i="3"/>
  <c r="Z133" i="3"/>
  <c r="AL133" i="3"/>
  <c r="AA133" i="3"/>
  <c r="AE133" i="3"/>
  <c r="AF133" i="3"/>
  <c r="AC133" i="3"/>
  <c r="AB133" i="3"/>
  <c r="AD133" i="3"/>
  <c r="AJ133" i="3"/>
  <c r="AK98" i="3"/>
  <c r="Z98" i="3"/>
  <c r="AJ98" i="3"/>
  <c r="AA98" i="3"/>
  <c r="AG98" i="3"/>
  <c r="AH98" i="3"/>
  <c r="AL98" i="3"/>
  <c r="AD98" i="3"/>
  <c r="AI98" i="3"/>
  <c r="AC98" i="3"/>
  <c r="AB98" i="3"/>
  <c r="AE98" i="3"/>
  <c r="AF98" i="3"/>
  <c r="AL51" i="3"/>
  <c r="AJ51" i="3"/>
  <c r="Z51" i="3"/>
  <c r="AI51" i="3"/>
  <c r="AC51" i="3"/>
  <c r="AB51" i="3"/>
  <c r="AA51" i="3"/>
  <c r="AH51" i="3"/>
  <c r="AE51" i="3"/>
  <c r="AK51" i="3"/>
  <c r="AD51" i="3"/>
  <c r="AF51" i="3"/>
  <c r="AG51" i="3"/>
  <c r="AL4" i="3"/>
  <c r="AE4" i="3"/>
  <c r="AG4" i="3"/>
  <c r="AI4" i="3"/>
  <c r="Z4" i="3"/>
  <c r="AF4" i="3"/>
  <c r="AJ4" i="3"/>
  <c r="AK4" i="3"/>
  <c r="AD4" i="3"/>
  <c r="AC4" i="3"/>
  <c r="AH4" i="3"/>
  <c r="AB4" i="3"/>
  <c r="AA4" i="3"/>
  <c r="AK148" i="3"/>
  <c r="AG148" i="3"/>
  <c r="AH148" i="3"/>
  <c r="AJ148" i="3"/>
  <c r="AC148" i="3"/>
  <c r="AL148" i="3"/>
  <c r="Z148" i="3"/>
  <c r="AI148" i="3"/>
  <c r="AB148" i="3"/>
  <c r="AD148" i="3"/>
  <c r="AF148" i="3"/>
  <c r="AA148" i="3"/>
  <c r="AE148" i="3"/>
  <c r="AG137" i="3"/>
  <c r="Z137" i="3"/>
  <c r="AI137" i="3"/>
  <c r="AL137" i="3"/>
  <c r="AK137" i="3"/>
  <c r="AH137" i="3"/>
  <c r="AJ137" i="3"/>
  <c r="AA137" i="3"/>
  <c r="AB137" i="3"/>
  <c r="AC137" i="3"/>
  <c r="AD137" i="3"/>
  <c r="AF137" i="3"/>
  <c r="AE137" i="3"/>
  <c r="Z102" i="3"/>
  <c r="AH102" i="3"/>
  <c r="AK102" i="3"/>
  <c r="AJ102" i="3"/>
  <c r="AG102" i="3"/>
  <c r="AI102" i="3"/>
  <c r="AE102" i="3"/>
  <c r="AA102" i="3"/>
  <c r="AF102" i="3"/>
  <c r="AC102" i="3"/>
  <c r="AB102" i="3"/>
  <c r="AD102" i="3"/>
  <c r="AL102" i="3"/>
  <c r="AG43" i="3"/>
  <c r="Z43" i="3"/>
  <c r="AH43" i="3"/>
  <c r="AK43" i="3"/>
  <c r="AJ43" i="3"/>
  <c r="AL43" i="3"/>
  <c r="AC43" i="3"/>
  <c r="AI43" i="3"/>
  <c r="AD43" i="3"/>
  <c r="AE43" i="3"/>
  <c r="AB43" i="3"/>
  <c r="AA43" i="3"/>
  <c r="AF43" i="3"/>
  <c r="AK53" i="3"/>
  <c r="AJ53" i="3"/>
  <c r="Z53" i="3"/>
  <c r="AH53" i="3"/>
  <c r="AG53" i="3"/>
  <c r="AI53" i="3"/>
  <c r="AL53" i="3"/>
  <c r="AA53" i="3"/>
  <c r="AE53" i="3"/>
  <c r="AC53" i="3"/>
  <c r="AF53" i="3"/>
  <c r="AB53" i="3"/>
  <c r="AD53" i="3"/>
  <c r="AI140" i="3"/>
  <c r="AL140" i="3"/>
  <c r="Z140" i="3"/>
  <c r="AK140" i="3"/>
  <c r="AG140" i="3"/>
  <c r="AC140" i="3"/>
  <c r="AH140" i="3"/>
  <c r="AJ140" i="3"/>
  <c r="AE140" i="3"/>
  <c r="AA140" i="3"/>
  <c r="AD140" i="3"/>
  <c r="AB140" i="3"/>
  <c r="AF140" i="3"/>
  <c r="AA93" i="3"/>
  <c r="AB93" i="3"/>
  <c r="AL93" i="3"/>
  <c r="AH93" i="3"/>
  <c r="AJ93" i="3"/>
  <c r="Z93" i="3"/>
  <c r="AG93" i="3"/>
  <c r="AK93" i="3"/>
  <c r="AD93" i="3"/>
  <c r="AF93" i="3"/>
  <c r="AC93" i="3"/>
  <c r="AI93" i="3"/>
  <c r="AE93" i="3"/>
  <c r="AE59" i="3"/>
  <c r="AD59" i="3"/>
  <c r="AI59" i="3"/>
  <c r="Z59" i="3"/>
  <c r="AG59" i="3"/>
  <c r="AC59" i="3"/>
  <c r="AL59" i="3"/>
  <c r="AK59" i="3"/>
  <c r="AJ59" i="3"/>
  <c r="AA59" i="3"/>
  <c r="AH59" i="3"/>
  <c r="AF59" i="3"/>
  <c r="AB59" i="3"/>
  <c r="AF46" i="3"/>
  <c r="Z46" i="3"/>
  <c r="AI46" i="3"/>
  <c r="AG46" i="3"/>
  <c r="AL46" i="3"/>
  <c r="AB46" i="3"/>
  <c r="AA46" i="3"/>
  <c r="AK46" i="3"/>
  <c r="AJ46" i="3"/>
  <c r="AH46" i="3"/>
  <c r="AE46" i="3"/>
  <c r="AD46" i="3"/>
  <c r="AC46" i="3"/>
  <c r="Z36" i="3"/>
  <c r="AI36" i="3"/>
  <c r="AK36" i="3"/>
  <c r="AB36" i="3"/>
  <c r="AA36" i="3"/>
  <c r="AL36" i="3"/>
  <c r="AC36" i="3"/>
  <c r="AJ36" i="3"/>
  <c r="AH36" i="3"/>
  <c r="AG36" i="3"/>
  <c r="AE36" i="3"/>
  <c r="AF36" i="3"/>
  <c r="AD36" i="3"/>
  <c r="AA82" i="3"/>
  <c r="AJ82" i="3"/>
  <c r="AK82" i="3"/>
  <c r="AI82" i="3"/>
  <c r="Z82" i="3"/>
  <c r="AG82" i="3"/>
  <c r="AB82" i="3"/>
  <c r="AL82" i="3"/>
  <c r="AE82" i="3"/>
  <c r="AC82" i="3"/>
  <c r="AF82" i="3"/>
  <c r="AH82" i="3"/>
  <c r="AD82" i="3"/>
  <c r="AI145" i="3"/>
  <c r="AG145" i="3"/>
  <c r="AK145" i="3"/>
  <c r="Z145" i="3"/>
  <c r="AH145" i="3"/>
  <c r="AJ145" i="3"/>
  <c r="AA145" i="3"/>
  <c r="AL145" i="3"/>
  <c r="AC145" i="3"/>
  <c r="AE145" i="3"/>
  <c r="AF145" i="3"/>
  <c r="AD145" i="3"/>
  <c r="AB145" i="3"/>
  <c r="Z110" i="3"/>
  <c r="AH110" i="3"/>
  <c r="AL110" i="3"/>
  <c r="AK110" i="3"/>
  <c r="AC110" i="3"/>
  <c r="AI110" i="3"/>
  <c r="AB110" i="3"/>
  <c r="AA110" i="3"/>
  <c r="AE110" i="3"/>
  <c r="AJ110" i="3"/>
  <c r="AG110" i="3"/>
  <c r="AF110" i="3"/>
  <c r="AD110" i="3"/>
  <c r="AD63" i="3"/>
  <c r="AA63" i="3"/>
  <c r="AH63" i="3"/>
  <c r="Z63" i="3"/>
  <c r="AB63" i="3"/>
  <c r="AI63" i="3"/>
  <c r="AE63" i="3"/>
  <c r="AK63" i="3"/>
  <c r="AJ63" i="3"/>
  <c r="AG63" i="3"/>
  <c r="AC63" i="3"/>
  <c r="AF63" i="3"/>
  <c r="AL63" i="3"/>
  <c r="AE16" i="3"/>
  <c r="AF16" i="3"/>
  <c r="Z16" i="3"/>
  <c r="AG16" i="3"/>
  <c r="AH16" i="3"/>
  <c r="AI16" i="3"/>
  <c r="AJ16" i="3"/>
  <c r="AK16" i="3"/>
  <c r="AA16" i="3"/>
  <c r="AD16" i="3"/>
  <c r="AC16" i="3"/>
  <c r="AL16" i="3"/>
  <c r="AB16" i="3"/>
  <c r="AJ160" i="3"/>
  <c r="AI160" i="3"/>
  <c r="AL160" i="3"/>
  <c r="Z160" i="3"/>
  <c r="AH160" i="3"/>
  <c r="AK160" i="3"/>
  <c r="AA160" i="3"/>
  <c r="AG160" i="3"/>
  <c r="AF160" i="3"/>
  <c r="AC160" i="3"/>
  <c r="AE160" i="3"/>
  <c r="AD160" i="3"/>
  <c r="AB160" i="3"/>
  <c r="AB65" i="3"/>
  <c r="Z65" i="3"/>
  <c r="AG65" i="3"/>
  <c r="AC65" i="3"/>
  <c r="AH65" i="3"/>
  <c r="AJ65" i="3"/>
  <c r="AL65" i="3"/>
  <c r="AA65" i="3"/>
  <c r="AE65" i="3"/>
  <c r="AD65" i="3"/>
  <c r="AK65" i="3"/>
  <c r="AI65" i="3"/>
  <c r="AF65" i="3"/>
  <c r="Z149" i="3"/>
  <c r="AB149" i="3"/>
  <c r="AH149" i="3"/>
  <c r="AG149" i="3"/>
  <c r="AI149" i="3"/>
  <c r="AK149" i="3"/>
  <c r="AL149" i="3"/>
  <c r="AC149" i="3"/>
  <c r="AJ149" i="3"/>
  <c r="AA149" i="3"/>
  <c r="AD149" i="3"/>
  <c r="AE149" i="3"/>
  <c r="AF149" i="3"/>
  <c r="AG114" i="3"/>
  <c r="Z114" i="3"/>
  <c r="AI114" i="3"/>
  <c r="AJ114" i="3"/>
  <c r="AL114" i="3"/>
  <c r="AB114" i="3"/>
  <c r="AH114" i="3"/>
  <c r="AK114" i="3"/>
  <c r="AA114" i="3"/>
  <c r="AE114" i="3"/>
  <c r="AD114" i="3"/>
  <c r="AC114" i="3"/>
  <c r="AF114" i="3"/>
  <c r="Z55" i="3"/>
  <c r="AL55" i="3"/>
  <c r="AI55" i="3"/>
  <c r="AG55" i="3"/>
  <c r="AB55" i="3"/>
  <c r="AJ55" i="3"/>
  <c r="AK55" i="3"/>
  <c r="AD55" i="3"/>
  <c r="AC55" i="3"/>
  <c r="AA55" i="3"/>
  <c r="AE55" i="3"/>
  <c r="AF55" i="3"/>
  <c r="AH55" i="3"/>
  <c r="AD8" i="3"/>
  <c r="AC8" i="3"/>
  <c r="AB8" i="3"/>
  <c r="AA8" i="3"/>
  <c r="AE8" i="3"/>
  <c r="AG8" i="3"/>
  <c r="Z8" i="3"/>
  <c r="AH8" i="3"/>
  <c r="AL8" i="3"/>
  <c r="AK8" i="3"/>
  <c r="AI8" i="3"/>
  <c r="AJ8" i="3"/>
  <c r="AF8" i="3"/>
  <c r="AK152" i="3"/>
  <c r="AH152" i="3"/>
  <c r="AG152" i="3"/>
  <c r="Z152" i="3"/>
  <c r="AB152" i="3"/>
  <c r="AI152" i="3"/>
  <c r="AD152" i="3"/>
  <c r="AA152" i="3"/>
  <c r="AE152" i="3"/>
  <c r="AF152" i="3"/>
  <c r="AL152" i="3"/>
  <c r="AC152" i="3"/>
  <c r="AJ152" i="3"/>
  <c r="Z105" i="3"/>
  <c r="AK105" i="3"/>
  <c r="AB105" i="3"/>
  <c r="AA105" i="3"/>
  <c r="AJ105" i="3"/>
  <c r="AH105" i="3"/>
  <c r="AE105" i="3"/>
  <c r="AL105" i="3"/>
  <c r="AI105" i="3"/>
  <c r="AF105" i="3"/>
  <c r="AC105" i="3"/>
  <c r="AG105" i="3"/>
  <c r="AD105" i="3"/>
  <c r="AG71" i="3"/>
  <c r="AH71" i="3"/>
  <c r="AK71" i="3"/>
  <c r="Z71" i="3"/>
  <c r="AI71" i="3"/>
  <c r="AJ71" i="3"/>
  <c r="AL71" i="3"/>
  <c r="AA71" i="3"/>
  <c r="AB71" i="3"/>
  <c r="AD71" i="3"/>
  <c r="AE71" i="3"/>
  <c r="AF71" i="3"/>
  <c r="AC71" i="3"/>
  <c r="AH58" i="3"/>
  <c r="AG58" i="3"/>
  <c r="AK58" i="3"/>
  <c r="AB58" i="3"/>
  <c r="AA58" i="3"/>
  <c r="AD58" i="3"/>
  <c r="Z58" i="3"/>
  <c r="AE58" i="3"/>
  <c r="AL58" i="3"/>
  <c r="AJ58" i="3"/>
  <c r="AF58" i="3"/>
  <c r="AI58" i="3"/>
  <c r="AC58" i="3"/>
  <c r="AG48" i="3"/>
  <c r="AD48" i="3"/>
  <c r="AC48" i="3"/>
  <c r="Z48" i="3"/>
  <c r="AI48" i="3"/>
  <c r="AH48" i="3"/>
  <c r="AA48" i="3"/>
  <c r="AK48" i="3"/>
  <c r="AL48" i="3"/>
  <c r="AJ48" i="3"/>
  <c r="AB48" i="3"/>
  <c r="AE48" i="3"/>
  <c r="AF48" i="3"/>
  <c r="AJ13" i="3"/>
  <c r="AK13" i="3"/>
  <c r="Z13" i="3"/>
  <c r="AH13" i="3"/>
  <c r="AL13" i="3"/>
  <c r="AA13" i="3"/>
  <c r="AI13" i="3"/>
  <c r="AB13" i="3"/>
  <c r="AG13" i="3"/>
  <c r="AD13" i="3"/>
  <c r="AF13" i="3"/>
  <c r="AC13" i="3"/>
  <c r="AE13" i="3"/>
  <c r="AJ157" i="3"/>
  <c r="Z157" i="3"/>
  <c r="AH157" i="3"/>
  <c r="AK157" i="3"/>
  <c r="AG157" i="3"/>
  <c r="AI157" i="3"/>
  <c r="AL157" i="3"/>
  <c r="AB157" i="3"/>
  <c r="AF157" i="3"/>
  <c r="AD157" i="3"/>
  <c r="AA157" i="3"/>
  <c r="AC157" i="3"/>
  <c r="AE157" i="3"/>
  <c r="AI122" i="3"/>
  <c r="AJ122" i="3"/>
  <c r="AG122" i="3"/>
  <c r="AK122" i="3"/>
  <c r="AL122" i="3"/>
  <c r="Z122" i="3"/>
  <c r="AB122" i="3"/>
  <c r="AA122" i="3"/>
  <c r="AD122" i="3"/>
  <c r="AE122" i="3"/>
  <c r="AF122" i="3"/>
  <c r="AC122" i="3"/>
  <c r="AH122" i="3"/>
  <c r="AC75" i="3"/>
  <c r="AJ75" i="3"/>
  <c r="AL75" i="3"/>
  <c r="AG75" i="3"/>
  <c r="AF75" i="3"/>
  <c r="AK75" i="3"/>
  <c r="Z75" i="3"/>
  <c r="AI75" i="3"/>
  <c r="AA75" i="3"/>
  <c r="AB75" i="3"/>
  <c r="AH75" i="3"/>
  <c r="AD75" i="3"/>
  <c r="AE75" i="3"/>
  <c r="AC28" i="3"/>
  <c r="Z28" i="3"/>
  <c r="AE28" i="3"/>
  <c r="AI28" i="3"/>
  <c r="AB28" i="3"/>
  <c r="AH28" i="3"/>
  <c r="AJ28" i="3"/>
  <c r="AD28" i="3"/>
  <c r="AF28" i="3"/>
  <c r="AA28" i="3"/>
  <c r="AK28" i="3"/>
  <c r="AL28" i="3"/>
  <c r="AG28" i="3"/>
  <c r="Z172" i="3"/>
  <c r="AK172" i="3"/>
  <c r="AI172" i="3"/>
  <c r="AL172" i="3"/>
  <c r="AJ172" i="3"/>
  <c r="AH172" i="3"/>
  <c r="AB172" i="3"/>
  <c r="AA172" i="3"/>
  <c r="AG172" i="3"/>
  <c r="AC172" i="3"/>
  <c r="AF172" i="3"/>
  <c r="AE172" i="3"/>
  <c r="AD172" i="3"/>
  <c r="Z161" i="3"/>
  <c r="AI161" i="3"/>
  <c r="AK161" i="3"/>
  <c r="AG161" i="3"/>
  <c r="AB161" i="3"/>
  <c r="AJ161" i="3"/>
  <c r="AL161" i="3"/>
  <c r="AF161" i="3"/>
  <c r="AA161" i="3"/>
  <c r="AC161" i="3"/>
  <c r="AE161" i="3"/>
  <c r="AH161" i="3"/>
  <c r="AD161" i="3"/>
  <c r="AG126" i="3"/>
  <c r="AK126" i="3"/>
  <c r="AJ126" i="3"/>
  <c r="AI126" i="3"/>
  <c r="AL126" i="3"/>
  <c r="AA126" i="3"/>
  <c r="AC126" i="3"/>
  <c r="AH126" i="3"/>
  <c r="AD126" i="3"/>
  <c r="AE126" i="3"/>
  <c r="AB126" i="3"/>
  <c r="AF126" i="3"/>
  <c r="Z126" i="3"/>
  <c r="AK67" i="3"/>
  <c r="Z67" i="3"/>
  <c r="AC67" i="3"/>
  <c r="AB67" i="3"/>
  <c r="AI67" i="3"/>
  <c r="AJ67" i="3"/>
  <c r="AH67" i="3"/>
  <c r="AL67" i="3"/>
  <c r="AG67" i="3"/>
  <c r="AA67" i="3"/>
  <c r="AD67" i="3"/>
  <c r="AF67" i="3"/>
  <c r="AE67" i="3"/>
  <c r="AD20" i="3"/>
  <c r="AC20" i="3"/>
  <c r="AB20" i="3"/>
  <c r="AA20" i="3"/>
  <c r="Z20" i="3"/>
  <c r="AF20" i="3"/>
  <c r="AG20" i="3"/>
  <c r="AE20" i="3"/>
  <c r="AH20" i="3"/>
  <c r="AL20" i="3"/>
  <c r="AK20" i="3"/>
  <c r="AJ20" i="3"/>
  <c r="AI20" i="3"/>
  <c r="AI164" i="3"/>
  <c r="AK164" i="3"/>
  <c r="AG164" i="3"/>
  <c r="Z164" i="3"/>
  <c r="AJ164" i="3"/>
  <c r="AH164" i="3"/>
  <c r="AA164" i="3"/>
  <c r="AL164" i="3"/>
  <c r="AE164" i="3"/>
  <c r="AF164" i="3"/>
  <c r="AC164" i="3"/>
  <c r="AB164" i="3"/>
  <c r="AD164" i="3"/>
  <c r="AL117" i="3"/>
  <c r="Z117" i="3"/>
  <c r="AJ117" i="3"/>
  <c r="AK117" i="3"/>
  <c r="AH117" i="3"/>
  <c r="AI117" i="3"/>
  <c r="AA117" i="3"/>
  <c r="AF117" i="3"/>
  <c r="AD117" i="3"/>
  <c r="AC117" i="3"/>
  <c r="AG117" i="3"/>
  <c r="AE117" i="3"/>
  <c r="AB117" i="3"/>
  <c r="AG83" i="3"/>
  <c r="AI83" i="3"/>
  <c r="Z83" i="3"/>
  <c r="AJ83" i="3"/>
  <c r="AB83" i="3"/>
  <c r="AA83" i="3"/>
  <c r="AH83" i="3"/>
  <c r="AK83" i="3"/>
  <c r="AC83" i="3"/>
  <c r="AD83" i="3"/>
  <c r="AE83" i="3"/>
  <c r="AF83" i="3"/>
  <c r="AL83" i="3"/>
  <c r="AJ94" i="3"/>
  <c r="AG94" i="3"/>
  <c r="Z94" i="3"/>
  <c r="AH94" i="3"/>
  <c r="AA94" i="3"/>
  <c r="AC94" i="3"/>
  <c r="AK94" i="3"/>
  <c r="AB94" i="3"/>
  <c r="AL94" i="3"/>
  <c r="AD94" i="3"/>
  <c r="AF94" i="3"/>
  <c r="AE94" i="3"/>
  <c r="AI94" i="3"/>
  <c r="AK60" i="3"/>
  <c r="AA60" i="3"/>
  <c r="Z60" i="3"/>
  <c r="AL60" i="3"/>
  <c r="AD60" i="3"/>
  <c r="AI60" i="3"/>
  <c r="AE60" i="3"/>
  <c r="AJ60" i="3"/>
  <c r="AH60" i="3"/>
  <c r="AB60" i="3"/>
  <c r="AC60" i="3"/>
  <c r="AG60" i="3"/>
  <c r="AF60" i="3"/>
  <c r="AK25" i="3"/>
  <c r="AJ25" i="3"/>
  <c r="AH25" i="3"/>
  <c r="AL25" i="3"/>
  <c r="Z25" i="3"/>
  <c r="AI25" i="3"/>
  <c r="AB25" i="3"/>
  <c r="AD25" i="3"/>
  <c r="AC25" i="3"/>
  <c r="AG25" i="3"/>
  <c r="AF25" i="3"/>
  <c r="AE25" i="3"/>
  <c r="AA25" i="3"/>
  <c r="AL169" i="3"/>
  <c r="Z169" i="3"/>
  <c r="AG169" i="3"/>
  <c r="AI169" i="3"/>
  <c r="AJ169" i="3"/>
  <c r="AH169" i="3"/>
  <c r="AE169" i="3"/>
  <c r="AA169" i="3"/>
  <c r="AK169" i="3"/>
  <c r="AF169" i="3"/>
  <c r="AD169" i="3"/>
  <c r="AC169" i="3"/>
  <c r="AB169" i="3"/>
  <c r="AJ134" i="3"/>
  <c r="AI134" i="3"/>
  <c r="AG134" i="3"/>
  <c r="Z134" i="3"/>
  <c r="AK134" i="3"/>
  <c r="AL134" i="3"/>
  <c r="AH134" i="3"/>
  <c r="AA134" i="3"/>
  <c r="AD134" i="3"/>
  <c r="AE134" i="3"/>
  <c r="AF134" i="3"/>
  <c r="AC134" i="3"/>
  <c r="AB134" i="3"/>
  <c r="AI87" i="3"/>
  <c r="AK87" i="3"/>
  <c r="AL87" i="3"/>
  <c r="AJ87" i="3"/>
  <c r="Z87" i="3"/>
  <c r="AF87" i="3"/>
  <c r="AG87" i="3"/>
  <c r="AA87" i="3"/>
  <c r="AD87" i="3"/>
  <c r="AB87" i="3"/>
  <c r="AE87" i="3"/>
  <c r="AC87" i="3"/>
  <c r="AH87" i="3"/>
  <c r="AF40" i="3"/>
  <c r="Z40" i="3"/>
  <c r="AG40" i="3"/>
  <c r="AB40" i="3"/>
  <c r="AD40" i="3"/>
  <c r="AH40" i="3"/>
  <c r="AI40" i="3"/>
  <c r="AC40" i="3"/>
  <c r="AK40" i="3"/>
  <c r="AA40" i="3"/>
  <c r="AL40" i="3"/>
  <c r="AE40" i="3"/>
  <c r="AJ40" i="3"/>
  <c r="F130" i="4" l="1"/>
  <c r="AO2" i="9"/>
  <c r="Y7" i="9"/>
  <c r="AO27" i="3"/>
  <c r="H27" i="4" s="1"/>
  <c r="AO127" i="3"/>
  <c r="H127" i="4" s="1"/>
  <c r="I3" i="7" a="1"/>
  <c r="I3" i="7" s="1"/>
  <c r="AT3" i="9" s="1"/>
  <c r="F3" i="7" a="1"/>
  <c r="F3" i="7" s="1"/>
  <c r="AQ3" i="9" s="1"/>
  <c r="J3" i="7" a="1"/>
  <c r="J3" i="7" s="1"/>
  <c r="AU3" i="9" s="1"/>
  <c r="K3" i="7" a="1"/>
  <c r="K3" i="7" s="1"/>
  <c r="AV3" i="9" s="1"/>
  <c r="O3" i="7" a="1"/>
  <c r="O3" i="7" s="1"/>
  <c r="G3" i="7" a="1"/>
  <c r="G3" i="7" s="1"/>
  <c r="AR3" i="9" s="1"/>
  <c r="H3" i="7" a="1"/>
  <c r="H3" i="7" s="1"/>
  <c r="AS3" i="9" s="1"/>
  <c r="X3" i="9"/>
  <c r="E3" i="7" a="1"/>
  <c r="E3" i="7" s="1"/>
  <c r="AP3" i="9" s="1"/>
  <c r="N3" i="7" a="1"/>
  <c r="N3" i="7" s="1"/>
  <c r="L3" i="7" a="1"/>
  <c r="L3" i="7" s="1"/>
  <c r="AW3" i="9" s="1"/>
  <c r="M3" i="7" a="1"/>
  <c r="M3" i="7" s="1"/>
  <c r="AX3" i="9" s="1"/>
  <c r="D3" i="7" a="1"/>
  <c r="D3" i="7" s="1"/>
  <c r="X7" i="9" s="1"/>
  <c r="Z7" i="9" s="1"/>
  <c r="AN2" i="9"/>
  <c r="AO21" i="3"/>
  <c r="H21" i="4" s="1"/>
  <c r="AO73" i="3"/>
  <c r="H73" i="4" s="1"/>
  <c r="AO174" i="3"/>
  <c r="AO41" i="3"/>
  <c r="H41" i="4" s="1"/>
  <c r="AO16" i="3"/>
  <c r="H16" i="4" s="1"/>
  <c r="AO118" i="3"/>
  <c r="H118" i="4" s="1"/>
  <c r="AO144" i="3"/>
  <c r="H144" i="4" s="1"/>
  <c r="AO26" i="3"/>
  <c r="H26" i="4" s="1"/>
  <c r="AO160" i="3"/>
  <c r="AO39" i="3"/>
  <c r="H39" i="4" s="1"/>
  <c r="AO178" i="3"/>
  <c r="AO66" i="3"/>
  <c r="H66" i="4" s="1"/>
  <c r="AO106" i="3"/>
  <c r="H106" i="4" s="1"/>
  <c r="AO9" i="3"/>
  <c r="H9" i="4" s="1"/>
  <c r="AO50" i="3"/>
  <c r="H50" i="4" s="1"/>
  <c r="AO20" i="3"/>
  <c r="H20" i="4" s="1"/>
  <c r="AO63" i="3"/>
  <c r="H63" i="4" s="1"/>
  <c r="AO64" i="3"/>
  <c r="H64" i="4" s="1"/>
  <c r="AO8" i="3"/>
  <c r="H8" i="4" s="1"/>
  <c r="AO77" i="3"/>
  <c r="H77" i="4" s="1"/>
  <c r="AO36" i="3"/>
  <c r="H36" i="4" s="1"/>
  <c r="AO46" i="3"/>
  <c r="H46" i="4" s="1"/>
  <c r="AO165" i="3"/>
  <c r="AO29" i="3"/>
  <c r="H29" i="4" s="1"/>
  <c r="AO11" i="3"/>
  <c r="H11" i="4" s="1"/>
  <c r="AO5" i="3"/>
  <c r="H5" i="4" s="1"/>
  <c r="AO10" i="3"/>
  <c r="H10" i="4" s="1"/>
  <c r="AO67" i="3"/>
  <c r="H67" i="4" s="1"/>
  <c r="AO156" i="3"/>
  <c r="H156" i="4" s="1"/>
  <c r="AO44" i="3"/>
  <c r="H44" i="4" s="1"/>
  <c r="AO69" i="3"/>
  <c r="H69" i="4" s="1"/>
  <c r="AO98" i="3"/>
  <c r="H98" i="4" s="1"/>
  <c r="AO117" i="3"/>
  <c r="H117" i="4" s="1"/>
  <c r="AO123" i="3"/>
  <c r="H123" i="4" s="1"/>
  <c r="AO107" i="3"/>
  <c r="H107" i="4" s="1"/>
  <c r="AO89" i="3"/>
  <c r="H89" i="4" s="1"/>
  <c r="AO157" i="3"/>
  <c r="H157" i="4" s="1"/>
  <c r="AO6" i="3"/>
  <c r="H6" i="4" s="1"/>
  <c r="AO159" i="3"/>
  <c r="AO176" i="3"/>
  <c r="AO175" i="3"/>
  <c r="AO71" i="3"/>
  <c r="H71" i="4" s="1"/>
  <c r="AO25" i="3"/>
  <c r="H25" i="4" s="1"/>
  <c r="AO55" i="3"/>
  <c r="H55" i="4" s="1"/>
  <c r="AO38" i="3"/>
  <c r="H38" i="4" s="1"/>
  <c r="AO151" i="3"/>
  <c r="H151" i="4" s="1"/>
  <c r="AO134" i="3"/>
  <c r="H134" i="4" s="1"/>
  <c r="AO124" i="3"/>
  <c r="H124" i="4" s="1"/>
  <c r="AO82" i="3"/>
  <c r="H82" i="4" s="1"/>
  <c r="AO47" i="3"/>
  <c r="H47" i="4" s="1"/>
  <c r="AO179" i="3"/>
  <c r="AO23" i="3"/>
  <c r="H23" i="4" s="1"/>
  <c r="AO115" i="3"/>
  <c r="H115" i="4" s="1"/>
  <c r="AO113" i="3"/>
  <c r="H113" i="4" s="1"/>
  <c r="AO61" i="3"/>
  <c r="H61" i="4" s="1"/>
  <c r="AO33" i="3"/>
  <c r="H33" i="4" s="1"/>
  <c r="AO18" i="3"/>
  <c r="H18" i="4" s="1"/>
  <c r="AO121" i="3"/>
  <c r="H121" i="4" s="1"/>
  <c r="AO143" i="3"/>
  <c r="H143" i="4" s="1"/>
  <c r="AO135" i="3"/>
  <c r="H135" i="4" s="1"/>
  <c r="AO102" i="3"/>
  <c r="H102" i="4" s="1"/>
  <c r="AO12" i="3"/>
  <c r="H12" i="4" s="1"/>
  <c r="AO70" i="3"/>
  <c r="H70" i="4" s="1"/>
  <c r="AO96" i="3"/>
  <c r="H96" i="4" s="1"/>
  <c r="AO58" i="3"/>
  <c r="H58" i="4" s="1"/>
  <c r="AO149" i="3"/>
  <c r="H149" i="4" s="1"/>
  <c r="AO154" i="3"/>
  <c r="H154" i="4" s="1"/>
  <c r="AO132" i="3"/>
  <c r="H132" i="4" s="1"/>
  <c r="AO49" i="3"/>
  <c r="H49" i="4" s="1"/>
  <c r="AO7" i="3"/>
  <c r="H7" i="4" s="1"/>
  <c r="AO110" i="3"/>
  <c r="H110" i="4" s="1"/>
  <c r="AO42" i="3"/>
  <c r="H42" i="4" s="1"/>
  <c r="AO45" i="3"/>
  <c r="H45" i="4" s="1"/>
  <c r="AO35" i="3"/>
  <c r="H35" i="4" s="1"/>
  <c r="AO171" i="3"/>
  <c r="AO153" i="3"/>
  <c r="H153" i="4" s="1"/>
  <c r="AO24" i="3"/>
  <c r="H24" i="4" s="1"/>
  <c r="AO15" i="3"/>
  <c r="H15" i="4" s="1"/>
  <c r="AO141" i="3"/>
  <c r="H141" i="4" s="1"/>
  <c r="AO109" i="3"/>
  <c r="H109" i="4" s="1"/>
  <c r="AO114" i="3"/>
  <c r="H114" i="4" s="1"/>
  <c r="AO170" i="3"/>
  <c r="AO152" i="3"/>
  <c r="H152" i="4" s="1"/>
  <c r="AO60" i="3"/>
  <c r="H60" i="4" s="1"/>
  <c r="AO83" i="3"/>
  <c r="H83" i="4" s="1"/>
  <c r="AO88" i="3"/>
  <c r="H88" i="4" s="1"/>
  <c r="AO37" i="3"/>
  <c r="H37" i="4" s="1"/>
  <c r="AO163" i="3"/>
  <c r="AO80" i="3"/>
  <c r="H80" i="4" s="1"/>
  <c r="AO76" i="3"/>
  <c r="H76" i="4" s="1"/>
  <c r="AO48" i="3"/>
  <c r="H48" i="4" s="1"/>
  <c r="AO62" i="3"/>
  <c r="H62" i="4" s="1"/>
  <c r="AO32" i="3"/>
  <c r="H32" i="4" s="1"/>
  <c r="AO40" i="3"/>
  <c r="H40" i="4" s="1"/>
  <c r="AO139" i="3"/>
  <c r="H139" i="4" s="1"/>
  <c r="AO97" i="3"/>
  <c r="H97" i="4" s="1"/>
  <c r="AO158" i="3"/>
  <c r="H158" i="4" s="1"/>
  <c r="AO105" i="3"/>
  <c r="H105" i="4" s="1"/>
  <c r="AO148" i="3"/>
  <c r="H148" i="4" s="1"/>
  <c r="AO142" i="3"/>
  <c r="H142" i="4" s="1"/>
  <c r="AO19" i="3"/>
  <c r="H19" i="4" s="1"/>
  <c r="AO95" i="3"/>
  <c r="H95" i="4" s="1"/>
  <c r="AO79" i="3"/>
  <c r="H79" i="4" s="1"/>
  <c r="AO68" i="3"/>
  <c r="H68" i="4" s="1"/>
  <c r="AO169" i="3"/>
  <c r="AO30" i="3"/>
  <c r="H30" i="4" s="1"/>
  <c r="AO177" i="3"/>
  <c r="AO133" i="3"/>
  <c r="H133" i="4" s="1"/>
  <c r="AO126" i="3"/>
  <c r="H126" i="4" s="1"/>
  <c r="AO147" i="3"/>
  <c r="H147" i="4" s="1"/>
  <c r="AO34" i="3"/>
  <c r="H34" i="4" s="1"/>
  <c r="AO137" i="3"/>
  <c r="H137" i="4" s="1"/>
  <c r="AO131" i="3"/>
  <c r="H131" i="4" s="1"/>
  <c r="AO14" i="3"/>
  <c r="H14" i="4" s="1"/>
  <c r="AO140" i="3"/>
  <c r="H140" i="4" s="1"/>
  <c r="AO4" i="3"/>
  <c r="H4" i="4" s="1"/>
  <c r="AO93" i="3"/>
  <c r="H93" i="4" s="1"/>
  <c r="AO101" i="3"/>
  <c r="H101" i="4" s="1"/>
  <c r="AO53" i="3"/>
  <c r="H53" i="4" s="1"/>
  <c r="AO162" i="3"/>
  <c r="AO91" i="3"/>
  <c r="H91" i="4" s="1"/>
  <c r="AO138" i="3"/>
  <c r="H138" i="4" s="1"/>
  <c r="AO161" i="3"/>
  <c r="AO155" i="3"/>
  <c r="H155" i="4" s="1"/>
  <c r="AO103" i="3"/>
  <c r="H103" i="4" s="1"/>
  <c r="AO81" i="3"/>
  <c r="H81" i="4" s="1"/>
  <c r="AO87" i="3"/>
  <c r="H87" i="4" s="1"/>
  <c r="AO104" i="3"/>
  <c r="H104" i="4" s="1"/>
  <c r="AO112" i="3"/>
  <c r="H112" i="4" s="1"/>
  <c r="AO57" i="3"/>
  <c r="H57" i="4" s="1"/>
  <c r="AO168" i="3"/>
  <c r="AO59" i="3"/>
  <c r="H59" i="4" s="1"/>
  <c r="AO120" i="3"/>
  <c r="H120" i="4" s="1"/>
  <c r="AO74" i="3"/>
  <c r="H74" i="4" s="1"/>
  <c r="AO56" i="3"/>
  <c r="H56" i="4" s="1"/>
  <c r="AO173" i="3"/>
  <c r="AO167" i="3"/>
  <c r="AO17" i="3"/>
  <c r="H17" i="4" s="1"/>
  <c r="AO43" i="3"/>
  <c r="H43" i="4" s="1"/>
  <c r="AO3" i="3"/>
  <c r="H3" i="4" s="1"/>
  <c r="AO129" i="3"/>
  <c r="H129" i="4" s="1"/>
  <c r="AO172" i="3"/>
  <c r="AO166" i="3"/>
  <c r="AO85" i="3"/>
  <c r="H85" i="4" s="1"/>
  <c r="AO90" i="3"/>
  <c r="H90" i="4" s="1"/>
  <c r="AO111" i="3"/>
  <c r="H111" i="4" s="1"/>
  <c r="AO128" i="3"/>
  <c r="H128" i="4" s="1"/>
  <c r="AO136" i="3"/>
  <c r="H136" i="4" s="1"/>
  <c r="AO86" i="3"/>
  <c r="H86" i="4" s="1"/>
  <c r="AO65" i="3"/>
  <c r="H65" i="4" s="1"/>
  <c r="AO84" i="3"/>
  <c r="H84" i="4" s="1"/>
  <c r="AO28" i="3"/>
  <c r="H28" i="4" s="1"/>
  <c r="AO22" i="3"/>
  <c r="H22" i="4" s="1"/>
  <c r="AO125" i="3"/>
  <c r="H125" i="4" s="1"/>
  <c r="AO116" i="3"/>
  <c r="H116" i="4" s="1"/>
  <c r="AO122" i="3"/>
  <c r="H122" i="4" s="1"/>
  <c r="AO54" i="3"/>
  <c r="H54" i="4" s="1"/>
  <c r="AO75" i="3"/>
  <c r="H75" i="4" s="1"/>
  <c r="AO92" i="3"/>
  <c r="H92" i="4" s="1"/>
  <c r="AO94" i="3"/>
  <c r="H94" i="4" s="1"/>
  <c r="AO108" i="3"/>
  <c r="H108" i="4" s="1"/>
  <c r="AO145" i="3"/>
  <c r="H145" i="4" s="1"/>
  <c r="AO150" i="3"/>
  <c r="H150" i="4" s="1"/>
  <c r="AO52" i="3"/>
  <c r="H52" i="4" s="1"/>
  <c r="AO72" i="3"/>
  <c r="H72" i="4" s="1"/>
  <c r="AO164" i="3"/>
  <c r="AO119" i="3"/>
  <c r="H119" i="4" s="1"/>
  <c r="AO31" i="3"/>
  <c r="H31" i="4" s="1"/>
  <c r="AO146" i="3"/>
  <c r="H146" i="4" s="1"/>
  <c r="AO78" i="3"/>
  <c r="H78" i="4" s="1"/>
  <c r="AO99" i="3"/>
  <c r="H99" i="4" s="1"/>
  <c r="AO13" i="3"/>
  <c r="H13" i="4" s="1"/>
  <c r="AO100" i="3"/>
  <c r="H100" i="4" s="1"/>
  <c r="AO51" i="3"/>
  <c r="H51" i="4" s="1"/>
  <c r="D34" i="7" a="1"/>
  <c r="D34" i="7" s="1"/>
  <c r="AO34" i="9" s="1"/>
  <c r="I34" i="7" a="1"/>
  <c r="I34" i="7" s="1"/>
  <c r="AT34" i="9" s="1"/>
  <c r="F34" i="7" a="1"/>
  <c r="F34" i="7" s="1"/>
  <c r="AQ34" i="9" s="1"/>
  <c r="K34" i="7" a="1"/>
  <c r="K34" i="7" s="1"/>
  <c r="AV34" i="9" s="1"/>
  <c r="P2" i="7"/>
  <c r="O34" i="7" a="1"/>
  <c r="O34" i="7" s="1"/>
  <c r="G34" i="7" a="1"/>
  <c r="G34" i="7" s="1"/>
  <c r="AR34" i="9" s="1"/>
  <c r="J34" i="7" a="1"/>
  <c r="J34" i="7" s="1"/>
  <c r="AU34" i="9" s="1"/>
  <c r="H34" i="7" a="1"/>
  <c r="H34" i="7" s="1"/>
  <c r="AS34" i="9" s="1"/>
  <c r="E34" i="7" a="1"/>
  <c r="E34" i="7" s="1"/>
  <c r="AP34" i="9" s="1"/>
  <c r="N34" i="7" a="1"/>
  <c r="N34" i="7" s="1"/>
  <c r="L34" i="7" a="1"/>
  <c r="L34" i="7" s="1"/>
  <c r="AW34" i="9" s="1"/>
  <c r="M34" i="7" a="1"/>
  <c r="M34" i="7" s="1"/>
  <c r="AX34" i="9" s="1"/>
  <c r="F23" i="7" a="1"/>
  <c r="F23" i="7" s="1"/>
  <c r="AQ23" i="9" s="1"/>
  <c r="F31" i="7" a="1"/>
  <c r="F31" i="7" s="1"/>
  <c r="AQ31" i="9" s="1"/>
  <c r="F28" i="7" a="1"/>
  <c r="F28" i="7" s="1"/>
  <c r="AQ28" i="9" s="1"/>
  <c r="F22" i="7" a="1"/>
  <c r="F22" i="7" s="1"/>
  <c r="AQ22" i="9" s="1"/>
  <c r="F21" i="7" a="1"/>
  <c r="F21" i="7" s="1"/>
  <c r="AQ21" i="9" s="1"/>
  <c r="F33" i="7" a="1"/>
  <c r="F33" i="7" s="1"/>
  <c r="AQ33" i="9" s="1"/>
  <c r="F30" i="7" a="1"/>
  <c r="F30" i="7" s="1"/>
  <c r="AQ30" i="9" s="1"/>
  <c r="F27" i="7" a="1"/>
  <c r="F27" i="7" s="1"/>
  <c r="AQ27" i="9" s="1"/>
  <c r="F25" i="7" a="1"/>
  <c r="F25" i="7" s="1"/>
  <c r="AQ25" i="9" s="1"/>
  <c r="F26" i="7" a="1"/>
  <c r="F26" i="7" s="1"/>
  <c r="AQ26" i="9" s="1"/>
  <c r="F32" i="7" a="1"/>
  <c r="F32" i="7" s="1"/>
  <c r="AQ32" i="9" s="1"/>
  <c r="F29" i="7" a="1"/>
  <c r="F29" i="7" s="1"/>
  <c r="AQ29" i="9" s="1"/>
  <c r="F24" i="7" a="1"/>
  <c r="F24" i="7" s="1"/>
  <c r="AQ24" i="9" s="1"/>
  <c r="D26" i="7" a="1"/>
  <c r="D26" i="7" s="1"/>
  <c r="AO26" i="9" s="1"/>
  <c r="D24" i="7" a="1"/>
  <c r="D24" i="7" s="1"/>
  <c r="AO24" i="9" s="1"/>
  <c r="D32" i="7" a="1"/>
  <c r="D32" i="7" s="1"/>
  <c r="AO32" i="9" s="1"/>
  <c r="D29" i="7" a="1"/>
  <c r="D29" i="7" s="1"/>
  <c r="AO29" i="9" s="1"/>
  <c r="D23" i="7" a="1"/>
  <c r="D23" i="7" s="1"/>
  <c r="AO23" i="9" s="1"/>
  <c r="D22" i="7" a="1"/>
  <c r="D22" i="7" s="1"/>
  <c r="AO22" i="9" s="1"/>
  <c r="D31" i="7" a="1"/>
  <c r="D31" i="7" s="1"/>
  <c r="AO31" i="9" s="1"/>
  <c r="D28" i="7" a="1"/>
  <c r="D28" i="7" s="1"/>
  <c r="AO28" i="9" s="1"/>
  <c r="D21" i="7" a="1"/>
  <c r="D21" i="7" s="1"/>
  <c r="AO21" i="9" s="1"/>
  <c r="D33" i="7" a="1"/>
  <c r="D33" i="7" s="1"/>
  <c r="AO33" i="9" s="1"/>
  <c r="D30" i="7" a="1"/>
  <c r="D30" i="7" s="1"/>
  <c r="AO30" i="9" s="1"/>
  <c r="D27" i="7" a="1"/>
  <c r="D27" i="7" s="1"/>
  <c r="AO27" i="9" s="1"/>
  <c r="D25" i="7" a="1"/>
  <c r="D25" i="7" s="1"/>
  <c r="AO25" i="9" s="1"/>
  <c r="J21" i="7" a="1"/>
  <c r="J21" i="7" s="1"/>
  <c r="AU21" i="9" s="1"/>
  <c r="J22" i="7" a="1"/>
  <c r="J22" i="7" s="1"/>
  <c r="AU22" i="9" s="1"/>
  <c r="J33" i="7" a="1"/>
  <c r="J33" i="7" s="1"/>
  <c r="AU33" i="9" s="1"/>
  <c r="J30" i="7" a="1"/>
  <c r="J30" i="7" s="1"/>
  <c r="AU30" i="9" s="1"/>
  <c r="J27" i="7" a="1"/>
  <c r="J27" i="7" s="1"/>
  <c r="AU27" i="9" s="1"/>
  <c r="J25" i="7" a="1"/>
  <c r="J25" i="7" s="1"/>
  <c r="AU25" i="9" s="1"/>
  <c r="J26" i="7" a="1"/>
  <c r="J26" i="7" s="1"/>
  <c r="AU26" i="9" s="1"/>
  <c r="J24" i="7" a="1"/>
  <c r="J24" i="7" s="1"/>
  <c r="AU24" i="9" s="1"/>
  <c r="J32" i="7" a="1"/>
  <c r="J32" i="7" s="1"/>
  <c r="AU32" i="9" s="1"/>
  <c r="J29" i="7" a="1"/>
  <c r="J29" i="7" s="1"/>
  <c r="AU29" i="9" s="1"/>
  <c r="J23" i="7" a="1"/>
  <c r="J23" i="7" s="1"/>
  <c r="AU23" i="9" s="1"/>
  <c r="J31" i="7" a="1"/>
  <c r="J31" i="7" s="1"/>
  <c r="AU31" i="9" s="1"/>
  <c r="J28" i="7" a="1"/>
  <c r="J28" i="7" s="1"/>
  <c r="AU28" i="9" s="1"/>
  <c r="K28" i="7" a="1"/>
  <c r="K28" i="7" s="1"/>
  <c r="AV28" i="9" s="1"/>
  <c r="K22" i="7" a="1"/>
  <c r="K22" i="7" s="1"/>
  <c r="AV22" i="9" s="1"/>
  <c r="K33" i="7" a="1"/>
  <c r="K33" i="7" s="1"/>
  <c r="AV33" i="9" s="1"/>
  <c r="K30" i="7" a="1"/>
  <c r="K30" i="7" s="1"/>
  <c r="AV30" i="9" s="1"/>
  <c r="K27" i="7" a="1"/>
  <c r="K27" i="7" s="1"/>
  <c r="AV27" i="9" s="1"/>
  <c r="K25" i="7" a="1"/>
  <c r="K25" i="7" s="1"/>
  <c r="AV25" i="9" s="1"/>
  <c r="K26" i="7" a="1"/>
  <c r="K26" i="7" s="1"/>
  <c r="AV26" i="9" s="1"/>
  <c r="K31" i="7" a="1"/>
  <c r="K31" i="7" s="1"/>
  <c r="AV31" i="9" s="1"/>
  <c r="K32" i="7" a="1"/>
  <c r="K32" i="7" s="1"/>
  <c r="AV32" i="9" s="1"/>
  <c r="K29" i="7" a="1"/>
  <c r="K29" i="7" s="1"/>
  <c r="AV29" i="9" s="1"/>
  <c r="K24" i="7" a="1"/>
  <c r="K24" i="7" s="1"/>
  <c r="AV24" i="9" s="1"/>
  <c r="K23" i="7" a="1"/>
  <c r="K23" i="7" s="1"/>
  <c r="AV23" i="9" s="1"/>
  <c r="K21" i="7" a="1"/>
  <c r="K21" i="7" s="1"/>
  <c r="AV21" i="9" s="1"/>
  <c r="O32" i="7" a="1"/>
  <c r="O32" i="7" s="1"/>
  <c r="O29" i="7" a="1"/>
  <c r="O29" i="7" s="1"/>
  <c r="O26" i="7" a="1"/>
  <c r="O26" i="7" s="1"/>
  <c r="O24" i="7" a="1"/>
  <c r="O24" i="7" s="1"/>
  <c r="O23" i="7" a="1"/>
  <c r="O23" i="7" s="1"/>
  <c r="O31" i="7" a="1"/>
  <c r="O31" i="7" s="1"/>
  <c r="O28" i="7" a="1"/>
  <c r="O28" i="7" s="1"/>
  <c r="O25" i="7" a="1"/>
  <c r="O25" i="7" s="1"/>
  <c r="O22" i="7" a="1"/>
  <c r="O22" i="7" s="1"/>
  <c r="O21" i="7" a="1"/>
  <c r="O21" i="7" s="1"/>
  <c r="O33" i="7" a="1"/>
  <c r="O33" i="7" s="1"/>
  <c r="O30" i="7" a="1"/>
  <c r="O30" i="7" s="1"/>
  <c r="O27" i="7" a="1"/>
  <c r="O27" i="7" s="1"/>
  <c r="G23" i="7" a="1"/>
  <c r="G23" i="7" s="1"/>
  <c r="AR23" i="9" s="1"/>
  <c r="G26" i="7" a="1"/>
  <c r="G26" i="7" s="1"/>
  <c r="AR26" i="9" s="1"/>
  <c r="G31" i="7" a="1"/>
  <c r="G31" i="7" s="1"/>
  <c r="AR31" i="9" s="1"/>
  <c r="G28" i="7" a="1"/>
  <c r="G28" i="7" s="1"/>
  <c r="AR28" i="9" s="1"/>
  <c r="G22" i="7" a="1"/>
  <c r="G22" i="7" s="1"/>
  <c r="AR22" i="9" s="1"/>
  <c r="G29" i="7" a="1"/>
  <c r="G29" i="7" s="1"/>
  <c r="AR29" i="9" s="1"/>
  <c r="G21" i="7" a="1"/>
  <c r="G21" i="7" s="1"/>
  <c r="AR21" i="9" s="1"/>
  <c r="G24" i="7" a="1"/>
  <c r="G24" i="7" s="1"/>
  <c r="AR24" i="9" s="1"/>
  <c r="G33" i="7" a="1"/>
  <c r="G33" i="7" s="1"/>
  <c r="AR33" i="9" s="1"/>
  <c r="G30" i="7" a="1"/>
  <c r="G30" i="7" s="1"/>
  <c r="AR30" i="9" s="1"/>
  <c r="G27" i="7" a="1"/>
  <c r="G27" i="7" s="1"/>
  <c r="AR27" i="9" s="1"/>
  <c r="G25" i="7" a="1"/>
  <c r="G25" i="7" s="1"/>
  <c r="AR25" i="9" s="1"/>
  <c r="G32" i="7" a="1"/>
  <c r="G32" i="7" s="1"/>
  <c r="AR32" i="9" s="1"/>
  <c r="I31" i="7" a="1"/>
  <c r="I31" i="7" s="1"/>
  <c r="AT31" i="9" s="1"/>
  <c r="I28" i="7" a="1"/>
  <c r="I28" i="7" s="1"/>
  <c r="AT28" i="9" s="1"/>
  <c r="I22" i="7" a="1"/>
  <c r="I22" i="7" s="1"/>
  <c r="AT22" i="9" s="1"/>
  <c r="I21" i="7" a="1"/>
  <c r="I21" i="7" s="1"/>
  <c r="AT21" i="9" s="1"/>
  <c r="I33" i="7" a="1"/>
  <c r="I33" i="7" s="1"/>
  <c r="AT33" i="9" s="1"/>
  <c r="I30" i="7" a="1"/>
  <c r="I30" i="7" s="1"/>
  <c r="AT30" i="9" s="1"/>
  <c r="I27" i="7" a="1"/>
  <c r="I27" i="7" s="1"/>
  <c r="AT27" i="9" s="1"/>
  <c r="I25" i="7" a="1"/>
  <c r="I25" i="7" s="1"/>
  <c r="AT25" i="9" s="1"/>
  <c r="I23" i="7" a="1"/>
  <c r="I23" i="7" s="1"/>
  <c r="AT23" i="9" s="1"/>
  <c r="I26" i="7" a="1"/>
  <c r="I26" i="7" s="1"/>
  <c r="AT26" i="9" s="1"/>
  <c r="I32" i="7" a="1"/>
  <c r="I32" i="7" s="1"/>
  <c r="AT32" i="9" s="1"/>
  <c r="I29" i="7" a="1"/>
  <c r="I29" i="7" s="1"/>
  <c r="AT29" i="9" s="1"/>
  <c r="I24" i="7" a="1"/>
  <c r="I24" i="7" s="1"/>
  <c r="AT24" i="9" s="1"/>
  <c r="C34" i="7" a="1"/>
  <c r="C34" i="7" s="1"/>
  <c r="AN34" i="9" s="1"/>
  <c r="H31" i="7" a="1"/>
  <c r="H31" i="7" s="1"/>
  <c r="AS31" i="9" s="1"/>
  <c r="H28" i="7" a="1"/>
  <c r="H28" i="7" s="1"/>
  <c r="AS28" i="9" s="1"/>
  <c r="H22" i="7" a="1"/>
  <c r="H22" i="7" s="1"/>
  <c r="AS22" i="9" s="1"/>
  <c r="H24" i="7" a="1"/>
  <c r="H24" i="7" s="1"/>
  <c r="AS24" i="9" s="1"/>
  <c r="H21" i="7" a="1"/>
  <c r="H21" i="7" s="1"/>
  <c r="AS21" i="9" s="1"/>
  <c r="H32" i="7" a="1"/>
  <c r="H32" i="7" s="1"/>
  <c r="AS32" i="9" s="1"/>
  <c r="H33" i="7" a="1"/>
  <c r="H33" i="7" s="1"/>
  <c r="AS33" i="9" s="1"/>
  <c r="H30" i="7" a="1"/>
  <c r="H30" i="7" s="1"/>
  <c r="AS30" i="9" s="1"/>
  <c r="H27" i="7" a="1"/>
  <c r="H27" i="7" s="1"/>
  <c r="AS27" i="9" s="1"/>
  <c r="H25" i="7" a="1"/>
  <c r="H25" i="7" s="1"/>
  <c r="AS25" i="9" s="1"/>
  <c r="H26" i="7" a="1"/>
  <c r="H26" i="7" s="1"/>
  <c r="AS26" i="9" s="1"/>
  <c r="H23" i="7" a="1"/>
  <c r="H23" i="7" s="1"/>
  <c r="AS23" i="9" s="1"/>
  <c r="H29" i="7" a="1"/>
  <c r="H29" i="7" s="1"/>
  <c r="AS29" i="9" s="1"/>
  <c r="E24" i="7" a="1"/>
  <c r="E24" i="7" s="1"/>
  <c r="AP24" i="9" s="1"/>
  <c r="E32" i="7" a="1"/>
  <c r="E32" i="7" s="1"/>
  <c r="AP32" i="9" s="1"/>
  <c r="E29" i="7" a="1"/>
  <c r="E29" i="7" s="1"/>
  <c r="AP29" i="9" s="1"/>
  <c r="E23" i="7" a="1"/>
  <c r="E23" i="7" s="1"/>
  <c r="AP23" i="9" s="1"/>
  <c r="E30" i="7" a="1"/>
  <c r="E30" i="7" s="1"/>
  <c r="AP30" i="9" s="1"/>
  <c r="E22" i="7" a="1"/>
  <c r="E22" i="7" s="1"/>
  <c r="AP22" i="9" s="1"/>
  <c r="E31" i="7" a="1"/>
  <c r="E31" i="7" s="1"/>
  <c r="AP31" i="9" s="1"/>
  <c r="E28" i="7" a="1"/>
  <c r="E28" i="7" s="1"/>
  <c r="AP28" i="9" s="1"/>
  <c r="E33" i="7" a="1"/>
  <c r="E33" i="7" s="1"/>
  <c r="AP33" i="9" s="1"/>
  <c r="E27" i="7" a="1"/>
  <c r="E27" i="7" s="1"/>
  <c r="AP27" i="9" s="1"/>
  <c r="E21" i="7" a="1"/>
  <c r="E21" i="7" s="1"/>
  <c r="AP21" i="9" s="1"/>
  <c r="E25" i="7" a="1"/>
  <c r="E25" i="7" s="1"/>
  <c r="AP25" i="9" s="1"/>
  <c r="E26" i="7" a="1"/>
  <c r="E26" i="7" s="1"/>
  <c r="AP26" i="9" s="1"/>
  <c r="N32" i="7" a="1"/>
  <c r="N32" i="7" s="1"/>
  <c r="N29" i="7" a="1"/>
  <c r="N29" i="7" s="1"/>
  <c r="N26" i="7" a="1"/>
  <c r="N26" i="7" s="1"/>
  <c r="N30" i="7" a="1"/>
  <c r="N30" i="7" s="1"/>
  <c r="N24" i="7" a="1"/>
  <c r="N24" i="7" s="1"/>
  <c r="N23" i="7" a="1"/>
  <c r="N23" i="7" s="1"/>
  <c r="N31" i="7" a="1"/>
  <c r="N31" i="7" s="1"/>
  <c r="N28" i="7" a="1"/>
  <c r="N28" i="7" s="1"/>
  <c r="N13" i="7" s="1"/>
  <c r="N22" i="7" a="1"/>
  <c r="N22" i="7" s="1"/>
  <c r="N33" i="7" a="1"/>
  <c r="N33" i="7" s="1"/>
  <c r="N21" i="7" a="1"/>
  <c r="N21" i="7" s="1"/>
  <c r="N25" i="7" a="1"/>
  <c r="N25" i="7" s="1"/>
  <c r="N27" i="7" a="1"/>
  <c r="N27" i="7" s="1"/>
  <c r="L25" i="7" a="1"/>
  <c r="L25" i="7" s="1"/>
  <c r="AW25" i="9" s="1"/>
  <c r="L32" i="7" a="1"/>
  <c r="L32" i="7" s="1"/>
  <c r="AW32" i="9" s="1"/>
  <c r="L29" i="7" a="1"/>
  <c r="L29" i="7" s="1"/>
  <c r="AW29" i="9" s="1"/>
  <c r="L26" i="7" a="1"/>
  <c r="L26" i="7" s="1"/>
  <c r="AW26" i="9" s="1"/>
  <c r="L24" i="7" a="1"/>
  <c r="L24" i="7" s="1"/>
  <c r="AW24" i="9" s="1"/>
  <c r="L23" i="7" a="1"/>
  <c r="L23" i="7" s="1"/>
  <c r="AW23" i="9" s="1"/>
  <c r="L31" i="7" a="1"/>
  <c r="L31" i="7" s="1"/>
  <c r="AW31" i="9" s="1"/>
  <c r="L28" i="7" a="1"/>
  <c r="L28" i="7" s="1"/>
  <c r="AW28" i="9" s="1"/>
  <c r="L22" i="7" a="1"/>
  <c r="L22" i="7" s="1"/>
  <c r="AW22" i="9" s="1"/>
  <c r="L21" i="7" a="1"/>
  <c r="L21" i="7" s="1"/>
  <c r="AW21" i="9" s="1"/>
  <c r="L33" i="7" a="1"/>
  <c r="L33" i="7" s="1"/>
  <c r="AW33" i="9" s="1"/>
  <c r="L30" i="7" a="1"/>
  <c r="L30" i="7" s="1"/>
  <c r="AW30" i="9" s="1"/>
  <c r="L27" i="7" a="1"/>
  <c r="L27" i="7" s="1"/>
  <c r="AW27" i="9" s="1"/>
  <c r="M25" i="7" a="1"/>
  <c r="M25" i="7" s="1"/>
  <c r="AX25" i="9" s="1"/>
  <c r="M33" i="7" a="1"/>
  <c r="M33" i="7" s="1"/>
  <c r="AX33" i="9" s="1"/>
  <c r="M30" i="7" a="1"/>
  <c r="M30" i="7" s="1"/>
  <c r="AX30" i="9" s="1"/>
  <c r="M32" i="7" a="1"/>
  <c r="M32" i="7" s="1"/>
  <c r="AX32" i="9" s="1"/>
  <c r="M29" i="7" a="1"/>
  <c r="M29" i="7" s="1"/>
  <c r="AX29" i="9" s="1"/>
  <c r="M26" i="7" a="1"/>
  <c r="M26" i="7" s="1"/>
  <c r="AX26" i="9" s="1"/>
  <c r="M27" i="7" a="1"/>
  <c r="M27" i="7" s="1"/>
  <c r="AX27" i="9" s="1"/>
  <c r="M24" i="7" a="1"/>
  <c r="M24" i="7" s="1"/>
  <c r="AX24" i="9" s="1"/>
  <c r="M21" i="7" a="1"/>
  <c r="M21" i="7" s="1"/>
  <c r="AX21" i="9" s="1"/>
  <c r="M23" i="7" a="1"/>
  <c r="M23" i="7" s="1"/>
  <c r="AX23" i="9" s="1"/>
  <c r="M31" i="7" a="1"/>
  <c r="M31" i="7" s="1"/>
  <c r="AX31" i="9" s="1"/>
  <c r="M28" i="7" a="1"/>
  <c r="M28" i="7" s="1"/>
  <c r="AX28" i="9" s="1"/>
  <c r="M22" i="7" a="1"/>
  <c r="M22" i="7" s="1"/>
  <c r="AX22" i="9" s="1"/>
  <c r="C24" i="7" a="1"/>
  <c r="C24" i="7" s="1"/>
  <c r="AN24" i="9" s="1"/>
  <c r="C25" i="7" a="1"/>
  <c r="C25" i="7" s="1"/>
  <c r="AN25" i="9" s="1"/>
  <c r="C22" i="7" a="1"/>
  <c r="C22" i="7" s="1"/>
  <c r="AN22" i="9" s="1"/>
  <c r="C33" i="7" a="1"/>
  <c r="C33" i="7" s="1"/>
  <c r="AN33" i="9" s="1"/>
  <c r="C32" i="7" a="1"/>
  <c r="C32" i="7" s="1"/>
  <c r="AN32" i="9" s="1"/>
  <c r="C21" i="7" a="1"/>
  <c r="C21" i="7" s="1"/>
  <c r="AN21" i="9" s="1"/>
  <c r="C31" i="7" a="1"/>
  <c r="C31" i="7" s="1"/>
  <c r="AN31" i="9" s="1"/>
  <c r="C30" i="7" a="1"/>
  <c r="C30" i="7" s="1"/>
  <c r="AN30" i="9" s="1"/>
  <c r="C29" i="7" a="1"/>
  <c r="C29" i="7" s="1"/>
  <c r="AN29" i="9" s="1"/>
  <c r="C28" i="7" a="1"/>
  <c r="C28" i="7" s="1"/>
  <c r="AN28" i="9" s="1"/>
  <c r="C27" i="7" a="1"/>
  <c r="C27" i="7" s="1"/>
  <c r="AN27" i="9" s="1"/>
  <c r="C26" i="7" a="1"/>
  <c r="C26" i="7" s="1"/>
  <c r="AN26" i="9" s="1"/>
  <c r="C23" i="7" a="1"/>
  <c r="C23" i="7" s="1"/>
  <c r="AN23" i="9" s="1"/>
  <c r="O19" i="7" l="1"/>
  <c r="F152" i="4"/>
  <c r="F110" i="4"/>
  <c r="F134" i="4"/>
  <c r="F30" i="4"/>
  <c r="F46" i="4"/>
  <c r="F13" i="4"/>
  <c r="F94" i="4"/>
  <c r="F136" i="4"/>
  <c r="F155" i="4"/>
  <c r="F137" i="4"/>
  <c r="F142" i="4"/>
  <c r="F153" i="4"/>
  <c r="F96" i="4"/>
  <c r="F23" i="4"/>
  <c r="F67" i="4"/>
  <c r="F20" i="4"/>
  <c r="F41" i="4"/>
  <c r="F78" i="4"/>
  <c r="F75" i="4"/>
  <c r="F111" i="4"/>
  <c r="F74" i="4"/>
  <c r="F138" i="4"/>
  <c r="F147" i="4"/>
  <c r="F105" i="4"/>
  <c r="F88" i="4"/>
  <c r="F35" i="4"/>
  <c r="F12" i="4"/>
  <c r="F47" i="4"/>
  <c r="F6" i="4"/>
  <c r="F5" i="4"/>
  <c r="F9" i="4"/>
  <c r="F73" i="4"/>
  <c r="O5" i="7"/>
  <c r="F146" i="4"/>
  <c r="F54" i="4"/>
  <c r="F90" i="4"/>
  <c r="F120" i="4"/>
  <c r="F91" i="4"/>
  <c r="F126" i="4"/>
  <c r="F158" i="4"/>
  <c r="F83" i="4"/>
  <c r="F45" i="4"/>
  <c r="F102" i="4"/>
  <c r="F82" i="4"/>
  <c r="F157" i="4"/>
  <c r="F11" i="4"/>
  <c r="F106" i="4"/>
  <c r="F21" i="4"/>
  <c r="F99" i="4"/>
  <c r="F92" i="4"/>
  <c r="F128" i="4"/>
  <c r="F56" i="4"/>
  <c r="F34" i="4"/>
  <c r="F148" i="4"/>
  <c r="F37" i="4"/>
  <c r="F70" i="4"/>
  <c r="F10" i="4"/>
  <c r="F50" i="4"/>
  <c r="F31" i="4"/>
  <c r="F122" i="4"/>
  <c r="F85" i="4"/>
  <c r="F59" i="4"/>
  <c r="F133" i="4"/>
  <c r="F97" i="4"/>
  <c r="F60" i="4"/>
  <c r="F42" i="4"/>
  <c r="F135" i="4"/>
  <c r="F124" i="4"/>
  <c r="F89" i="4"/>
  <c r="F29" i="4"/>
  <c r="F66" i="4"/>
  <c r="F72" i="4"/>
  <c r="F22" i="4"/>
  <c r="F129" i="4"/>
  <c r="F112" i="4"/>
  <c r="F93" i="4"/>
  <c r="F32" i="4"/>
  <c r="F114" i="4"/>
  <c r="F49" i="4"/>
  <c r="F18" i="4"/>
  <c r="F38" i="4"/>
  <c r="F117" i="4"/>
  <c r="F36" i="4"/>
  <c r="F27" i="4"/>
  <c r="F119" i="4"/>
  <c r="F116" i="4"/>
  <c r="F53" i="4"/>
  <c r="F139" i="4"/>
  <c r="F143" i="4"/>
  <c r="F107" i="4"/>
  <c r="F57" i="4"/>
  <c r="F40" i="4"/>
  <c r="F39" i="4"/>
  <c r="AO3" i="9"/>
  <c r="F52" i="4"/>
  <c r="F28" i="4"/>
  <c r="F3" i="4"/>
  <c r="F104" i="4"/>
  <c r="F4" i="4"/>
  <c r="F68" i="4"/>
  <c r="F62" i="4"/>
  <c r="F109" i="4"/>
  <c r="F132" i="4"/>
  <c r="F33" i="4"/>
  <c r="F55" i="4"/>
  <c r="F98" i="4"/>
  <c r="F77" i="4"/>
  <c r="F26" i="4"/>
  <c r="F151" i="4"/>
  <c r="F150" i="4"/>
  <c r="F84" i="4"/>
  <c r="F43" i="4"/>
  <c r="F87" i="4"/>
  <c r="F140" i="4"/>
  <c r="F79" i="4"/>
  <c r="F48" i="4"/>
  <c r="F141" i="4"/>
  <c r="F154" i="4"/>
  <c r="F61" i="4"/>
  <c r="F25" i="4"/>
  <c r="F69" i="4"/>
  <c r="F8" i="4"/>
  <c r="F144" i="4"/>
  <c r="F125" i="4"/>
  <c r="F101" i="4"/>
  <c r="F121" i="4"/>
  <c r="F123" i="4"/>
  <c r="F127" i="4"/>
  <c r="F51" i="4"/>
  <c r="F145" i="4"/>
  <c r="F65" i="4"/>
  <c r="F17" i="4"/>
  <c r="F81" i="4"/>
  <c r="F14" i="4"/>
  <c r="F95" i="4"/>
  <c r="F76" i="4"/>
  <c r="F15" i="4"/>
  <c r="F149" i="4"/>
  <c r="F113" i="4"/>
  <c r="F71" i="4"/>
  <c r="F44" i="4"/>
  <c r="F64" i="4"/>
  <c r="F118" i="4"/>
  <c r="F7" i="4"/>
  <c r="F100" i="4"/>
  <c r="F108" i="4"/>
  <c r="F86" i="4"/>
  <c r="F103" i="4"/>
  <c r="F131" i="4"/>
  <c r="F19" i="4"/>
  <c r="F80" i="4"/>
  <c r="F24" i="4"/>
  <c r="F58" i="4"/>
  <c r="F115" i="4"/>
  <c r="F156" i="4"/>
  <c r="F63" i="4"/>
  <c r="F16" i="4"/>
  <c r="N6" i="7"/>
  <c r="N7" i="7"/>
  <c r="N15" i="7"/>
  <c r="N11" i="7"/>
  <c r="N14" i="7"/>
  <c r="N12" i="7"/>
  <c r="N17" i="7"/>
  <c r="N8" i="7"/>
  <c r="N4" i="7"/>
  <c r="N18" i="7"/>
  <c r="N16" i="7"/>
  <c r="N5" i="7"/>
  <c r="O6" i="7"/>
  <c r="O12" i="7"/>
  <c r="O4" i="7"/>
  <c r="O8" i="7"/>
  <c r="O13" i="7"/>
  <c r="O16" i="7"/>
  <c r="O7" i="7"/>
  <c r="O11" i="7"/>
  <c r="O14" i="7"/>
  <c r="O17" i="7"/>
  <c r="O15" i="7"/>
  <c r="O18" i="7"/>
  <c r="N19" i="7"/>
  <c r="L11" i="7"/>
  <c r="AW11" i="9" s="1"/>
  <c r="E18" i="7"/>
  <c r="AP18" i="9" s="1"/>
  <c r="H11" i="7"/>
  <c r="AS11" i="9" s="1"/>
  <c r="I16" i="7"/>
  <c r="AT16" i="9" s="1"/>
  <c r="G11" i="7"/>
  <c r="AR11" i="9" s="1"/>
  <c r="F17" i="7"/>
  <c r="AQ17" i="9" s="1"/>
  <c r="M13" i="7"/>
  <c r="AX13" i="9" s="1"/>
  <c r="L14" i="7"/>
  <c r="AW14" i="9" s="1"/>
  <c r="E13" i="7"/>
  <c r="AP13" i="9" s="1"/>
  <c r="I14" i="7"/>
  <c r="AT14" i="9" s="1"/>
  <c r="G17" i="7"/>
  <c r="AR17" i="9" s="1"/>
  <c r="K12" i="7"/>
  <c r="AV12" i="9" s="1"/>
  <c r="J11" i="7"/>
  <c r="AU11" i="9" s="1"/>
  <c r="D13" i="7"/>
  <c r="AO13" i="9" s="1"/>
  <c r="F11" i="7"/>
  <c r="AQ11" i="9" s="1"/>
  <c r="M16" i="7"/>
  <c r="AX16" i="9" s="1"/>
  <c r="D19" i="7"/>
  <c r="AO19" i="9" s="1"/>
  <c r="L17" i="7"/>
  <c r="AW17" i="9" s="1"/>
  <c r="E16" i="7"/>
  <c r="AP16" i="9" s="1"/>
  <c r="H12" i="7"/>
  <c r="AS12" i="9" s="1"/>
  <c r="I17" i="7"/>
  <c r="AT17" i="9" s="1"/>
  <c r="I19" i="7"/>
  <c r="AT19" i="9" s="1"/>
  <c r="K15" i="7"/>
  <c r="AV15" i="9" s="1"/>
  <c r="D16" i="7"/>
  <c r="AO16" i="9" s="1"/>
  <c r="L12" i="7"/>
  <c r="AW12" i="9" s="1"/>
  <c r="H15" i="7"/>
  <c r="AS15" i="9" s="1"/>
  <c r="I11" i="7"/>
  <c r="AT11" i="9" s="1"/>
  <c r="G12" i="7"/>
  <c r="AR12" i="9" s="1"/>
  <c r="K18" i="7"/>
  <c r="AV18" i="9" s="1"/>
  <c r="J12" i="7"/>
  <c r="AU12" i="9" s="1"/>
  <c r="F12" i="7"/>
  <c r="AQ12" i="9" s="1"/>
  <c r="L15" i="7"/>
  <c r="AW15" i="9" s="1"/>
  <c r="H19" i="7"/>
  <c r="AS19" i="9" s="1"/>
  <c r="E15" i="7"/>
  <c r="AP15" i="9" s="1"/>
  <c r="H18" i="7"/>
  <c r="AS18" i="9" s="1"/>
  <c r="G15" i="7"/>
  <c r="AR15" i="9" s="1"/>
  <c r="M19" i="7"/>
  <c r="AX19" i="9" s="1"/>
  <c r="J15" i="7"/>
  <c r="AU15" i="9" s="1"/>
  <c r="F15" i="7"/>
  <c r="AQ15" i="9" s="1"/>
  <c r="L18" i="7"/>
  <c r="AW18" i="9" s="1"/>
  <c r="G19" i="7"/>
  <c r="AR19" i="9" s="1"/>
  <c r="H17" i="7"/>
  <c r="AS17" i="9" s="1"/>
  <c r="G18" i="7"/>
  <c r="AR18" i="9" s="1"/>
  <c r="K13" i="7"/>
  <c r="AV13" i="9" s="1"/>
  <c r="J18" i="7"/>
  <c r="AU18" i="9" s="1"/>
  <c r="D14" i="7"/>
  <c r="AO14" i="9" s="1"/>
  <c r="F18" i="7"/>
  <c r="AQ18" i="9" s="1"/>
  <c r="P3" i="7"/>
  <c r="P10" i="7" s="1"/>
  <c r="C3" i="7"/>
  <c r="Y3" i="9" s="1"/>
  <c r="Z3" i="9" s="1"/>
  <c r="AB3" i="9" s="1"/>
  <c r="D91" i="4" s="1"/>
  <c r="E14" i="7"/>
  <c r="AP14" i="9" s="1"/>
  <c r="I12" i="7"/>
  <c r="AT12" i="9" s="1"/>
  <c r="D17" i="7"/>
  <c r="AO17" i="9" s="1"/>
  <c r="M11" i="7"/>
  <c r="AX11" i="9" s="1"/>
  <c r="J19" i="7"/>
  <c r="AU19" i="9" s="1"/>
  <c r="E17" i="7"/>
  <c r="AP17" i="9" s="1"/>
  <c r="I15" i="7"/>
  <c r="AT15" i="9" s="1"/>
  <c r="J13" i="7"/>
  <c r="AU13" i="9" s="1"/>
  <c r="M14" i="7"/>
  <c r="AX14" i="9" s="1"/>
  <c r="L13" i="7"/>
  <c r="AW13" i="9" s="1"/>
  <c r="E11" i="7"/>
  <c r="AP11" i="9" s="1"/>
  <c r="I18" i="7"/>
  <c r="AT18" i="9" s="1"/>
  <c r="G14" i="7"/>
  <c r="AR14" i="9" s="1"/>
  <c r="K14" i="7"/>
  <c r="AV14" i="9" s="1"/>
  <c r="J16" i="7"/>
  <c r="AU16" i="9" s="1"/>
  <c r="D11" i="7"/>
  <c r="AO11" i="9" s="1"/>
  <c r="F13" i="7"/>
  <c r="AQ13" i="9" s="1"/>
  <c r="M12" i="7"/>
  <c r="AX12" i="9" s="1"/>
  <c r="M17" i="7"/>
  <c r="AX17" i="9" s="1"/>
  <c r="L16" i="7"/>
  <c r="AW16" i="9" s="1"/>
  <c r="L19" i="7"/>
  <c r="AW19" i="9" s="1"/>
  <c r="H13" i="7"/>
  <c r="AS13" i="9" s="1"/>
  <c r="K17" i="7"/>
  <c r="AV17" i="9" s="1"/>
  <c r="D12" i="7"/>
  <c r="AO12" i="9" s="1"/>
  <c r="K19" i="7"/>
  <c r="AV19" i="9" s="1"/>
  <c r="F16" i="7"/>
  <c r="AQ16" i="9" s="1"/>
  <c r="M15" i="7"/>
  <c r="AX15" i="9" s="1"/>
  <c r="H14" i="7"/>
  <c r="AS14" i="9" s="1"/>
  <c r="H16" i="7"/>
  <c r="AS16" i="9" s="1"/>
  <c r="G13" i="7"/>
  <c r="AR13" i="9" s="1"/>
  <c r="K16" i="7"/>
  <c r="AV16" i="9" s="1"/>
  <c r="J14" i="7"/>
  <c r="AU14" i="9" s="1"/>
  <c r="D15" i="7"/>
  <c r="AO15" i="9" s="1"/>
  <c r="E19" i="7"/>
  <c r="AP19" i="9" s="1"/>
  <c r="M18" i="7"/>
  <c r="AX18" i="9" s="1"/>
  <c r="E12" i="7"/>
  <c r="AP12" i="9" s="1"/>
  <c r="I13" i="7"/>
  <c r="AT13" i="9" s="1"/>
  <c r="G16" i="7"/>
  <c r="AR16" i="9" s="1"/>
  <c r="K11" i="7"/>
  <c r="AV11" i="9" s="1"/>
  <c r="J17" i="7"/>
  <c r="AU17" i="9" s="1"/>
  <c r="D18" i="7"/>
  <c r="AO18" i="9" s="1"/>
  <c r="F14" i="7"/>
  <c r="AQ14" i="9" s="1"/>
  <c r="F19" i="7"/>
  <c r="AQ19" i="9" s="1"/>
  <c r="E5" i="7"/>
  <c r="AP5" i="9" s="1"/>
  <c r="L7" i="7"/>
  <c r="AW7" i="9" s="1"/>
  <c r="H6" i="7"/>
  <c r="AS6" i="9" s="1"/>
  <c r="G8" i="7"/>
  <c r="AR8" i="9" s="1"/>
  <c r="J8" i="7"/>
  <c r="AU8" i="9" s="1"/>
  <c r="F8" i="7"/>
  <c r="AQ8" i="9" s="1"/>
  <c r="H8" i="7"/>
  <c r="AS8" i="9" s="1"/>
  <c r="D5" i="7"/>
  <c r="AO5" i="9" s="1"/>
  <c r="I7" i="7"/>
  <c r="AT7" i="9" s="1"/>
  <c r="M4" i="7"/>
  <c r="AX4" i="9" s="1"/>
  <c r="I6" i="7"/>
  <c r="AT6" i="9" s="1"/>
  <c r="K5" i="7"/>
  <c r="AV5" i="9" s="1"/>
  <c r="D6" i="7"/>
  <c r="AO6" i="9" s="1"/>
  <c r="M6" i="7"/>
  <c r="AX6" i="9" s="1"/>
  <c r="M7" i="7"/>
  <c r="AX7" i="9" s="1"/>
  <c r="E6" i="7"/>
  <c r="AP6" i="9" s="1"/>
  <c r="I8" i="7"/>
  <c r="AT8" i="9" s="1"/>
  <c r="K4" i="7"/>
  <c r="AV4" i="9" s="1"/>
  <c r="K8" i="7"/>
  <c r="AV8" i="9" s="1"/>
  <c r="L8" i="7"/>
  <c r="AW8" i="9" s="1"/>
  <c r="L4" i="7"/>
  <c r="AW4" i="9" s="1"/>
  <c r="H4" i="7"/>
  <c r="AS4" i="9" s="1"/>
  <c r="G7" i="7"/>
  <c r="AR7" i="9" s="1"/>
  <c r="K6" i="7"/>
  <c r="AV6" i="9" s="1"/>
  <c r="J5" i="7"/>
  <c r="AU5" i="9" s="1"/>
  <c r="F4" i="7"/>
  <c r="AQ4" i="9" s="1"/>
  <c r="M8" i="7"/>
  <c r="AX8" i="9" s="1"/>
  <c r="D4" i="7"/>
  <c r="AO4" i="9" s="1"/>
  <c r="L5" i="7"/>
  <c r="AW5" i="9" s="1"/>
  <c r="H7" i="7"/>
  <c r="AS7" i="9" s="1"/>
  <c r="G4" i="7"/>
  <c r="AR4" i="9" s="1"/>
  <c r="K7" i="7"/>
  <c r="AV7" i="9" s="1"/>
  <c r="J4" i="7"/>
  <c r="AU4" i="9" s="1"/>
  <c r="D7" i="7"/>
  <c r="AO7" i="9" s="1"/>
  <c r="F5" i="7"/>
  <c r="AQ5" i="9" s="1"/>
  <c r="M5" i="7"/>
  <c r="AX5" i="9" s="1"/>
  <c r="E7" i="7"/>
  <c r="AP7" i="9" s="1"/>
  <c r="H5" i="7"/>
  <c r="AS5" i="9" s="1"/>
  <c r="D8" i="7"/>
  <c r="AO8" i="9" s="1"/>
  <c r="E8" i="7"/>
  <c r="AP8" i="9" s="1"/>
  <c r="I4" i="7"/>
  <c r="AT4" i="9" s="1"/>
  <c r="G5" i="7"/>
  <c r="AR5" i="9" s="1"/>
  <c r="J6" i="7"/>
  <c r="AU6" i="9" s="1"/>
  <c r="J7" i="7"/>
  <c r="AU7" i="9" s="1"/>
  <c r="G6" i="7"/>
  <c r="AR6" i="9" s="1"/>
  <c r="L6" i="7"/>
  <c r="AW6" i="9" s="1"/>
  <c r="E4" i="7"/>
  <c r="AP4" i="9" s="1"/>
  <c r="I5" i="7"/>
  <c r="AT5" i="9" s="1"/>
  <c r="F7" i="7"/>
  <c r="AQ7" i="9" s="1"/>
  <c r="F6" i="7"/>
  <c r="AQ6" i="9" s="1"/>
  <c r="D121" i="4" l="1"/>
  <c r="D148" i="4"/>
  <c r="D5" i="4"/>
  <c r="D7" i="4"/>
  <c r="D26" i="4"/>
  <c r="D90" i="4"/>
  <c r="D27" i="4"/>
  <c r="D16" i="4"/>
  <c r="D113" i="4"/>
  <c r="D69" i="4"/>
  <c r="D132" i="4"/>
  <c r="D72" i="4"/>
  <c r="D63" i="4"/>
  <c r="D149" i="4"/>
  <c r="D25" i="4"/>
  <c r="D122" i="4"/>
  <c r="D107" i="4"/>
  <c r="D78" i="4"/>
  <c r="D100" i="4"/>
  <c r="D123" i="4"/>
  <c r="D151" i="4"/>
  <c r="D21" i="4"/>
  <c r="D114" i="4"/>
  <c r="D13" i="4"/>
  <c r="D3" i="4"/>
  <c r="D42" i="4"/>
  <c r="D80" i="4"/>
  <c r="D81" i="4"/>
  <c r="D79" i="4"/>
  <c r="D105" i="4"/>
  <c r="D19" i="4"/>
  <c r="D17" i="4"/>
  <c r="D140" i="4"/>
  <c r="D153" i="4"/>
  <c r="D45" i="4"/>
  <c r="D109" i="4"/>
  <c r="D28" i="4"/>
  <c r="D6" i="4"/>
  <c r="D147" i="4"/>
  <c r="D41" i="4"/>
  <c r="D142" i="4"/>
  <c r="D46" i="4"/>
  <c r="D143" i="4"/>
  <c r="D36" i="4"/>
  <c r="D32" i="4"/>
  <c r="D66" i="4"/>
  <c r="D60" i="4"/>
  <c r="D31" i="4"/>
  <c r="D34" i="4"/>
  <c r="D106" i="4"/>
  <c r="D83" i="4"/>
  <c r="D54" i="4"/>
  <c r="D156" i="4"/>
  <c r="D131" i="4"/>
  <c r="D118" i="4"/>
  <c r="D15" i="4"/>
  <c r="D65" i="4"/>
  <c r="D101" i="4"/>
  <c r="D61" i="4"/>
  <c r="D87" i="4"/>
  <c r="D77" i="4"/>
  <c r="D62" i="4"/>
  <c r="D52" i="4"/>
  <c r="D47" i="4"/>
  <c r="D138" i="4"/>
  <c r="D20" i="4"/>
  <c r="D137" i="4"/>
  <c r="D30" i="4"/>
  <c r="D139" i="4"/>
  <c r="D117" i="4"/>
  <c r="D93" i="4"/>
  <c r="D29" i="4"/>
  <c r="D97" i="4"/>
  <c r="D50" i="4"/>
  <c r="D56" i="4"/>
  <c r="D11" i="4"/>
  <c r="D158" i="4"/>
  <c r="D146" i="4"/>
  <c r="D115" i="4"/>
  <c r="D103" i="4"/>
  <c r="D64" i="4"/>
  <c r="D76" i="4"/>
  <c r="D145" i="4"/>
  <c r="D125" i="4"/>
  <c r="D154" i="4"/>
  <c r="D43" i="4"/>
  <c r="D98" i="4"/>
  <c r="D68" i="4"/>
  <c r="D12" i="4"/>
  <c r="D74" i="4"/>
  <c r="D67" i="4"/>
  <c r="D155" i="4"/>
  <c r="D134" i="4"/>
  <c r="D39" i="4"/>
  <c r="D53" i="4"/>
  <c r="D38" i="4"/>
  <c r="D112" i="4"/>
  <c r="D89" i="4"/>
  <c r="D133" i="4"/>
  <c r="D10" i="4"/>
  <c r="D128" i="4"/>
  <c r="D157" i="4"/>
  <c r="D126" i="4"/>
  <c r="D58" i="4"/>
  <c r="D86" i="4"/>
  <c r="D44" i="4"/>
  <c r="D95" i="4"/>
  <c r="D51" i="4"/>
  <c r="D144" i="4"/>
  <c r="D141" i="4"/>
  <c r="D84" i="4"/>
  <c r="D55" i="4"/>
  <c r="D4" i="4"/>
  <c r="D73" i="4"/>
  <c r="D35" i="4"/>
  <c r="D111" i="4"/>
  <c r="D23" i="4"/>
  <c r="D136" i="4"/>
  <c r="D110" i="4"/>
  <c r="D40" i="4"/>
  <c r="D116" i="4"/>
  <c r="D18" i="4"/>
  <c r="D129" i="4"/>
  <c r="D124" i="4"/>
  <c r="D59" i="4"/>
  <c r="D70" i="4"/>
  <c r="D92" i="4"/>
  <c r="D82" i="4"/>
  <c r="AA7" i="9"/>
  <c r="C148" i="4"/>
  <c r="C112" i="4"/>
  <c r="C100" i="4"/>
  <c r="C94" i="4"/>
  <c r="C76" i="4"/>
  <c r="C64" i="4"/>
  <c r="C46" i="4"/>
  <c r="C22" i="4"/>
  <c r="C158" i="4"/>
  <c r="C152" i="4"/>
  <c r="C146" i="4"/>
  <c r="C140" i="4"/>
  <c r="C134" i="4"/>
  <c r="C128" i="4"/>
  <c r="C122" i="4"/>
  <c r="C116" i="4"/>
  <c r="C110" i="4"/>
  <c r="C104" i="4"/>
  <c r="C98" i="4"/>
  <c r="C92" i="4"/>
  <c r="C86" i="4"/>
  <c r="C80" i="4"/>
  <c r="C74" i="4"/>
  <c r="C68" i="4"/>
  <c r="C62" i="4"/>
  <c r="C56" i="4"/>
  <c r="C50" i="4"/>
  <c r="C44" i="4"/>
  <c r="C38" i="4"/>
  <c r="C32" i="4"/>
  <c r="C26" i="4"/>
  <c r="C20" i="4"/>
  <c r="C14" i="4"/>
  <c r="C8" i="4"/>
  <c r="C124" i="4"/>
  <c r="C16" i="4"/>
  <c r="C154" i="4"/>
  <c r="C106" i="4"/>
  <c r="C88" i="4"/>
  <c r="C70" i="4"/>
  <c r="C58" i="4"/>
  <c r="C40" i="4"/>
  <c r="C28" i="4"/>
  <c r="C4" i="4"/>
  <c r="C157" i="4"/>
  <c r="C151" i="4"/>
  <c r="C145" i="4"/>
  <c r="C139" i="4"/>
  <c r="C133" i="4"/>
  <c r="C127" i="4"/>
  <c r="C121" i="4"/>
  <c r="C115" i="4"/>
  <c r="C109" i="4"/>
  <c r="C103" i="4"/>
  <c r="C97" i="4"/>
  <c r="C91" i="4"/>
  <c r="C85" i="4"/>
  <c r="C79" i="4"/>
  <c r="C73" i="4"/>
  <c r="C67" i="4"/>
  <c r="C61" i="4"/>
  <c r="C55" i="4"/>
  <c r="C49" i="4"/>
  <c r="C43" i="4"/>
  <c r="C37" i="4"/>
  <c r="C31" i="4"/>
  <c r="C25" i="4"/>
  <c r="C19" i="4"/>
  <c r="C13" i="4"/>
  <c r="C7" i="4"/>
  <c r="C130" i="4"/>
  <c r="C10" i="4"/>
  <c r="C118" i="4"/>
  <c r="C156" i="4"/>
  <c r="C150" i="4"/>
  <c r="C144" i="4"/>
  <c r="C138" i="4"/>
  <c r="C132" i="4"/>
  <c r="C126" i="4"/>
  <c r="C120" i="4"/>
  <c r="C114" i="4"/>
  <c r="C108" i="4"/>
  <c r="C102" i="4"/>
  <c r="C96" i="4"/>
  <c r="C90" i="4"/>
  <c r="C84" i="4"/>
  <c r="C78" i="4"/>
  <c r="C72" i="4"/>
  <c r="C66" i="4"/>
  <c r="C60" i="4"/>
  <c r="C54" i="4"/>
  <c r="C48" i="4"/>
  <c r="C42" i="4"/>
  <c r="C36" i="4"/>
  <c r="C30" i="4"/>
  <c r="C24" i="4"/>
  <c r="C18" i="4"/>
  <c r="C12" i="4"/>
  <c r="C6" i="4"/>
  <c r="C136" i="4"/>
  <c r="C52" i="4"/>
  <c r="C155" i="4"/>
  <c r="C149" i="4"/>
  <c r="C143" i="4"/>
  <c r="C137" i="4"/>
  <c r="C131" i="4"/>
  <c r="C125" i="4"/>
  <c r="C119" i="4"/>
  <c r="C113" i="4"/>
  <c r="C107" i="4"/>
  <c r="C101" i="4"/>
  <c r="C95" i="4"/>
  <c r="C89" i="4"/>
  <c r="C83" i="4"/>
  <c r="C77" i="4"/>
  <c r="C71" i="4"/>
  <c r="C65" i="4"/>
  <c r="C59" i="4"/>
  <c r="C53" i="4"/>
  <c r="C47" i="4"/>
  <c r="C41" i="4"/>
  <c r="C35" i="4"/>
  <c r="C29" i="4"/>
  <c r="C23" i="4"/>
  <c r="C17" i="4"/>
  <c r="C11" i="4"/>
  <c r="C5" i="4"/>
  <c r="C142" i="4"/>
  <c r="C34" i="4"/>
  <c r="C3" i="4"/>
  <c r="C153" i="4"/>
  <c r="C147" i="4"/>
  <c r="C141" i="4"/>
  <c r="C135" i="4"/>
  <c r="C129" i="4"/>
  <c r="C123" i="4"/>
  <c r="C117" i="4"/>
  <c r="C111" i="4"/>
  <c r="C105" i="4"/>
  <c r="C99" i="4"/>
  <c r="C93" i="4"/>
  <c r="C87" i="4"/>
  <c r="C81" i="4"/>
  <c r="C75" i="4"/>
  <c r="C69" i="4"/>
  <c r="C63" i="4"/>
  <c r="C57" i="4"/>
  <c r="C51" i="4"/>
  <c r="C45" i="4"/>
  <c r="C39" i="4"/>
  <c r="C33" i="4"/>
  <c r="C27" i="4"/>
  <c r="C21" i="4"/>
  <c r="C15" i="4"/>
  <c r="C9" i="4"/>
  <c r="C82" i="4"/>
  <c r="D130" i="4"/>
  <c r="D24" i="4"/>
  <c r="D108" i="4"/>
  <c r="D71" i="4"/>
  <c r="D14" i="4"/>
  <c r="D127" i="4"/>
  <c r="D8" i="4"/>
  <c r="D48" i="4"/>
  <c r="D150" i="4"/>
  <c r="D33" i="4"/>
  <c r="D104" i="4"/>
  <c r="D9" i="4"/>
  <c r="D88" i="4"/>
  <c r="D75" i="4"/>
  <c r="D96" i="4"/>
  <c r="D94" i="4"/>
  <c r="D152" i="4"/>
  <c r="D57" i="4"/>
  <c r="D119" i="4"/>
  <c r="D49" i="4"/>
  <c r="D22" i="4"/>
  <c r="D135" i="4"/>
  <c r="D85" i="4"/>
  <c r="D37" i="4"/>
  <c r="D99" i="4"/>
  <c r="D102" i="4"/>
  <c r="D120" i="4"/>
  <c r="C12" i="7"/>
  <c r="AN12" i="9" s="1"/>
  <c r="AN3" i="9"/>
  <c r="B13" i="4"/>
  <c r="B157" i="4"/>
  <c r="B121" i="4"/>
  <c r="B85" i="4"/>
  <c r="B49" i="4"/>
  <c r="B7" i="4"/>
  <c r="B151" i="4"/>
  <c r="B115" i="4"/>
  <c r="B79" i="4"/>
  <c r="B43" i="4"/>
  <c r="B3" i="4"/>
  <c r="B139" i="4"/>
  <c r="B103" i="4"/>
  <c r="B67" i="4"/>
  <c r="B31" i="4"/>
  <c r="B133" i="4"/>
  <c r="B97" i="4"/>
  <c r="B61" i="4"/>
  <c r="B25" i="4"/>
  <c r="B127" i="4"/>
  <c r="B91" i="4"/>
  <c r="B55" i="4"/>
  <c r="B19" i="4"/>
  <c r="B145" i="4"/>
  <c r="B109" i="4"/>
  <c r="B37" i="4"/>
  <c r="B73" i="4"/>
  <c r="B130" i="4"/>
  <c r="B150" i="4"/>
  <c r="B51" i="4"/>
  <c r="B16" i="4"/>
  <c r="B35" i="4"/>
  <c r="B27" i="4"/>
  <c r="B70" i="4"/>
  <c r="B95" i="4"/>
  <c r="B18" i="4"/>
  <c r="B57" i="4"/>
  <c r="B22" i="4"/>
  <c r="B52" i="4"/>
  <c r="B64" i="4"/>
  <c r="B6" i="4"/>
  <c r="B154" i="4"/>
  <c r="B153" i="4"/>
  <c r="B5" i="4"/>
  <c r="B68" i="4"/>
  <c r="B39" i="4"/>
  <c r="B14" i="4"/>
  <c r="B90" i="4"/>
  <c r="B84" i="4"/>
  <c r="B125" i="4"/>
  <c r="B72" i="4"/>
  <c r="B58" i="4"/>
  <c r="B132" i="4"/>
  <c r="B24" i="4"/>
  <c r="B26" i="4"/>
  <c r="B30" i="4"/>
  <c r="B21" i="4"/>
  <c r="B140" i="4"/>
  <c r="B111" i="4"/>
  <c r="B94" i="4"/>
  <c r="B119" i="4"/>
  <c r="B46" i="4"/>
  <c r="B134" i="4"/>
  <c r="B15" i="4"/>
  <c r="B123" i="4"/>
  <c r="B9" i="4"/>
  <c r="B76" i="4"/>
  <c r="B96" i="4"/>
  <c r="B4" i="4"/>
  <c r="B59" i="4"/>
  <c r="B128" i="4"/>
  <c r="B146" i="4"/>
  <c r="B38" i="4"/>
  <c r="B141" i="4"/>
  <c r="B10" i="4"/>
  <c r="B36" i="4"/>
  <c r="B48" i="4"/>
  <c r="B44" i="4"/>
  <c r="B93" i="4"/>
  <c r="B136" i="4"/>
  <c r="B108" i="4"/>
  <c r="B78" i="4"/>
  <c r="B20" i="4"/>
  <c r="B114" i="4"/>
  <c r="B113" i="4"/>
  <c r="B50" i="4"/>
  <c r="B62" i="4"/>
  <c r="B144" i="4"/>
  <c r="B124" i="4"/>
  <c r="B101" i="4"/>
  <c r="B120" i="4"/>
  <c r="B29" i="4"/>
  <c r="B99" i="4"/>
  <c r="B135" i="4"/>
  <c r="B152" i="4"/>
  <c r="B107" i="4"/>
  <c r="B89" i="4"/>
  <c r="B32" i="4"/>
  <c r="B69" i="4"/>
  <c r="B74" i="4"/>
  <c r="B23" i="4"/>
  <c r="B102" i="4"/>
  <c r="B28" i="4"/>
  <c r="B117" i="4"/>
  <c r="B149" i="4"/>
  <c r="B60" i="4"/>
  <c r="B156" i="4"/>
  <c r="B118" i="4"/>
  <c r="B40" i="4"/>
  <c r="B77" i="4"/>
  <c r="B126" i="4"/>
  <c r="B138" i="4"/>
  <c r="B56" i="4"/>
  <c r="B116" i="4"/>
  <c r="B66" i="4"/>
  <c r="B83" i="4"/>
  <c r="B33" i="4"/>
  <c r="B143" i="4"/>
  <c r="B12" i="4"/>
  <c r="B158" i="4"/>
  <c r="B106" i="4"/>
  <c r="B147" i="4"/>
  <c r="B81" i="4"/>
  <c r="B17" i="4"/>
  <c r="B11" i="4"/>
  <c r="B122" i="4"/>
  <c r="B110" i="4"/>
  <c r="B82" i="4"/>
  <c r="B88" i="4"/>
  <c r="B98" i="4"/>
  <c r="B71" i="4"/>
  <c r="B105" i="4"/>
  <c r="B34" i="4"/>
  <c r="B155" i="4"/>
  <c r="B87" i="4"/>
  <c r="B129" i="4"/>
  <c r="B54" i="4"/>
  <c r="B45" i="4"/>
  <c r="B41" i="4"/>
  <c r="B131" i="4"/>
  <c r="B53" i="4"/>
  <c r="B112" i="4"/>
  <c r="B100" i="4"/>
  <c r="B42" i="4"/>
  <c r="B63" i="4"/>
  <c r="B80" i="4"/>
  <c r="B47" i="4"/>
  <c r="B148" i="4"/>
  <c r="B137" i="4"/>
  <c r="B104" i="4"/>
  <c r="B86" i="4"/>
  <c r="B75" i="4"/>
  <c r="B8" i="4"/>
  <c r="B142" i="4"/>
  <c r="B65" i="4"/>
  <c r="B92" i="4"/>
  <c r="P9" i="7"/>
  <c r="C19" i="7"/>
  <c r="AN19" i="9" s="1"/>
  <c r="C13" i="7"/>
  <c r="AN13" i="9" s="1"/>
  <c r="C11" i="7"/>
  <c r="AN11" i="9" s="1"/>
  <c r="C17" i="7"/>
  <c r="AN17" i="9" s="1"/>
  <c r="C15" i="7"/>
  <c r="AN15" i="9" s="1"/>
  <c r="C18" i="7"/>
  <c r="AN18" i="9" s="1"/>
  <c r="C14" i="7"/>
  <c r="AN14" i="9" s="1"/>
  <c r="C16" i="7"/>
  <c r="AN16" i="9" s="1"/>
  <c r="C10" i="7"/>
  <c r="C9" i="7"/>
  <c r="C6" i="7"/>
  <c r="AN6" i="9" s="1"/>
  <c r="C7" i="7"/>
  <c r="AN7" i="9" s="1"/>
  <c r="C4" i="7"/>
  <c r="AN4" i="9" s="1"/>
  <c r="C5" i="7"/>
  <c r="AN5" i="9" s="1"/>
  <c r="C8" i="7"/>
  <c r="AN8" i="9" s="1"/>
  <c r="A123" i="4" l="1"/>
  <c r="A87" i="4"/>
  <c r="A51" i="4"/>
  <c r="A9" i="4"/>
  <c r="A153" i="4"/>
  <c r="A117" i="4"/>
  <c r="A81" i="4"/>
  <c r="A45" i="4"/>
  <c r="A147" i="4"/>
  <c r="A111" i="4"/>
  <c r="A75" i="4"/>
  <c r="A39" i="4"/>
  <c r="A141" i="4"/>
  <c r="A105" i="4"/>
  <c r="A69" i="4"/>
  <c r="A33" i="4"/>
  <c r="A135" i="4"/>
  <c r="A99" i="4"/>
  <c r="A63" i="4"/>
  <c r="A27" i="4"/>
  <c r="A21" i="4"/>
  <c r="A129" i="4"/>
  <c r="A93" i="4"/>
  <c r="A57" i="4"/>
  <c r="A6" i="4"/>
  <c r="A157" i="4"/>
  <c r="A41" i="4"/>
  <c r="A53" i="4"/>
  <c r="A10" i="4"/>
  <c r="A18" i="4"/>
  <c r="A155" i="4"/>
  <c r="A114" i="4"/>
  <c r="A158" i="4"/>
  <c r="A144" i="4"/>
  <c r="A36" i="4"/>
  <c r="A30" i="4"/>
  <c r="A14" i="4"/>
  <c r="A50" i="4"/>
  <c r="A70" i="4"/>
  <c r="A17" i="4"/>
  <c r="A25" i="4"/>
  <c r="A52" i="4"/>
  <c r="A121" i="4"/>
  <c r="A8" i="4"/>
  <c r="A13" i="4"/>
  <c r="A47" i="4"/>
  <c r="A67" i="4"/>
  <c r="A101" i="4"/>
  <c r="A24" i="4"/>
  <c r="A32" i="4"/>
  <c r="A59" i="4"/>
  <c r="A128" i="4"/>
  <c r="A15" i="4"/>
  <c r="A29" i="4"/>
  <c r="A56" i="4"/>
  <c r="A84" i="4"/>
  <c r="A136" i="4"/>
  <c r="A77" i="4"/>
  <c r="A143" i="4"/>
  <c r="A37" i="4"/>
  <c r="A58" i="4"/>
  <c r="A79" i="4"/>
  <c r="A149" i="4"/>
  <c r="A35" i="4"/>
  <c r="A42" i="4"/>
  <c r="A90" i="4"/>
  <c r="A5" i="4"/>
  <c r="A156" i="4"/>
  <c r="A97" i="4"/>
  <c r="A38" i="4"/>
  <c r="A98" i="4"/>
  <c r="A154" i="4"/>
  <c r="A44" i="4"/>
  <c r="A65" i="4"/>
  <c r="A100" i="4"/>
  <c r="A48" i="4"/>
  <c r="A55" i="4"/>
  <c r="A85" i="4"/>
  <c r="A94" i="4"/>
  <c r="A108" i="4"/>
  <c r="A3" i="4"/>
  <c r="A64" i="4"/>
  <c r="A72" i="4"/>
  <c r="A107" i="4"/>
  <c r="A142" i="4"/>
  <c r="A62" i="4"/>
  <c r="A76" i="4"/>
  <c r="A104" i="4"/>
  <c r="A138" i="4"/>
  <c r="A74" i="4"/>
  <c r="A7" i="4"/>
  <c r="A150" i="4"/>
  <c r="A4" i="4"/>
  <c r="A71" i="4"/>
  <c r="A86" i="4"/>
  <c r="A127" i="4"/>
  <c r="A54" i="4"/>
  <c r="A82" i="4"/>
  <c r="A83" i="4"/>
  <c r="A95" i="4"/>
  <c r="A22" i="4"/>
  <c r="A60" i="4"/>
  <c r="A12" i="4"/>
  <c r="A91" i="4"/>
  <c r="A106" i="4"/>
  <c r="A19" i="4"/>
  <c r="A61" i="4"/>
  <c r="A89" i="4"/>
  <c r="A103" i="4"/>
  <c r="A145" i="4"/>
  <c r="A151" i="4"/>
  <c r="A20" i="4"/>
  <c r="A40" i="4"/>
  <c r="A78" i="4"/>
  <c r="A28" i="4"/>
  <c r="A112" i="4"/>
  <c r="A113" i="4"/>
  <c r="A46" i="4"/>
  <c r="A68" i="4"/>
  <c r="A96" i="4"/>
  <c r="A124" i="4"/>
  <c r="A118" i="4"/>
  <c r="A49" i="4"/>
  <c r="A31" i="4"/>
  <c r="A115" i="4"/>
  <c r="A88" i="4"/>
  <c r="A92" i="4"/>
  <c r="A119" i="4"/>
  <c r="A120" i="4"/>
  <c r="A66" i="4"/>
  <c r="A102" i="4"/>
  <c r="A110" i="4"/>
  <c r="A131" i="4"/>
  <c r="A125" i="4"/>
  <c r="A43" i="4"/>
  <c r="A23" i="4"/>
  <c r="A140" i="4"/>
  <c r="A122" i="4"/>
  <c r="A139" i="4"/>
  <c r="A134" i="4"/>
  <c r="A73" i="4"/>
  <c r="A109" i="4"/>
  <c r="A130" i="4"/>
  <c r="A152" i="4"/>
  <c r="A132" i="4"/>
  <c r="A34" i="4"/>
  <c r="A126" i="4"/>
  <c r="A26" i="4"/>
  <c r="A133" i="4"/>
  <c r="A11" i="4"/>
  <c r="A148" i="4"/>
  <c r="A80" i="4"/>
  <c r="A116" i="4"/>
  <c r="A137" i="4"/>
  <c r="A16" i="4"/>
  <c r="A146" i="4"/>
  <c r="A3" i="9" l="1" a="1"/>
  <c r="A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<sst xmlns="http://schemas.openxmlformats.org/spreadsheetml/2006/main" count="2008" uniqueCount="774">
  <si>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</si>
  <si>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</si>
  <si>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</si>
  <si>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</si>
  <si>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</si>
  <si>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</si>
  <si>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</si>
  <si>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</si>
  <si>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</si>
  <si>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</si>
  <si>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</si>
  <si>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</si>
  <si>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</si>
  <si>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</si>
  <si>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</si>
  <si>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</si>
  <si>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</si>
  <si>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</si>
  <si>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</si>
  <si>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</si>
  <si>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</si>
  <si>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</si>
  <si>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</si>
  <si>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</si>
  <si>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</si>
  <si>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</si>
  <si>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</si>
  <si>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</si>
  <si>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</si>
  <si>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</si>
  <si>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</si>
  <si>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</si>
  <si>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</si>
  <si>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</si>
  <si>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</si>
  <si>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</si>
  <si>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</si>
  <si>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</si>
  <si>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</si>
  <si>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</si>
  <si>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</si>
  <si>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</si>
  <si>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</si>
  <si>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</si>
  <si>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</si>
  <si>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</si>
  <si>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</si>
  <si>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</si>
  <si>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</si>
  <si>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</si>
  <si>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</si>
  <si>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</si>
  <si>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</si>
  <si>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</si>
  <si>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</si>
  <si>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</si>
  <si>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</si>
  <si>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</si>
  <si>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</si>
  <si>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</si>
  <si>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</si>
  <si>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</si>
  <si>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</si>
  <si>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</si>
  <si>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</si>
  <si>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</si>
  <si>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</si>
  <si>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</si>
  <si>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</si>
  <si>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</si>
  <si>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</si>
  <si>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</si>
  <si>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</si>
  <si>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</si>
  <si>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</si>
  <si>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</si>
  <si>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</si>
  <si>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</si>
  <si>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</si>
  <si>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</si>
  <si>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</si>
  <si>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</si>
  <si>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</si>
  <si>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</si>
  <si>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</si>
  <si>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</si>
  <si>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</si>
  <si>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</si>
  <si>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</si>
  <si>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</si>
  <si>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</si>
  <si>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</si>
  <si>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</si>
  <si>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</si>
  <si>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</si>
  <si>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</si>
  <si>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</si>
  <si>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</si>
  <si>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</si>
  <si>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</si>
  <si>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</si>
  <si>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</si>
  <si>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</si>
  <si>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</si>
  <si>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</si>
  <si>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</si>
  <si>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</si>
  <si>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</si>
  <si>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</si>
  <si>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</si>
  <si>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</si>
  <si>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</si>
  <si>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</si>
  <si>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</si>
  <si>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</si>
  <si>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</si>
  <si>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</si>
  <si>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</si>
  <si>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</si>
  <si>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</si>
  <si>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</si>
  <si>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</si>
  <si>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</si>
  <si>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</si>
  <si>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</si>
  <si>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</si>
  <si>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</si>
  <si>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</si>
  <si>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</si>
  <si>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</si>
  <si>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</si>
  <si>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</si>
  <si>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</si>
  <si>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</si>
  <si>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</si>
  <si>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</si>
  <si>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</si>
  <si>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</si>
  <si>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</si>
  <si>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</si>
  <si>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</si>
  <si>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</si>
  <si>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</si>
  <si>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</si>
  <si>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</si>
  <si>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</si>
  <si>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</si>
  <si>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</si>
  <si>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</si>
  <si>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</si>
  <si>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</si>
  <si>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</si>
  <si>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</si>
  <si>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</si>
  <si>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</si>
  <si>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</si>
  <si>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</si>
  <si>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</si>
  <si>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</si>
  <si>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</si>
  <si>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</si>
  <si>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</si>
  <si>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</si>
  <si>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</si>
  <si>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</si>
  <si>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</si>
  <si>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</si>
  <si>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</si>
  <si>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</si>
  <si>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</si>
  <si>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</si>
  <si>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</si>
  <si>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</si>
  <si>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</si>
  <si>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</si>
  <si>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</si>
  <si>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</si>
  <si>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</si>
  <si>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</si>
  <si>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</si>
  <si>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</si>
  <si>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</si>
  <si>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</si>
  <si>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</si>
  <si>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</si>
  <si>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</si>
  <si>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</si>
  <si>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</si>
  <si>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</si>
  <si>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</si>
  <si>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</si>
  <si>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</si>
  <si>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</si>
  <si>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</si>
  <si>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</si>
  <si>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</si>
  <si>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</si>
  <si>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</si>
  <si>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</si>
  <si>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</si>
  <si>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</si>
  <si>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</si>
  <si>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</si>
  <si>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</si>
  <si>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</si>
  <si>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</si>
  <si>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</si>
  <si>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</si>
  <si>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</si>
  <si>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</si>
  <si>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</si>
  <si>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</si>
  <si>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</si>
  <si>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</si>
  <si>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</si>
  <si>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</si>
  <si>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</si>
  <si>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</si>
  <si>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</si>
  <si>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</si>
  <si>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</si>
  <si>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</si>
  <si>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</si>
  <si>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</si>
  <si>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</si>
  <si>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</si>
  <si>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</si>
  <si>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</si>
  <si>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</si>
  <si>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</si>
  <si>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</si>
  <si>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</si>
  <si>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</si>
  <si>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</si>
  <si>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</si>
  <si>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</si>
  <si>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</si>
  <si>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</si>
  <si>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</si>
  <si>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</si>
  <si>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</si>
  <si>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</si>
  <si>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</si>
  <si>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</si>
  <si>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</si>
  <si>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</si>
  <si>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</si>
  <si>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</si>
  <si>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</si>
  <si>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</si>
  <si>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</si>
  <si>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</si>
  <si>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</si>
  <si>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</si>
  <si>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</si>
  <si>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</si>
  <si>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</si>
  <si>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</si>
  <si>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</si>
  <si>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</si>
  <si>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</si>
  <si>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</si>
  <si>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</si>
  <si>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</si>
  <si>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</si>
  <si>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</si>
  <si>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</si>
  <si>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</si>
  <si>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</si>
  <si>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</si>
  <si>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</si>
  <si>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</si>
  <si>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</si>
  <si>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</si>
  <si>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</si>
  <si>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</si>
  <si>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</si>
  <si>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</si>
  <si>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</si>
  <si>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</si>
  <si>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</si>
  <si>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</si>
  <si>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</si>
  <si>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</si>
  <si>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</si>
  <si>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</si>
  <si>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</si>
  <si>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</si>
  <si>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</si>
  <si>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</si>
  <si>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</si>
  <si>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</si>
  <si>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</si>
  <si>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</si>
  <si>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</si>
  <si>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</si>
  <si>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</si>
  <si>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</si>
  <si>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</si>
  <si>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</si>
  <si>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</si>
  <si>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</si>
  <si>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</si>
  <si>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</si>
  <si>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</si>
  <si>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</si>
  <si>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</si>
  <si>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</si>
  <si>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</si>
  <si>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</si>
  <si>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</si>
  <si>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</si>
  <si>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</si>
  <si>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zORP</t>
  </si>
  <si>
    <t>puntORP</t>
  </si>
  <si>
    <t>totals</t>
  </si>
  <si>
    <t>num_at_pos</t>
  </si>
  <si>
    <t>p100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</si>
  <si>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</si>
  <si>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</si>
  <si>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</si>
  <si>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</si>
  <si>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</si>
  <si>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</si>
  <si>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</si>
  <si>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</si>
  <si>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</si>
  <si>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</si>
  <si>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</si>
  <si>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</si>
  <si>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</si>
  <si>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</si>
  <si>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</si>
  <si>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</si>
  <si>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</si>
  <si>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</si>
  <si>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</si>
  <si>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</si>
  <si>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</si>
  <si>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</si>
  <si>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</si>
  <si>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</si>
  <si>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</si>
  <si>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</si>
  <si>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</si>
  <si>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</si>
  <si>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</si>
  <si>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</si>
  <si>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</si>
  <si>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</si>
  <si>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</si>
  <si>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</si>
  <si>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</si>
  <si>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</si>
  <si>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</si>
  <si>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</si>
  <si>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</si>
  <si>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</si>
  <si>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</si>
  <si>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</si>
  <si>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</si>
  <si>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</si>
  <si>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</si>
  <si>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</si>
  <si>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</si>
  <si>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</si>
  <si>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</si>
  <si>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</si>
  <si>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</si>
  <si>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</si>
  <si>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</si>
  <si>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</si>
  <si>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</si>
  <si>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</si>
  <si>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</si>
  <si>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</si>
  <si>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</si>
  <si>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</si>
  <si>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</si>
  <si>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</si>
  <si>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</si>
  <si>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</si>
  <si>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</si>
  <si>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</si>
  <si>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</si>
  <si>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</si>
  <si>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</si>
  <si>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</si>
  <si>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</si>
  <si>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</si>
  <si>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</si>
  <si>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</si>
  <si>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</si>
  <si>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</si>
  <si>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</si>
  <si>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</si>
  <si>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</si>
  <si>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</si>
  <si>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</si>
  <si>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</si>
  <si>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</si>
  <si>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</si>
  <si>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</si>
  <si>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</si>
  <si>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</si>
  <si>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</si>
  <si>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</si>
  <si>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</si>
  <si>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</si>
  <si>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</si>
  <si>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</si>
  <si>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</si>
  <si>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</si>
  <si>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</si>
  <si>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</si>
  <si>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</si>
  <si>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</si>
  <si>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</si>
  <si>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</si>
  <si>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</si>
  <si>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</si>
  <si>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</si>
  <si>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</si>
  <si>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</si>
  <si>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</si>
  <si>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</si>
  <si>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</si>
  <si>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</si>
  <si>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</si>
  <si>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</si>
  <si>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</si>
  <si>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</si>
  <si>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</si>
  <si>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</si>
  <si>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</si>
  <si>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</si>
  <si>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</si>
  <si>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</si>
  <si>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</si>
  <si>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</si>
  <si>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</si>
  <si>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</si>
  <si>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</si>
  <si>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</si>
  <si>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</si>
  <si>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</si>
  <si>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</si>
  <si>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</si>
  <si>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</si>
  <si>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</si>
  <si>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</si>
  <si>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</si>
  <si>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</si>
  <si>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</si>
  <si>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</si>
  <si>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</si>
  <si>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</si>
  <si>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</si>
  <si>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</si>
  <si>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</si>
  <si>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</si>
  <si>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</si>
  <si>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</si>
  <si>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</si>
  <si>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</si>
  <si>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</si>
  <si>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</si>
  <si>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</si>
  <si>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</si>
  <si>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</si>
  <si>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</si>
  <si>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</si>
  <si>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</si>
  <si>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</si>
  <si>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</si>
  <si>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</si>
  <si>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</si>
  <si>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</si>
  <si>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</si>
  <si>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</si>
  <si>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</si>
  <si>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</si>
  <si>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</si>
  <si>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</si>
  <si>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</si>
  <si>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</si>
  <si>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</si>
  <si>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</si>
  <si>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</si>
  <si>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</si>
  <si>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</si>
  <si>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</si>
  <si>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</si>
  <si>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</si>
  <si>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</si>
  <si>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</si>
  <si>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</si>
  <si>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</si>
  <si>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</si>
  <si>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</si>
  <si>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</si>
  <si>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</si>
  <si>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</si>
  <si>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</si>
  <si>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</si>
  <si>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</si>
  <si>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</si>
  <si>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</si>
  <si>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</si>
  <si>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</si>
  <si>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</si>
  <si>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</si>
  <si>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</si>
  <si>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</si>
  <si>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</si>
  <si>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</si>
  <si>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</si>
  <si>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</si>
  <si>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</si>
  <si>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</si>
  <si>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</si>
  <si>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</si>
  <si>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</si>
  <si>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</si>
  <si>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</si>
  <si>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</si>
  <si>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</si>
  <si>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</si>
  <si>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</si>
  <si>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</si>
  <si>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</si>
  <si>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</si>
  <si>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</si>
  <si>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</si>
  <si>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</si>
  <si>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</si>
  <si>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</si>
  <si>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</si>
  <si>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</si>
  <si>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</si>
  <si>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</si>
  <si>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</si>
  <si>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</si>
  <si>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</si>
  <si>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</si>
  <si>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</si>
  <si>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</si>
  <si>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</si>
  <si>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</si>
  <si>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</si>
  <si>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</si>
  <si>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</si>
  <si>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</si>
  <si>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</si>
  <si>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</si>
  <si>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</si>
  <si>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</si>
  <si>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</si>
  <si>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</si>
  <si>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</si>
  <si>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</si>
  <si>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</si>
  <si>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</si>
  <si>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</si>
  <si>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</si>
  <si>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</si>
  <si>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</si>
  <si>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</si>
  <si>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</si>
  <si>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</si>
  <si>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</si>
  <si>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</si>
  <si>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</si>
  <si>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</si>
  <si>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</si>
  <si>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</si>
  <si>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</si>
  <si>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</si>
  <si>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</si>
  <si>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</si>
  <si>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</si>
  <si>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</si>
  <si>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</si>
  <si>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</si>
  <si>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</si>
  <si>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</si>
  <si>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</si>
  <si>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</si>
  <si>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</si>
  <si>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</si>
  <si>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</si>
  <si>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</si>
  <si>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</si>
  <si>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</si>
  <si>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</si>
  <si>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</si>
  <si>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</si>
  <si>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</si>
  <si>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</si>
  <si>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</si>
  <si>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</si>
  <si>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</si>
  <si>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</si>
  <si>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</si>
  <si>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</si>
  <si>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</si>
  <si>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</si>
  <si>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</si>
  <si>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</si>
  <si>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</si>
  <si>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</si>
  <si>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</si>
  <si>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</si>
  <si>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</si>
  <si>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</si>
  <si>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</si>
  <si>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</si>
  <si>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</si>
  <si>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</si>
  <si>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</si>
  <si>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</si>
  <si>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</si>
  <si>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</si>
  <si>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</si>
  <si>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</si>
  <si>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</si>
  <si>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</si>
  <si>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</si>
  <si>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</si>
  <si>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</si>
  <si>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</si>
  <si>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</si>
  <si>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</si>
  <si>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</si>
  <si>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</si>
  <si>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</si>
  <si>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</si>
  <si>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</si>
  <si>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</si>
  <si>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</si>
  <si>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</si>
  <si>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</si>
  <si>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</si>
  <si>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</si>
  <si>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</si>
  <si>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</si>
  <si>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</si>
  <si>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</si>
  <si>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</si>
  <si>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</si>
  <si>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</si>
  <si>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</si>
  <si>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</si>
  <si>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</si>
  <si>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</si>
  <si>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</si>
  <si>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</si>
  <si>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</si>
  <si>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</si>
  <si>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</si>
  <si>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</si>
  <si>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</si>
  <si>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</si>
  <si>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</si>
  <si>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</si>
  <si>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</si>
  <si>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</si>
  <si>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</si>
  <si>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</si>
  <si>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</si>
  <si>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</si>
  <si>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</si>
  <si>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</si>
  <si>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</si>
  <si>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</si>
  <si>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</si>
  <si>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</si>
  <si>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</si>
  <si>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</si>
  <si>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</si>
  <si>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</si>
  <si>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</si>
  <si>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</si>
  <si>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</si>
  <si>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</si>
  <si>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</si>
  <si>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</si>
  <si>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</si>
  <si>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</si>
  <si>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</si>
  <si>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</si>
  <si>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</si>
  <si>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</si>
  <si>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</si>
  <si>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</si>
  <si>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</si>
  <si>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</si>
  <si>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</si>
  <si>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</si>
  <si>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</si>
  <si>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</si>
  <si>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</si>
  <si>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</si>
  <si>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</si>
  <si>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</si>
  <si>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</si>
  <si>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</si>
  <si>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</si>
  <si>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</si>
  <si>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</si>
  <si>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</si>
  <si>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&lt;- old gp</t>
  </si>
  <si>
    <t>andy</t>
  </si>
  <si>
    <t>mark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</si>
  <si>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</si>
  <si>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</si>
  <si>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</si>
  <si>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</si>
  <si>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</si>
  <si>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</si>
  <si>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</si>
  <si>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</si>
  <si>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</si>
  <si>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</si>
  <si>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</si>
  <si>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</si>
  <si>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</si>
  <si>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</si>
  <si>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</si>
  <si>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</si>
  <si>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</si>
  <si>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</si>
  <si>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</si>
  <si>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</si>
  <si>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</si>
  <si>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</si>
  <si>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</si>
  <si>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</si>
  <si>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</si>
  <si>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</si>
  <si>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</si>
  <si>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</si>
  <si>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</si>
  <si>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</si>
  <si>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</si>
  <si>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pDyn</t>
  </si>
  <si>
    <t>$pent_over_minimum</t>
  </si>
  <si>
    <t>$over_minimum/z</t>
  </si>
  <si>
    <t>p$over_minimum/z</t>
  </si>
  <si>
    <t>AV/1.1</t>
  </si>
  <si>
    <t>pAV/1.1</t>
  </si>
  <si>
    <t>koe</t>
  </si>
  <si>
    <t>zieg</t>
  </si>
  <si>
    <t>diaz</t>
  </si>
  <si>
    <t>varg</t>
  </si>
  <si>
    <t>pete</t>
  </si>
  <si>
    <t>bude</t>
  </si>
  <si>
    <t>bal</t>
  </si>
  <si>
    <t>sch</t>
  </si>
  <si>
    <t>peon</t>
  </si>
  <si>
    <t>me</t>
  </si>
  <si>
    <t>ul</t>
  </si>
  <si>
    <t>z156</t>
  </si>
  <si>
    <t>$left</t>
  </si>
  <si>
    <t>slots left</t>
  </si>
  <si>
    <t>$/slot</t>
  </si>
  <si>
    <t>average $/slot</t>
  </si>
  <si>
    <t>savings/slot left</t>
  </si>
  <si>
    <t>avg av target w/savings</t>
  </si>
  <si>
    <t>$ left</t>
  </si>
  <si>
    <t>Rob:</t>
  </si>
  <si>
    <t>$/slot left</t>
  </si>
  <si>
    <t>Save</t>
  </si>
  <si>
    <t>pSave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</si>
</sst>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-1-900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ueraw"/>
      <sheetName val="injury_attenuated"/>
      <sheetName val="raw"/>
      <sheetName val="Traw"/>
      <sheetName val="sorted"/>
      <sheetName val="Tsorted"/>
      <sheetName val="tzorp"/>
      <sheetName val="GMs"/>
      <sheetName val="AVs"/>
      <sheetName val="AVs_avail"/>
      <sheetName val="auction 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Nikola Jokic</v>
          </cell>
          <cell r="B2">
            <v>80</v>
          </cell>
        </row>
        <row r="3">
          <cell r="A3" t="str">
            <v>Stephen Curry</v>
          </cell>
          <cell r="B3">
            <v>71</v>
          </cell>
        </row>
        <row r="4">
          <cell r="A4" t="str">
            <v>James Harden</v>
          </cell>
          <cell r="B4">
            <v>77</v>
          </cell>
        </row>
        <row r="5">
          <cell r="A5" t="str">
            <v>Damian Lillard</v>
          </cell>
          <cell r="B5">
            <v>64</v>
          </cell>
        </row>
        <row r="6">
          <cell r="A6" t="str">
            <v>Kevin Durant</v>
          </cell>
          <cell r="B6">
            <v>59</v>
          </cell>
        </row>
        <row r="7">
          <cell r="A7" t="str">
            <v>Karl-Anthony Towns</v>
          </cell>
          <cell r="B7">
            <v>70</v>
          </cell>
        </row>
        <row r="8">
          <cell r="A8" t="str">
            <v>Bradley Beal</v>
          </cell>
          <cell r="B8">
            <v>76</v>
          </cell>
        </row>
        <row r="9">
          <cell r="A9" t="str">
            <v>Jayson Tatum</v>
          </cell>
          <cell r="B9">
            <v>65</v>
          </cell>
        </row>
        <row r="10">
          <cell r="A10" t="str">
            <v>Anthony Davis</v>
          </cell>
          <cell r="B10">
            <v>50</v>
          </cell>
        </row>
        <row r="11">
          <cell r="A11" t="str">
            <v>Giannis Antetokounmpo</v>
          </cell>
          <cell r="B11">
            <v>86</v>
          </cell>
        </row>
        <row r="12">
          <cell r="A12" t="str">
            <v>Paul George</v>
          </cell>
          <cell r="B12">
            <v>64</v>
          </cell>
        </row>
        <row r="13">
          <cell r="A13" t="str">
            <v>Joel Embiid</v>
          </cell>
          <cell r="B13">
            <v>54</v>
          </cell>
        </row>
        <row r="14">
          <cell r="A14" t="str">
            <v>Nikola Vucevic</v>
          </cell>
          <cell r="B14">
            <v>60</v>
          </cell>
        </row>
        <row r="15">
          <cell r="A15" t="str">
            <v>Fred VanVleet</v>
          </cell>
          <cell r="B15">
            <v>48</v>
          </cell>
        </row>
        <row r="16">
          <cell r="A16" t="str">
            <v>Jimmy Butler</v>
          </cell>
          <cell r="B16">
            <v>37</v>
          </cell>
        </row>
        <row r="17">
          <cell r="A17" t="str">
            <v>Bam Adebayo</v>
          </cell>
          <cell r="B17">
            <v>32</v>
          </cell>
        </row>
        <row r="18">
          <cell r="A18" t="str">
            <v>Richaun Holmes</v>
          </cell>
          <cell r="B18">
            <v>3</v>
          </cell>
        </row>
        <row r="19">
          <cell r="A19" t="str">
            <v>Rudy Gobert</v>
          </cell>
          <cell r="B19">
            <v>38</v>
          </cell>
        </row>
        <row r="20">
          <cell r="A20" t="str">
            <v>Tobias Harris</v>
          </cell>
          <cell r="B20">
            <v>25</v>
          </cell>
        </row>
        <row r="21">
          <cell r="A21" t="str">
            <v>Clint Capela</v>
          </cell>
          <cell r="B21">
            <v>25</v>
          </cell>
        </row>
        <row r="22">
          <cell r="A22" t="str">
            <v>Myles Turner</v>
          </cell>
          <cell r="B22">
            <v>5</v>
          </cell>
        </row>
        <row r="23">
          <cell r="A23" t="str">
            <v>Kyrie Irving</v>
          </cell>
          <cell r="B23">
            <v>20</v>
          </cell>
        </row>
        <row r="24">
          <cell r="A24" t="str">
            <v>Deandre Ayton</v>
          </cell>
          <cell r="B24">
            <v>23</v>
          </cell>
        </row>
        <row r="25">
          <cell r="A25" t="str">
            <v>Chris Paul</v>
          </cell>
          <cell r="B25">
            <v>23</v>
          </cell>
        </row>
        <row r="26">
          <cell r="A26" t="str">
            <v>Michael Porter Jr.</v>
          </cell>
          <cell r="B26">
            <v>30</v>
          </cell>
        </row>
        <row r="27">
          <cell r="A27" t="str">
            <v>Trae Young</v>
          </cell>
          <cell r="B27">
            <v>53</v>
          </cell>
        </row>
        <row r="28">
          <cell r="A28" t="str">
            <v>Luka Doncic</v>
          </cell>
          <cell r="B28">
            <v>76</v>
          </cell>
        </row>
        <row r="29">
          <cell r="A29" t="str">
            <v>Jaren Jackson Jr.</v>
          </cell>
          <cell r="B29">
            <v>4</v>
          </cell>
        </row>
        <row r="30">
          <cell r="A30" t="str">
            <v>Jrue Holiday</v>
          </cell>
          <cell r="B30">
            <v>28</v>
          </cell>
        </row>
        <row r="31">
          <cell r="A31" t="str">
            <v>Domantas Sabonis</v>
          </cell>
          <cell r="B31">
            <v>46</v>
          </cell>
        </row>
        <row r="32">
          <cell r="A32" t="str">
            <v>Shai Gilgeous-Alexander</v>
          </cell>
          <cell r="B32">
            <v>31</v>
          </cell>
        </row>
        <row r="33">
          <cell r="A33" t="str">
            <v>Mikal Bridges</v>
          </cell>
          <cell r="B33">
            <v>12</v>
          </cell>
        </row>
        <row r="34">
          <cell r="A34" t="str">
            <v>John Collins</v>
          </cell>
          <cell r="B34">
            <v>4</v>
          </cell>
        </row>
        <row r="35">
          <cell r="A35" t="str">
            <v>Zion Williamson</v>
          </cell>
          <cell r="B35">
            <v>60</v>
          </cell>
        </row>
        <row r="36">
          <cell r="A36" t="str">
            <v>CJ McCollum</v>
          </cell>
          <cell r="B36">
            <v>13</v>
          </cell>
        </row>
        <row r="37">
          <cell r="A37" t="str">
            <v>LaMelo Ball</v>
          </cell>
          <cell r="B37">
            <v>40</v>
          </cell>
        </row>
        <row r="38">
          <cell r="A38" t="str">
            <v>Brandon Ingram</v>
          </cell>
          <cell r="B38">
            <v>19</v>
          </cell>
        </row>
        <row r="39">
          <cell r="A39" t="str">
            <v>Kristaps Porzingis</v>
          </cell>
          <cell r="B39">
            <v>4</v>
          </cell>
        </row>
        <row r="40">
          <cell r="A40" t="str">
            <v>Zach LaVine</v>
          </cell>
          <cell r="B40">
            <v>21</v>
          </cell>
        </row>
        <row r="41">
          <cell r="A41" t="str">
            <v>LeBron James</v>
          </cell>
          <cell r="B41">
            <v>56</v>
          </cell>
        </row>
        <row r="42">
          <cell r="A42" t="str">
            <v>Tyrese Haliburton</v>
          </cell>
          <cell r="B42">
            <v>9</v>
          </cell>
        </row>
        <row r="43">
          <cell r="A43" t="str">
            <v>Robert Williams</v>
          </cell>
          <cell r="B43">
            <v>11</v>
          </cell>
        </row>
        <row r="44">
          <cell r="A44" t="str">
            <v>Khris Middleton</v>
          </cell>
          <cell r="B44">
            <v>19</v>
          </cell>
        </row>
        <row r="45">
          <cell r="A45" t="str">
            <v>Jaylen Brown</v>
          </cell>
          <cell r="B45">
            <v>23</v>
          </cell>
        </row>
        <row r="46">
          <cell r="A46" t="str">
            <v>Donovan Mitchell</v>
          </cell>
          <cell r="B46">
            <v>51</v>
          </cell>
        </row>
        <row r="47">
          <cell r="A47" t="str">
            <v>Jakob Poeltl</v>
          </cell>
          <cell r="B47">
            <v>13</v>
          </cell>
        </row>
        <row r="48">
          <cell r="A48" t="str">
            <v>Julius Randle</v>
          </cell>
          <cell r="B48">
            <v>39</v>
          </cell>
        </row>
        <row r="49">
          <cell r="A49" t="str">
            <v>OG Anunoby</v>
          </cell>
          <cell r="B49">
            <v>5</v>
          </cell>
        </row>
        <row r="50">
          <cell r="A50" t="str">
            <v>Dejounte Murray</v>
          </cell>
          <cell r="B50">
            <v>31</v>
          </cell>
        </row>
        <row r="51">
          <cell r="A51" t="str">
            <v>Derrick White</v>
          </cell>
          <cell r="B51">
            <v>7</v>
          </cell>
        </row>
        <row r="52">
          <cell r="A52" t="str">
            <v>Devin Booker</v>
          </cell>
          <cell r="B52">
            <v>22</v>
          </cell>
        </row>
        <row r="53">
          <cell r="A53" t="str">
            <v>Terry Rozier</v>
          </cell>
          <cell r="B53">
            <v>10</v>
          </cell>
        </row>
        <row r="54">
          <cell r="A54" t="str">
            <v>Gordon Hayward</v>
          </cell>
          <cell r="B54">
            <v>1</v>
          </cell>
        </row>
        <row r="55">
          <cell r="A55" t="str">
            <v>Lonzo Ball</v>
          </cell>
          <cell r="B55">
            <v>16</v>
          </cell>
        </row>
        <row r="56">
          <cell r="A56" t="str">
            <v>Jonas Valanciunas</v>
          </cell>
          <cell r="B56">
            <v>18.235532912495568</v>
          </cell>
        </row>
        <row r="57">
          <cell r="A57" t="str">
            <v>Robert Covington</v>
          </cell>
          <cell r="B57">
            <v>1</v>
          </cell>
        </row>
        <row r="58">
          <cell r="A58" t="str">
            <v>Bogdan Bogdanovic</v>
          </cell>
          <cell r="B58">
            <v>1</v>
          </cell>
        </row>
        <row r="59">
          <cell r="A59" t="str">
            <v>Isaiah Stewart</v>
          </cell>
          <cell r="B59">
            <v>4</v>
          </cell>
        </row>
        <row r="60">
          <cell r="A60" t="str">
            <v>Jusuf Nurkic</v>
          </cell>
          <cell r="B60">
            <v>13</v>
          </cell>
        </row>
        <row r="61">
          <cell r="A61" t="str">
            <v>Malcolm Brogdon</v>
          </cell>
          <cell r="B61">
            <v>6</v>
          </cell>
        </row>
        <row r="62">
          <cell r="A62" t="str">
            <v>Mike Conley</v>
          </cell>
          <cell r="B62">
            <v>3</v>
          </cell>
        </row>
        <row r="63">
          <cell r="A63" t="str">
            <v>Chris Boucher</v>
          </cell>
          <cell r="B63">
            <v>5</v>
          </cell>
        </row>
        <row r="64">
          <cell r="A64" t="str">
            <v>De'Aaron Fox</v>
          </cell>
          <cell r="B64">
            <v>54</v>
          </cell>
        </row>
        <row r="65">
          <cell r="A65" t="str">
            <v>Jerami Grant</v>
          </cell>
          <cell r="B65">
            <v>3</v>
          </cell>
        </row>
        <row r="66">
          <cell r="A66" t="str">
            <v>Draymond Green</v>
          </cell>
          <cell r="B66">
            <v>12</v>
          </cell>
        </row>
        <row r="67">
          <cell r="A67" t="str">
            <v>Mitchell Robinson</v>
          </cell>
          <cell r="B67">
            <v>1</v>
          </cell>
        </row>
        <row r="68">
          <cell r="A68" t="str">
            <v>Kyle Anderson</v>
          </cell>
          <cell r="B68">
            <v>1</v>
          </cell>
        </row>
        <row r="69">
          <cell r="A69" t="str">
            <v>Brook Lopez</v>
          </cell>
          <cell r="B69">
            <v>2</v>
          </cell>
        </row>
        <row r="70">
          <cell r="A70" t="str">
            <v>Kyle Lowry</v>
          </cell>
          <cell r="B70">
            <v>9</v>
          </cell>
        </row>
        <row r="71">
          <cell r="A71" t="str">
            <v>Caris LeVert</v>
          </cell>
          <cell r="B71">
            <v>16</v>
          </cell>
        </row>
        <row r="72">
          <cell r="A72" t="str">
            <v>Anthony Edwards</v>
          </cell>
          <cell r="B72">
            <v>9</v>
          </cell>
        </row>
        <row r="73">
          <cell r="A73" t="str">
            <v>DeMar DeRozan</v>
          </cell>
          <cell r="B73">
            <v>12</v>
          </cell>
        </row>
        <row r="74">
          <cell r="A74" t="str">
            <v>Jarrett Allen</v>
          </cell>
          <cell r="B74">
            <v>7</v>
          </cell>
        </row>
        <row r="75">
          <cell r="A75" t="str">
            <v>Pascal Siakam</v>
          </cell>
          <cell r="B75">
            <v>9</v>
          </cell>
        </row>
        <row r="76">
          <cell r="A76" t="str">
            <v>Derrick Favors</v>
          </cell>
          <cell r="B76">
            <v>13.475494723869206</v>
          </cell>
        </row>
        <row r="77">
          <cell r="A77" t="str">
            <v>PJ Washington</v>
          </cell>
          <cell r="B77">
            <v>2</v>
          </cell>
        </row>
        <row r="78">
          <cell r="A78" t="str">
            <v>Kemba Walker</v>
          </cell>
          <cell r="B78">
            <v>6</v>
          </cell>
        </row>
        <row r="79">
          <cell r="A79" t="str">
            <v>Norman Powell</v>
          </cell>
          <cell r="B79">
            <v>1</v>
          </cell>
        </row>
        <row r="80">
          <cell r="A80" t="str">
            <v>Buddy Hield</v>
          </cell>
          <cell r="B80">
            <v>7</v>
          </cell>
        </row>
        <row r="81">
          <cell r="A81" t="str">
            <v>Saddiq Bey</v>
          </cell>
          <cell r="B81">
            <v>1</v>
          </cell>
        </row>
        <row r="82">
          <cell r="A82" t="str">
            <v>Christian Wood</v>
          </cell>
          <cell r="B82">
            <v>19</v>
          </cell>
        </row>
        <row r="83">
          <cell r="A83" t="str">
            <v>Joe Harris</v>
          </cell>
          <cell r="B83">
            <v>1</v>
          </cell>
        </row>
        <row r="84">
          <cell r="A84" t="str">
            <v>T.J. McConnell</v>
          </cell>
          <cell r="B84">
            <v>1</v>
          </cell>
        </row>
        <row r="85">
          <cell r="A85" t="str">
            <v>Collin Sexton</v>
          </cell>
          <cell r="B85">
            <v>13</v>
          </cell>
        </row>
        <row r="86">
          <cell r="A86" t="str">
            <v>Harrison Barnes</v>
          </cell>
          <cell r="B86">
            <v>1</v>
          </cell>
        </row>
        <row r="87">
          <cell r="A87" t="str">
            <v>Bobby Portis</v>
          </cell>
          <cell r="B87">
            <v>1</v>
          </cell>
        </row>
        <row r="88">
          <cell r="A88" t="str">
            <v>Miles Bridges</v>
          </cell>
          <cell r="B88">
            <v>1</v>
          </cell>
        </row>
        <row r="89">
          <cell r="A89" t="str">
            <v>Nerlens Noel</v>
          </cell>
          <cell r="B89">
            <v>11.59847123584842</v>
          </cell>
        </row>
        <row r="90">
          <cell r="A90" t="str">
            <v>Kelly Olynyk</v>
          </cell>
          <cell r="B90">
            <v>11.532268405868676</v>
          </cell>
        </row>
        <row r="91">
          <cell r="A91" t="str">
            <v>Evan Fournier</v>
          </cell>
          <cell r="B91">
            <v>1</v>
          </cell>
        </row>
        <row r="92">
          <cell r="A92" t="str">
            <v>Darius Garland</v>
          </cell>
          <cell r="B92">
            <v>3</v>
          </cell>
        </row>
        <row r="93">
          <cell r="A93" t="str">
            <v>Reggie Jackson</v>
          </cell>
          <cell r="B93">
            <v>1</v>
          </cell>
        </row>
        <row r="94">
          <cell r="A94" t="str">
            <v>Marcus Smart</v>
          </cell>
          <cell r="B94">
            <v>1</v>
          </cell>
        </row>
        <row r="95">
          <cell r="A95" t="str">
            <v>Nickeil Alexander-Walker</v>
          </cell>
          <cell r="B95">
            <v>3</v>
          </cell>
        </row>
        <row r="96">
          <cell r="A96" t="str">
            <v>Ja Morant</v>
          </cell>
          <cell r="B96">
            <v>14</v>
          </cell>
        </row>
        <row r="97">
          <cell r="A97" t="str">
            <v>Keldon Johnson</v>
          </cell>
          <cell r="B97">
            <v>1</v>
          </cell>
        </row>
        <row r="98">
          <cell r="A98" t="str">
            <v>Jonathan Isaac</v>
          </cell>
          <cell r="B98">
            <v>4</v>
          </cell>
        </row>
        <row r="99">
          <cell r="A99" t="str">
            <v>Ivica Zubac</v>
          </cell>
          <cell r="B99">
            <v>1</v>
          </cell>
        </row>
        <row r="100">
          <cell r="A100" t="str">
            <v>De'Andre Hunter</v>
          </cell>
          <cell r="B100">
            <v>9.6939088295715958</v>
          </cell>
        </row>
        <row r="101">
          <cell r="A101" t="str">
            <v>Russell Westbrook</v>
          </cell>
          <cell r="B101">
            <v>26</v>
          </cell>
        </row>
        <row r="102">
          <cell r="A102" t="str">
            <v>Matisse Thybulle</v>
          </cell>
          <cell r="B102">
            <v>9.3718311498354208</v>
          </cell>
        </row>
        <row r="103">
          <cell r="A103" t="str">
            <v>Danny Green</v>
          </cell>
          <cell r="B103">
            <v>9.3623475488465875</v>
          </cell>
        </row>
        <row r="104">
          <cell r="A104" t="str">
            <v>Jae'Sean Tate</v>
          </cell>
          <cell r="B104">
            <v>9.250368106401508</v>
          </cell>
        </row>
        <row r="105">
          <cell r="A105" t="str">
            <v>Joe Ingles</v>
          </cell>
          <cell r="B105">
            <v>1</v>
          </cell>
        </row>
        <row r="106">
          <cell r="A106" t="str">
            <v>Jordan Clarkson</v>
          </cell>
          <cell r="B106">
            <v>1</v>
          </cell>
        </row>
        <row r="107">
          <cell r="A107" t="str">
            <v>Khem Birch</v>
          </cell>
          <cell r="B107">
            <v>8.8604462042067524</v>
          </cell>
        </row>
        <row r="108">
          <cell r="A108" t="str">
            <v>Chuma Okeke</v>
          </cell>
          <cell r="B108">
            <v>8.6430528892319369</v>
          </cell>
        </row>
        <row r="109">
          <cell r="A109" t="str">
            <v>Daniel Gafford</v>
          </cell>
          <cell r="B109">
            <v>8.5620775269426623</v>
          </cell>
        </row>
        <row r="110">
          <cell r="A110" t="str">
            <v>Jordan Poole</v>
          </cell>
          <cell r="B110">
            <v>8.3171452937118087</v>
          </cell>
        </row>
        <row r="111">
          <cell r="A111" t="str">
            <v>D'Angelo Russell</v>
          </cell>
          <cell r="B111">
            <v>5</v>
          </cell>
        </row>
        <row r="112">
          <cell r="A112" t="str">
            <v>Evan Mobley</v>
          </cell>
          <cell r="B112">
            <v>7.7023526219164298</v>
          </cell>
        </row>
        <row r="113">
          <cell r="A113" t="str">
            <v>Duncan Robinson</v>
          </cell>
          <cell r="B113">
            <v>1</v>
          </cell>
        </row>
        <row r="114">
          <cell r="A114" t="str">
            <v>Mason Plumlee</v>
          </cell>
          <cell r="B114">
            <v>1</v>
          </cell>
        </row>
        <row r="115">
          <cell r="A115" t="str">
            <v>Tim Hardaway Jr.</v>
          </cell>
          <cell r="B115">
            <v>1</v>
          </cell>
        </row>
        <row r="116">
          <cell r="A116" t="str">
            <v>Al Horford</v>
          </cell>
          <cell r="B116">
            <v>6.6339884951358448</v>
          </cell>
        </row>
        <row r="117">
          <cell r="A117" t="str">
            <v>Ben Simmons</v>
          </cell>
          <cell r="B117">
            <v>32</v>
          </cell>
        </row>
        <row r="118">
          <cell r="A118" t="str">
            <v>Mo Bamba</v>
          </cell>
          <cell r="B118">
            <v>6.5967835989488837</v>
          </cell>
        </row>
        <row r="119">
          <cell r="A119" t="str">
            <v>De'Anthony Melton</v>
          </cell>
          <cell r="B119">
            <v>6.5595787027619146</v>
          </cell>
        </row>
        <row r="120">
          <cell r="A120" t="str">
            <v>Terance Mann</v>
          </cell>
          <cell r="B120">
            <v>6.3268657246512934</v>
          </cell>
        </row>
        <row r="121">
          <cell r="A121" t="str">
            <v>Cade Cunningham</v>
          </cell>
          <cell r="B121">
            <v>8</v>
          </cell>
        </row>
        <row r="122">
          <cell r="A122" t="str">
            <v>Dorian Finney-Smith</v>
          </cell>
          <cell r="B122">
            <v>6.0481937571332436</v>
          </cell>
        </row>
        <row r="123">
          <cell r="A123" t="str">
            <v>Brandon Clarke</v>
          </cell>
          <cell r="B123">
            <v>1</v>
          </cell>
        </row>
        <row r="124">
          <cell r="A124" t="str">
            <v>Royce O'Neale</v>
          </cell>
          <cell r="B124">
            <v>5.8019848853077427</v>
          </cell>
        </row>
        <row r="125">
          <cell r="A125" t="str">
            <v>Kevin Porter Jr.</v>
          </cell>
          <cell r="B125">
            <v>1</v>
          </cell>
        </row>
        <row r="126">
          <cell r="A126" t="str">
            <v>Devonte' Graham</v>
          </cell>
          <cell r="B126">
            <v>1</v>
          </cell>
        </row>
        <row r="127">
          <cell r="A127" t="str">
            <v>Jalen Suggs</v>
          </cell>
          <cell r="B127">
            <v>6</v>
          </cell>
        </row>
        <row r="128">
          <cell r="A128" t="str">
            <v>Facundo Campazzo</v>
          </cell>
          <cell r="B128">
            <v>4.7686371314090081</v>
          </cell>
        </row>
        <row r="129">
          <cell r="A129" t="str">
            <v>Montrezl Harrell</v>
          </cell>
          <cell r="B129">
            <v>11</v>
          </cell>
        </row>
        <row r="130">
          <cell r="A130" t="str">
            <v>Larry Nance Jr.</v>
          </cell>
          <cell r="B130">
            <v>4.5877192048527871</v>
          </cell>
        </row>
        <row r="131">
          <cell r="A131" t="str">
            <v>Wendell Carter Jr.</v>
          </cell>
          <cell r="B131">
            <v>2</v>
          </cell>
        </row>
        <row r="132">
          <cell r="A132" t="str">
            <v>Spencer Dinwiddie</v>
          </cell>
          <cell r="B132">
            <v>6</v>
          </cell>
        </row>
        <row r="133">
          <cell r="A133" t="str">
            <v>Bojan Bogdanovic</v>
          </cell>
          <cell r="B133">
            <v>1</v>
          </cell>
        </row>
        <row r="134">
          <cell r="A134" t="str">
            <v>RJ Barrett</v>
          </cell>
          <cell r="B134">
            <v>3</v>
          </cell>
        </row>
        <row r="135">
          <cell r="A135" t="str">
            <v>Danilo Gallinari</v>
          </cell>
          <cell r="B135">
            <v>4.027457238743203</v>
          </cell>
        </row>
        <row r="136">
          <cell r="A136" t="str">
            <v>Dillon Brooks</v>
          </cell>
          <cell r="B136">
            <v>3.945022860917184</v>
          </cell>
        </row>
        <row r="137">
          <cell r="A137" t="str">
            <v>Cameron Payne</v>
          </cell>
          <cell r="B137">
            <v>3.841432757808382</v>
          </cell>
        </row>
        <row r="138">
          <cell r="A138" t="str">
            <v>Marcus Morris Sr.</v>
          </cell>
          <cell r="B138">
            <v>3.7183283218956276</v>
          </cell>
        </row>
        <row r="139">
          <cell r="A139" t="str">
            <v>Nicolas Batum</v>
          </cell>
          <cell r="B139">
            <v>3.6406357445640261</v>
          </cell>
        </row>
        <row r="140">
          <cell r="A140" t="str">
            <v>Will Barton</v>
          </cell>
          <cell r="B140">
            <v>3.6043427330875257</v>
          </cell>
        </row>
        <row r="141">
          <cell r="A141" t="str">
            <v>Lauri Markkanen</v>
          </cell>
          <cell r="B141">
            <v>1</v>
          </cell>
        </row>
        <row r="142">
          <cell r="A142" t="str">
            <v>Thaddeus Young</v>
          </cell>
          <cell r="B142">
            <v>1</v>
          </cell>
        </row>
        <row r="143">
          <cell r="A143" t="str">
            <v>Seth Curry</v>
          </cell>
          <cell r="B143">
            <v>2.9532570498156439</v>
          </cell>
        </row>
        <row r="144">
          <cell r="A144" t="str">
            <v>Dennis Schroder</v>
          </cell>
          <cell r="B144">
            <v>1</v>
          </cell>
        </row>
        <row r="145">
          <cell r="A145" t="str">
            <v>Terrence Ross</v>
          </cell>
          <cell r="B145">
            <v>2.7632202761547768</v>
          </cell>
        </row>
        <row r="146">
          <cell r="A146" t="str">
            <v>Jae Crowder</v>
          </cell>
          <cell r="B146">
            <v>2.7274743955045535</v>
          </cell>
        </row>
        <row r="147">
          <cell r="A147" t="str">
            <v>Justin Holiday</v>
          </cell>
          <cell r="B147">
            <v>2.6851629449389884</v>
          </cell>
        </row>
        <row r="148">
          <cell r="A148" t="str">
            <v>Serge Ibaka</v>
          </cell>
          <cell r="B148">
            <v>2.655982634204114</v>
          </cell>
        </row>
        <row r="149">
          <cell r="A149" t="str">
            <v>Daniel Theis</v>
          </cell>
          <cell r="B149">
            <v>1</v>
          </cell>
        </row>
        <row r="150">
          <cell r="A150" t="str">
            <v>Derrick Rose</v>
          </cell>
          <cell r="B150">
            <v>2.2766385946507492</v>
          </cell>
        </row>
        <row r="151">
          <cell r="A151" t="str">
            <v>Malik Beasley</v>
          </cell>
          <cell r="B151">
            <v>1</v>
          </cell>
        </row>
        <row r="152">
          <cell r="A152" t="str">
            <v>Kyle Kuzma</v>
          </cell>
          <cell r="B152">
            <v>1</v>
          </cell>
        </row>
        <row r="153">
          <cell r="A153" t="str">
            <v>Alperen Sengun</v>
          </cell>
          <cell r="B153">
            <v>1.3446924205557003</v>
          </cell>
        </row>
        <row r="154">
          <cell r="A154" t="str">
            <v>Jalen Green</v>
          </cell>
          <cell r="B154">
            <v>2</v>
          </cell>
        </row>
        <row r="155">
          <cell r="A155" t="str">
            <v>Ricky Rubio</v>
          </cell>
          <cell r="B155">
            <v>1</v>
          </cell>
        </row>
        <row r="156">
          <cell r="A156" t="str">
            <v>Klay Thompson</v>
          </cell>
          <cell r="B156">
            <v>1.0667499608060249</v>
          </cell>
        </row>
        <row r="157">
          <cell r="A157" t="str">
            <v>Josh Hart</v>
          </cell>
          <cell r="B157">
            <v>1</v>
          </cell>
        </row>
        <row r="158">
          <cell r="A158" t="str">
            <v>Tyler Herro</v>
          </cell>
          <cell r="B158">
            <v>0.92652637781169622</v>
          </cell>
        </row>
        <row r="159">
          <cell r="A159" t="str">
            <v>Monte Morris</v>
          </cell>
          <cell r="B159">
            <v>0.84802031574747838</v>
          </cell>
        </row>
        <row r="160">
          <cell r="A160" t="str">
            <v>Jeremy Lamb</v>
          </cell>
          <cell r="B160">
            <v>0.66416851228085405</v>
          </cell>
        </row>
        <row r="161">
          <cell r="A161" t="str">
            <v>Desmond Bane</v>
          </cell>
          <cell r="B161">
            <v>0.5903593941008195</v>
          </cell>
        </row>
        <row r="162">
          <cell r="A162" t="str">
            <v>Aleksej Pokusevski</v>
          </cell>
          <cell r="B162">
            <v>0.18071878820163345</v>
          </cell>
        </row>
        <row r="163">
          <cell r="A163" t="str">
            <v>Andrew Wiggins</v>
          </cell>
          <cell r="B163">
            <v>6</v>
          </cell>
        </row>
        <row r="164">
          <cell r="A164" t="str">
            <v>Cameron Johnson</v>
          </cell>
          <cell r="B164">
            <v>0.11194210989751396</v>
          </cell>
        </row>
        <row r="165">
          <cell r="A165" t="str">
            <v>Patrick Williams</v>
          </cell>
          <cell r="B165">
            <v>-0.25106455315155873</v>
          </cell>
        </row>
        <row r="166">
          <cell r="A166" t="str">
            <v>Donte DiVincenzo</v>
          </cell>
          <cell r="B166">
            <v>1</v>
          </cell>
        </row>
        <row r="167">
          <cell r="A167" t="str">
            <v>Nicolas Claxton</v>
          </cell>
          <cell r="B167">
            <v>-0.78249020404779102</v>
          </cell>
        </row>
        <row r="168">
          <cell r="A168" t="str">
            <v>Trevor Ariza</v>
          </cell>
          <cell r="B168">
            <v>-0.88984892140056937</v>
          </cell>
        </row>
        <row r="169">
          <cell r="A169" t="str">
            <v>LaMarcus Aldridge</v>
          </cell>
          <cell r="B169">
            <v>-1.0049240465630751</v>
          </cell>
        </row>
        <row r="170">
          <cell r="A170" t="str">
            <v>Oshae Brissett</v>
          </cell>
          <cell r="B170">
            <v>-1.06430683709883</v>
          </cell>
        </row>
        <row r="171">
          <cell r="A171" t="str">
            <v>Juan Toscano-Anderson</v>
          </cell>
          <cell r="B171">
            <v>-1.0844365966024752</v>
          </cell>
        </row>
        <row r="172">
          <cell r="A172" t="str">
            <v>Marvin Bagley III</v>
          </cell>
          <cell r="B172">
            <v>1</v>
          </cell>
        </row>
        <row r="173">
          <cell r="A173" t="str">
            <v>Enes Kanter</v>
          </cell>
          <cell r="B173">
            <v>-3.281264350433637</v>
          </cell>
        </row>
        <row r="174">
          <cell r="A174" t="str">
            <v>Thomas Bryant</v>
          </cell>
          <cell r="B174">
            <v>1</v>
          </cell>
        </row>
        <row r="175">
          <cell r="A175" t="str">
            <v>Jamal Murray</v>
          </cell>
          <cell r="B175">
            <v>-5.315208800281134</v>
          </cell>
        </row>
        <row r="176">
          <cell r="A176" t="str">
            <v>T.J. Warren</v>
          </cell>
          <cell r="B176">
            <v>1</v>
          </cell>
        </row>
        <row r="177">
          <cell r="A177" t="str">
            <v>Kawhi Leonard</v>
          </cell>
          <cell r="B177">
            <v>-6.3383038270539096</v>
          </cell>
        </row>
        <row r="178">
          <cell r="A178" t="str">
            <v>Victor Oladipo</v>
          </cell>
          <cell r="B178">
            <v>-8.7657850751976767</v>
          </cell>
        </row>
        <row r="179">
          <cell r="A179" t="str">
            <v>zero-z-1</v>
          </cell>
          <cell r="B179">
            <v>1</v>
          </cell>
        </row>
        <row r="180">
          <cell r="A180" t="str">
            <v>zero-z-2</v>
          </cell>
          <cell r="B180">
            <v>1</v>
          </cell>
        </row>
        <row r="181">
          <cell r="A181" t="str">
            <v>zero-z-3</v>
          </cell>
          <cell r="B181">
            <v>1</v>
          </cell>
        </row>
        <row r="182">
          <cell r="A182" t="str">
            <v>zero-z-4</v>
          </cell>
          <cell r="B182">
            <v>1</v>
          </cell>
        </row>
        <row r="183">
          <cell r="A183" t="str">
            <v>zero-z-5</v>
          </cell>
          <cell r="B183">
            <v>1</v>
          </cell>
        </row>
        <row r="184">
          <cell r="A184" t="str">
            <v>zero-z-6</v>
          </cell>
          <cell r="B184">
            <v>1</v>
          </cell>
        </row>
        <row r="185">
          <cell r="A185" t="str">
            <v>zero-z-7</v>
          </cell>
          <cell r="B185">
            <v>1</v>
          </cell>
        </row>
        <row r="186">
          <cell r="A186" t="str">
            <v>zero-z-8</v>
          </cell>
          <cell r="B186">
            <v>1</v>
          </cell>
        </row>
        <row r="187">
          <cell r="A187" t="str">
            <v>zero-z-9</v>
          </cell>
          <cell r="B187">
            <v>1</v>
          </cell>
        </row>
        <row r="188">
          <cell r="A188" t="str">
            <v>zero-z-10</v>
          </cell>
          <cell r="B188">
            <v>1</v>
          </cell>
        </row>
        <row r="189">
          <cell r="A189" t="str">
            <v>zero-z-11</v>
          </cell>
          <cell r="B189">
            <v>1</v>
          </cell>
        </row>
        <row r="190">
          <cell r="A190" t="str">
            <v>zero-z-12</v>
          </cell>
          <cell r="B190">
            <v>1</v>
          </cell>
        </row>
        <row r="191">
          <cell r="A191" t="str">
            <v>zero-z-13</v>
          </cell>
          <cell r="B191">
            <v>1</v>
          </cell>
        </row>
        <row r="192">
          <cell r="A192" t="str">
            <v>zero-z-14</v>
          </cell>
          <cell r="B192">
            <v>1</v>
          </cell>
        </row>
        <row r="193">
          <cell r="A193" t="str">
            <v>zero-z-15</v>
          </cell>
          <cell r="B193">
            <v>1</v>
          </cell>
        </row>
        <row r="194">
          <cell r="A194" t="str">
            <v>zero-z-16</v>
          </cell>
          <cell r="B194">
            <v>1</v>
          </cell>
        </row>
        <row r="195">
          <cell r="A195" t="str">
            <v>zero-z-17</v>
          </cell>
          <cell r="B195">
            <v>1</v>
          </cell>
        </row>
        <row r="196">
          <cell r="A196" t="str">
            <v>zero-z-18</v>
          </cell>
          <cell r="B196">
            <v>1</v>
          </cell>
        </row>
        <row r="197">
          <cell r="A197" t="str">
            <v>zero-z-19</v>
          </cell>
          <cell r="B197">
            <v>1</v>
          </cell>
        </row>
        <row r="198">
          <cell r="A198" t="str">
            <v>zero-z-20</v>
          </cell>
          <cell r="B198">
            <v>1</v>
          </cell>
        </row>
        <row r="199">
          <cell r="A199" t="str">
            <v>zero-z-21</v>
          </cell>
          <cell r="B199">
            <v>1</v>
          </cell>
        </row>
        <row r="200">
          <cell r="A200" t="str">
            <v>zero-z-22</v>
          </cell>
          <cell r="B200">
            <v>1</v>
          </cell>
        </row>
        <row r="201">
          <cell r="A201" t="str">
            <v>zero-z-23</v>
          </cell>
          <cell r="B201">
            <v>1</v>
          </cell>
        </row>
        <row r="202">
          <cell r="A202" t="str">
            <v>zero-z-24</v>
          </cell>
          <cell r="B202">
            <v>1</v>
          </cell>
        </row>
        <row r="203">
          <cell r="A203" t="str">
            <v>zero-z-25</v>
          </cell>
          <cell r="B203">
            <v>1</v>
          </cell>
        </row>
        <row r="204">
          <cell r="A204" t="str">
            <v>zero-z-26</v>
          </cell>
          <cell r="B204">
            <v>1</v>
          </cell>
        </row>
        <row r="205">
          <cell r="A205" t="str">
            <v>zero-z-27</v>
          </cell>
          <cell r="B205">
            <v>1</v>
          </cell>
        </row>
        <row r="206">
          <cell r="A206" t="str">
            <v>zero-z-28</v>
          </cell>
          <cell r="B206">
            <v>1</v>
          </cell>
        </row>
        <row r="207">
          <cell r="A207" t="str">
            <v>zero-z-29</v>
          </cell>
          <cell r="B207">
            <v>1</v>
          </cell>
        </row>
        <row r="208">
          <cell r="A208" t="str">
            <v>zero-z-30</v>
          </cell>
          <cell r="B208">
            <v>1</v>
          </cell>
        </row>
        <row r="209">
          <cell r="A209" t="str">
            <v>zero-z-31</v>
          </cell>
          <cell r="B209">
            <v>1</v>
          </cell>
        </row>
        <row r="210">
          <cell r="A210" t="str">
            <v>zero-z-32</v>
          </cell>
          <cell r="B210">
            <v>1</v>
          </cell>
        </row>
        <row r="211">
          <cell r="A211" t="str">
            <v>zero-z-33</v>
          </cell>
          <cell r="B211">
            <v>1</v>
          </cell>
        </row>
        <row r="212">
          <cell r="A212" t="str">
            <v>zero-z-34</v>
          </cell>
          <cell r="B212">
            <v>1</v>
          </cell>
        </row>
        <row r="213">
          <cell r="A213" t="str">
            <v>zero-z-35</v>
          </cell>
          <cell r="B213">
            <v>1</v>
          </cell>
        </row>
        <row r="214">
          <cell r="A214" t="str">
            <v>zero-z-36</v>
          </cell>
          <cell r="B214">
            <v>1</v>
          </cell>
        </row>
        <row r="215">
          <cell r="A215" t="str">
            <v>zero-z-37</v>
          </cell>
          <cell r="B215">
            <v>1</v>
          </cell>
        </row>
        <row r="216">
          <cell r="A216" t="str">
            <v>zero-z-38</v>
          </cell>
          <cell r="B216">
            <v>1</v>
          </cell>
        </row>
        <row r="217">
          <cell r="A217" t="str">
            <v>zero-z-39</v>
          </cell>
          <cell r="B217">
            <v>1</v>
          </cell>
        </row>
        <row r="218">
          <cell r="A218" t="str">
            <v>zero-z-40</v>
          </cell>
          <cell r="B218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C2" sqref="C2"/>
    </sheetView>
    <sheetView workbookViewId="1"/>
    <sheetView workbookViewId="2"/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687</v>
      </c>
      <c r="Q1" t="s">
        <v>688</v>
      </c>
      <c r="X1" s="3" t="s">
        <v>17</v>
      </c>
      <c r="Y1" s="4" t="s">
        <v>229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5" t="s">
        <v>29</v>
      </c>
      <c r="Y2" s="6" t="s">
        <v>266</v>
      </c>
    </row>
    <row r="3" spans="1:25" x14ac:dyDescent="0.3">
      <c r="A3" t="s">
        <v>357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3" t="s">
        <v>21</v>
      </c>
      <c r="Y3" s="4" t="s">
        <v>627</v>
      </c>
    </row>
    <row r="4" spans="1:25" x14ac:dyDescent="0.3">
      <c r="A4" t="s">
        <v>358</v>
      </c>
      <c r="B4" t="s">
        <v>318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5" t="s">
        <v>10</v>
      </c>
      <c r="Y4" s="6" t="s">
        <v>627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3" t="s">
        <v>318</v>
      </c>
      <c r="Y5" s="4" t="s">
        <v>628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5" t="s">
        <v>38</v>
      </c>
      <c r="Y6" s="6" t="s">
        <v>219</v>
      </c>
    </row>
    <row r="7" spans="1:25" x14ac:dyDescent="0.3">
      <c r="A7">
        <v>6</v>
      </c>
      <c r="B7" t="s">
        <v>321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3" t="s">
        <v>12</v>
      </c>
      <c r="Y7" s="4" t="s">
        <v>627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5" t="s">
        <v>321</v>
      </c>
      <c r="Y8" s="6" t="s">
        <v>229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3" t="s">
        <v>35</v>
      </c>
      <c r="Y9" s="4" t="s">
        <v>218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5" t="s">
        <v>320</v>
      </c>
      <c r="Y10" s="6" t="s">
        <v>629</v>
      </c>
    </row>
    <row r="11" spans="1:25" x14ac:dyDescent="0.3">
      <c r="A11" t="s">
        <v>360</v>
      </c>
      <c r="B11" t="s">
        <v>319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3" t="s">
        <v>25</v>
      </c>
      <c r="Y11" s="4" t="s">
        <v>229</v>
      </c>
    </row>
    <row r="12" spans="1:25" x14ac:dyDescent="0.3">
      <c r="A12" t="s">
        <v>361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5" t="s">
        <v>42</v>
      </c>
      <c r="Y12" s="6" t="s">
        <v>284</v>
      </c>
    </row>
    <row r="13" spans="1:25" x14ac:dyDescent="0.3">
      <c r="A13" t="s">
        <v>362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3" t="s">
        <v>19</v>
      </c>
      <c r="Y13" s="4" t="s">
        <v>627</v>
      </c>
    </row>
    <row r="14" spans="1:25" x14ac:dyDescent="0.3">
      <c r="A14" t="s">
        <v>363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5" t="s">
        <v>319</v>
      </c>
      <c r="Y14" s="6" t="s">
        <v>266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3" t="s">
        <v>104</v>
      </c>
      <c r="Y15" s="4" t="s">
        <v>266</v>
      </c>
    </row>
    <row r="16" spans="1:25" x14ac:dyDescent="0.3">
      <c r="A16" t="s">
        <v>364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5" t="s">
        <v>33</v>
      </c>
      <c r="Y16" s="6" t="s">
        <v>630</v>
      </c>
    </row>
    <row r="17" spans="1:25" x14ac:dyDescent="0.3">
      <c r="A17" t="s">
        <v>365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3" t="s">
        <v>65</v>
      </c>
      <c r="Y17" s="4" t="s">
        <v>266</v>
      </c>
    </row>
    <row r="18" spans="1:25" x14ac:dyDescent="0.3">
      <c r="A18" t="s">
        <v>366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5" t="s">
        <v>31</v>
      </c>
      <c r="Y18" s="6" t="s">
        <v>630</v>
      </c>
    </row>
    <row r="19" spans="1:25" x14ac:dyDescent="0.3">
      <c r="A19" t="s">
        <v>367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3" t="s">
        <v>39</v>
      </c>
      <c r="Y19" s="4" t="s">
        <v>229</v>
      </c>
    </row>
    <row r="20" spans="1:25" x14ac:dyDescent="0.3">
      <c r="A20" t="s">
        <v>368</v>
      </c>
      <c r="B20" t="s">
        <v>323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711</v>
      </c>
      <c r="X20" s="5" t="s">
        <v>49</v>
      </c>
      <c r="Y20" s="6" t="s">
        <v>627</v>
      </c>
    </row>
    <row r="21" spans="1:25" x14ac:dyDescent="0.3">
      <c r="A21" t="s">
        <v>369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3" t="s">
        <v>57</v>
      </c>
      <c r="Y21" s="4" t="s">
        <v>628</v>
      </c>
    </row>
    <row r="22" spans="1:25" x14ac:dyDescent="0.3">
      <c r="A22" t="s">
        <v>370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5" t="s">
        <v>73</v>
      </c>
      <c r="Y22" s="6" t="s">
        <v>627</v>
      </c>
    </row>
    <row r="23" spans="1:25" x14ac:dyDescent="0.3">
      <c r="A23" t="s">
        <v>371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3" t="s">
        <v>37</v>
      </c>
      <c r="Y23" s="4" t="s">
        <v>631</v>
      </c>
    </row>
    <row r="24" spans="1:25" x14ac:dyDescent="0.3">
      <c r="A24" t="s">
        <v>341</v>
      </c>
      <c r="B24" t="s">
        <v>328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5" t="s">
        <v>136</v>
      </c>
      <c r="Y24" s="6" t="s">
        <v>266</v>
      </c>
    </row>
    <row r="25" spans="1:25" x14ac:dyDescent="0.3">
      <c r="A25" t="s">
        <v>372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3" t="s">
        <v>23</v>
      </c>
      <c r="Y25" s="4" t="s">
        <v>628</v>
      </c>
    </row>
    <row r="26" spans="1:25" x14ac:dyDescent="0.3">
      <c r="A26" t="s">
        <v>373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5" t="s">
        <v>47</v>
      </c>
      <c r="Y26" s="6" t="s">
        <v>229</v>
      </c>
    </row>
    <row r="27" spans="1:25" x14ac:dyDescent="0.3">
      <c r="A27" t="s">
        <v>374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3" t="s">
        <v>45</v>
      </c>
      <c r="Y27" s="4" t="s">
        <v>284</v>
      </c>
    </row>
    <row r="28" spans="1:25" x14ac:dyDescent="0.3">
      <c r="A28" t="s">
        <v>375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5" t="s">
        <v>56</v>
      </c>
      <c r="Y28" s="6" t="s">
        <v>628</v>
      </c>
    </row>
    <row r="29" spans="1:25" x14ac:dyDescent="0.3">
      <c r="A29" t="s">
        <v>376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3" t="s">
        <v>27</v>
      </c>
      <c r="Y29" s="4" t="s">
        <v>632</v>
      </c>
    </row>
    <row r="30" spans="1:25" x14ac:dyDescent="0.3">
      <c r="A30" t="s">
        <v>377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5" t="s">
        <v>156</v>
      </c>
      <c r="Y30" s="6" t="s">
        <v>627</v>
      </c>
    </row>
    <row r="31" spans="1:25" x14ac:dyDescent="0.3">
      <c r="A31" t="s">
        <v>378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3" t="s">
        <v>54</v>
      </c>
      <c r="Y31" s="4" t="s">
        <v>628</v>
      </c>
    </row>
    <row r="32" spans="1:25" x14ac:dyDescent="0.3">
      <c r="A32" t="s">
        <v>379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5" t="s">
        <v>41</v>
      </c>
      <c r="Y32" s="6" t="s">
        <v>630</v>
      </c>
    </row>
    <row r="33" spans="1:25" x14ac:dyDescent="0.3">
      <c r="A33" t="s">
        <v>380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3" t="s">
        <v>77</v>
      </c>
      <c r="Y33" s="4" t="s">
        <v>632</v>
      </c>
    </row>
    <row r="34" spans="1:25" x14ac:dyDescent="0.3">
      <c r="A34" t="s">
        <v>381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5" t="s">
        <v>109</v>
      </c>
      <c r="Y34" s="6" t="s">
        <v>219</v>
      </c>
    </row>
    <row r="35" spans="1:25" x14ac:dyDescent="0.3">
      <c r="A35" t="s">
        <v>382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3" t="s">
        <v>53</v>
      </c>
      <c r="Y35" s="4" t="s">
        <v>627</v>
      </c>
    </row>
    <row r="36" spans="1:25" x14ac:dyDescent="0.3">
      <c r="A36" t="s">
        <v>383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5" t="s">
        <v>102</v>
      </c>
      <c r="Y36" s="6" t="s">
        <v>229</v>
      </c>
    </row>
    <row r="37" spans="1:25" x14ac:dyDescent="0.3">
      <c r="A37" t="s">
        <v>384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3" t="s">
        <v>83</v>
      </c>
      <c r="Y37" s="4" t="s">
        <v>227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5" t="s">
        <v>76</v>
      </c>
      <c r="Y38" s="6" t="s">
        <v>627</v>
      </c>
    </row>
    <row r="39" spans="1:25" x14ac:dyDescent="0.3">
      <c r="A39" t="s">
        <v>385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3" t="s">
        <v>72</v>
      </c>
      <c r="Y39" s="4" t="s">
        <v>631</v>
      </c>
    </row>
    <row r="40" spans="1:25" x14ac:dyDescent="0.3">
      <c r="A40" t="s">
        <v>386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5" t="s">
        <v>32</v>
      </c>
      <c r="Y40" s="6" t="s">
        <v>229</v>
      </c>
    </row>
    <row r="41" spans="1:25" x14ac:dyDescent="0.3">
      <c r="A41" t="s">
        <v>387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3" t="s">
        <v>69</v>
      </c>
      <c r="Y41" s="4" t="s">
        <v>219</v>
      </c>
    </row>
    <row r="42" spans="1:25" x14ac:dyDescent="0.3">
      <c r="A42" t="s">
        <v>388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5" t="s">
        <v>60</v>
      </c>
      <c r="Y42" s="6" t="s">
        <v>227</v>
      </c>
    </row>
    <row r="43" spans="1:25" x14ac:dyDescent="0.3">
      <c r="A43" t="s">
        <v>389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3" t="s">
        <v>81</v>
      </c>
      <c r="Y43" s="4" t="s">
        <v>284</v>
      </c>
    </row>
    <row r="44" spans="1:25" x14ac:dyDescent="0.3">
      <c r="A44" t="s">
        <v>390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5" t="s">
        <v>89</v>
      </c>
      <c r="Y44" s="6" t="s">
        <v>627</v>
      </c>
    </row>
    <row r="45" spans="1:25" x14ac:dyDescent="0.3">
      <c r="A45" t="s">
        <v>391</v>
      </c>
      <c r="B45" t="s">
        <v>236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3" t="s">
        <v>50</v>
      </c>
      <c r="Y45" s="4" t="s">
        <v>627</v>
      </c>
    </row>
    <row r="46" spans="1:25" x14ac:dyDescent="0.3">
      <c r="A46" t="s">
        <v>392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5" t="s">
        <v>325</v>
      </c>
      <c r="Y46" s="6" t="s">
        <v>266</v>
      </c>
    </row>
    <row r="47" spans="1:25" x14ac:dyDescent="0.3">
      <c r="A47" t="s">
        <v>393</v>
      </c>
      <c r="B47" t="s">
        <v>320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3" t="s">
        <v>130</v>
      </c>
      <c r="Y47" s="4" t="s">
        <v>632</v>
      </c>
    </row>
    <row r="48" spans="1:25" x14ac:dyDescent="0.3">
      <c r="A48" t="s">
        <v>394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5" t="s">
        <v>82</v>
      </c>
      <c r="Y48" s="6" t="s">
        <v>219</v>
      </c>
    </row>
    <row r="49" spans="1:25" x14ac:dyDescent="0.3">
      <c r="A49" t="s">
        <v>395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3" t="s">
        <v>327</v>
      </c>
      <c r="Y49" s="4" t="s">
        <v>627</v>
      </c>
    </row>
    <row r="50" spans="1:25" x14ac:dyDescent="0.3">
      <c r="A50" t="s">
        <v>396</v>
      </c>
      <c r="B50" t="s">
        <v>397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5" t="s">
        <v>84</v>
      </c>
      <c r="Y50" s="6" t="s">
        <v>632</v>
      </c>
    </row>
    <row r="51" spans="1:25" x14ac:dyDescent="0.3">
      <c r="A51" t="s">
        <v>398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3" t="s">
        <v>180</v>
      </c>
      <c r="Y51" s="4" t="s">
        <v>227</v>
      </c>
    </row>
    <row r="52" spans="1:25" x14ac:dyDescent="0.3">
      <c r="A52" t="s">
        <v>399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5" t="s">
        <v>181</v>
      </c>
      <c r="Y52" s="6" t="s">
        <v>227</v>
      </c>
    </row>
    <row r="53" spans="1:25" x14ac:dyDescent="0.3">
      <c r="A53" t="s">
        <v>400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3" t="s">
        <v>80</v>
      </c>
      <c r="Y53" s="4" t="s">
        <v>628</v>
      </c>
    </row>
    <row r="54" spans="1:25" x14ac:dyDescent="0.3">
      <c r="A54" t="s">
        <v>401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5" t="s">
        <v>62</v>
      </c>
      <c r="Y54" s="6" t="s">
        <v>266</v>
      </c>
    </row>
    <row r="55" spans="1:25" x14ac:dyDescent="0.3">
      <c r="A55" t="s">
        <v>402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3" t="s">
        <v>323</v>
      </c>
      <c r="Y55" s="4" t="s">
        <v>631</v>
      </c>
    </row>
    <row r="56" spans="1:25" x14ac:dyDescent="0.3">
      <c r="A56" t="s">
        <v>403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5" t="s">
        <v>171</v>
      </c>
      <c r="Y56" s="6" t="s">
        <v>628</v>
      </c>
    </row>
    <row r="57" spans="1:25" x14ac:dyDescent="0.3">
      <c r="A57" t="s">
        <v>342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3" t="s">
        <v>94</v>
      </c>
      <c r="Y57" s="4" t="s">
        <v>632</v>
      </c>
    </row>
    <row r="58" spans="1:25" x14ac:dyDescent="0.3">
      <c r="A58" t="s">
        <v>404</v>
      </c>
      <c r="B58" t="s">
        <v>322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5" t="s">
        <v>478</v>
      </c>
      <c r="Y58" s="6" t="s">
        <v>627</v>
      </c>
    </row>
    <row r="59" spans="1:25" x14ac:dyDescent="0.3">
      <c r="A59" t="s">
        <v>405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3" t="s">
        <v>51</v>
      </c>
      <c r="Y59" s="4" t="s">
        <v>627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5" t="s">
        <v>117</v>
      </c>
      <c r="Y60" s="6" t="s">
        <v>219</v>
      </c>
    </row>
    <row r="61" spans="1:25" x14ac:dyDescent="0.3">
      <c r="A61" t="s">
        <v>406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3" t="s">
        <v>90</v>
      </c>
      <c r="Y61" s="4" t="s">
        <v>227</v>
      </c>
    </row>
    <row r="62" spans="1:25" x14ac:dyDescent="0.3">
      <c r="A62" t="s">
        <v>194</v>
      </c>
      <c r="B62" t="s">
        <v>407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5" t="s">
        <v>159</v>
      </c>
      <c r="Y62" s="6" t="s">
        <v>630</v>
      </c>
    </row>
    <row r="63" spans="1:25" x14ac:dyDescent="0.3">
      <c r="A63" t="s">
        <v>408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3" t="s">
        <v>67</v>
      </c>
      <c r="Y63" s="4" t="s">
        <v>632</v>
      </c>
    </row>
    <row r="64" spans="1:25" x14ac:dyDescent="0.3">
      <c r="A64" t="s">
        <v>409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5" t="s">
        <v>79</v>
      </c>
      <c r="Y64" s="6" t="s">
        <v>229</v>
      </c>
    </row>
    <row r="65" spans="1:25" x14ac:dyDescent="0.3">
      <c r="A65" t="s">
        <v>410</v>
      </c>
      <c r="B65" t="s">
        <v>198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3" t="s">
        <v>234</v>
      </c>
      <c r="Y65" s="4" t="s">
        <v>284</v>
      </c>
    </row>
    <row r="66" spans="1:25" x14ac:dyDescent="0.3">
      <c r="A66" t="s">
        <v>411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5" t="s">
        <v>133</v>
      </c>
      <c r="Y66" s="6" t="s">
        <v>632</v>
      </c>
    </row>
    <row r="67" spans="1:25" x14ac:dyDescent="0.3">
      <c r="A67" t="s">
        <v>412</v>
      </c>
      <c r="B67" t="s">
        <v>325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3" t="s">
        <v>322</v>
      </c>
      <c r="Y67" s="4" t="s">
        <v>229</v>
      </c>
    </row>
    <row r="68" spans="1:25" x14ac:dyDescent="0.3">
      <c r="A68" t="s">
        <v>413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5" t="s">
        <v>521</v>
      </c>
      <c r="Y68" s="6" t="s">
        <v>284</v>
      </c>
    </row>
    <row r="69" spans="1:25" x14ac:dyDescent="0.3">
      <c r="A69" t="s">
        <v>414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3" t="s">
        <v>158</v>
      </c>
      <c r="Y69" s="4" t="s">
        <v>632</v>
      </c>
    </row>
    <row r="70" spans="1:25" x14ac:dyDescent="0.3">
      <c r="A70" t="s">
        <v>415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5" t="s">
        <v>44</v>
      </c>
      <c r="Y70" s="6" t="s">
        <v>266</v>
      </c>
    </row>
    <row r="71" spans="1:25" x14ac:dyDescent="0.3">
      <c r="A71">
        <v>70</v>
      </c>
      <c r="B71" t="s">
        <v>327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3" t="s">
        <v>107</v>
      </c>
      <c r="Y71" s="4" t="s">
        <v>229</v>
      </c>
    </row>
    <row r="72" spans="1:25" x14ac:dyDescent="0.3">
      <c r="A72" t="s">
        <v>416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5" t="s">
        <v>124</v>
      </c>
      <c r="Y72" s="6" t="s">
        <v>219</v>
      </c>
    </row>
    <row r="73" spans="1:25" x14ac:dyDescent="0.3">
      <c r="A73" t="s">
        <v>417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3" t="s">
        <v>134</v>
      </c>
      <c r="Y73" s="4" t="s">
        <v>227</v>
      </c>
    </row>
    <row r="74" spans="1:25" x14ac:dyDescent="0.3">
      <c r="A74" t="s">
        <v>418</v>
      </c>
      <c r="B74" t="s">
        <v>419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5" t="s">
        <v>85</v>
      </c>
      <c r="Y74" s="6" t="s">
        <v>223</v>
      </c>
    </row>
    <row r="75" spans="1:25" x14ac:dyDescent="0.3">
      <c r="A75" t="s">
        <v>420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3" t="s">
        <v>155</v>
      </c>
      <c r="Y75" s="4" t="s">
        <v>632</v>
      </c>
    </row>
    <row r="76" spans="1:25" x14ac:dyDescent="0.3">
      <c r="A76" t="s">
        <v>421</v>
      </c>
      <c r="B76" t="s">
        <v>261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5" t="s">
        <v>198</v>
      </c>
      <c r="Y76" s="6" t="s">
        <v>631</v>
      </c>
    </row>
    <row r="77" spans="1:25" x14ac:dyDescent="0.3">
      <c r="A77" t="s">
        <v>422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3" t="s">
        <v>486</v>
      </c>
      <c r="Y77" s="4" t="s">
        <v>632</v>
      </c>
    </row>
    <row r="78" spans="1:25" x14ac:dyDescent="0.3">
      <c r="A78" t="s">
        <v>423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5" t="s">
        <v>153</v>
      </c>
      <c r="Y78" s="6" t="s">
        <v>631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3" t="s">
        <v>113</v>
      </c>
      <c r="Y79" s="4" t="s">
        <v>627</v>
      </c>
    </row>
    <row r="80" spans="1:25" x14ac:dyDescent="0.3">
      <c r="A80" t="s">
        <v>424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5" t="s">
        <v>147</v>
      </c>
      <c r="Y80" s="6" t="s">
        <v>219</v>
      </c>
    </row>
    <row r="81" spans="1:25" x14ac:dyDescent="0.3">
      <c r="A81" t="s">
        <v>425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3" t="s">
        <v>99</v>
      </c>
      <c r="Y81" s="4" t="s">
        <v>631</v>
      </c>
    </row>
    <row r="82" spans="1:25" x14ac:dyDescent="0.3">
      <c r="A82" t="s">
        <v>426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5" t="s">
        <v>328</v>
      </c>
      <c r="Y82" s="6" t="s">
        <v>266</v>
      </c>
    </row>
    <row r="83" spans="1:25" x14ac:dyDescent="0.3">
      <c r="A83" t="s">
        <v>427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3" t="s">
        <v>167</v>
      </c>
      <c r="Y83" s="4" t="s">
        <v>627</v>
      </c>
    </row>
    <row r="84" spans="1:25" x14ac:dyDescent="0.3">
      <c r="A84" t="s">
        <v>428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5" t="s">
        <v>188</v>
      </c>
      <c r="Y84" s="6" t="s">
        <v>630</v>
      </c>
    </row>
    <row r="85" spans="1:25" x14ac:dyDescent="0.3">
      <c r="A85" t="s">
        <v>429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3" t="s">
        <v>236</v>
      </c>
      <c r="Y85" s="4" t="s">
        <v>632</v>
      </c>
    </row>
    <row r="86" spans="1:25" x14ac:dyDescent="0.3">
      <c r="A86" t="s">
        <v>430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5" t="s">
        <v>437</v>
      </c>
      <c r="Y86" s="6" t="s">
        <v>284</v>
      </c>
    </row>
    <row r="87" spans="1:25" x14ac:dyDescent="0.3">
      <c r="A87" t="s">
        <v>431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3" t="s">
        <v>129</v>
      </c>
      <c r="Y87" s="4" t="s">
        <v>266</v>
      </c>
    </row>
    <row r="88" spans="1:25" x14ac:dyDescent="0.3">
      <c r="A88" t="s">
        <v>432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5" t="s">
        <v>166</v>
      </c>
      <c r="Y88" s="6" t="s">
        <v>219</v>
      </c>
    </row>
    <row r="89" spans="1:25" x14ac:dyDescent="0.3">
      <c r="A89" t="s">
        <v>195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3" t="s">
        <v>397</v>
      </c>
      <c r="Y89" s="4" t="s">
        <v>229</v>
      </c>
    </row>
    <row r="90" spans="1:25" x14ac:dyDescent="0.3">
      <c r="A90" t="s">
        <v>433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5" t="s">
        <v>173</v>
      </c>
      <c r="Y90" s="6" t="s">
        <v>631</v>
      </c>
    </row>
    <row r="91" spans="1:25" x14ac:dyDescent="0.3">
      <c r="A91" t="s">
        <v>434</v>
      </c>
      <c r="B91" t="s">
        <v>435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3" t="s">
        <v>110</v>
      </c>
      <c r="Y91" s="4" t="s">
        <v>628</v>
      </c>
    </row>
    <row r="92" spans="1:25" x14ac:dyDescent="0.3">
      <c r="A92" t="s">
        <v>436</v>
      </c>
      <c r="B92" t="s">
        <v>437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5" t="s">
        <v>15</v>
      </c>
      <c r="Y92" s="6" t="s">
        <v>219</v>
      </c>
    </row>
    <row r="93" spans="1:25" x14ac:dyDescent="0.3">
      <c r="A93" t="s">
        <v>438</v>
      </c>
      <c r="B93" t="s">
        <v>439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3" t="s">
        <v>261</v>
      </c>
      <c r="Y93" s="4" t="s">
        <v>218</v>
      </c>
    </row>
    <row r="94" spans="1:25" x14ac:dyDescent="0.3">
      <c r="A94" t="s">
        <v>440</v>
      </c>
      <c r="B94" t="s">
        <v>441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5" t="s">
        <v>228</v>
      </c>
      <c r="Y94" s="6" t="s">
        <v>218</v>
      </c>
    </row>
    <row r="95" spans="1:25" x14ac:dyDescent="0.3">
      <c r="A95" t="s">
        <v>442</v>
      </c>
      <c r="B95" t="s">
        <v>443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3" t="s">
        <v>467</v>
      </c>
      <c r="Y95" s="4" t="s">
        <v>220</v>
      </c>
    </row>
    <row r="96" spans="1:25" x14ac:dyDescent="0.3">
      <c r="A96" t="s">
        <v>444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5" t="s">
        <v>64</v>
      </c>
      <c r="Y96" s="6" t="s">
        <v>632</v>
      </c>
    </row>
    <row r="97" spans="1:25" x14ac:dyDescent="0.3">
      <c r="A97" t="s">
        <v>445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3" t="s">
        <v>96</v>
      </c>
      <c r="Y97" s="4" t="s">
        <v>227</v>
      </c>
    </row>
    <row r="98" spans="1:25" x14ac:dyDescent="0.3">
      <c r="A98" t="s">
        <v>446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5" t="s">
        <v>121</v>
      </c>
      <c r="Y98" s="6" t="s">
        <v>627</v>
      </c>
    </row>
    <row r="99" spans="1:25" x14ac:dyDescent="0.3">
      <c r="A99" t="s">
        <v>447</v>
      </c>
      <c r="B99" t="s">
        <v>448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3" t="s">
        <v>149</v>
      </c>
      <c r="Y99" s="4" t="s">
        <v>284</v>
      </c>
    </row>
    <row r="100" spans="1:25" x14ac:dyDescent="0.3">
      <c r="A100" t="s">
        <v>449</v>
      </c>
      <c r="B100" t="s">
        <v>334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5" t="s">
        <v>75</v>
      </c>
      <c r="Y100" s="6" t="s">
        <v>631</v>
      </c>
    </row>
    <row r="101" spans="1:25" x14ac:dyDescent="0.3">
      <c r="A101">
        <v>100</v>
      </c>
      <c r="B101" t="s">
        <v>450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3" t="s">
        <v>152</v>
      </c>
      <c r="Y101" s="4" t="s">
        <v>628</v>
      </c>
    </row>
    <row r="102" spans="1:25" x14ac:dyDescent="0.3">
      <c r="A102" t="s">
        <v>451</v>
      </c>
      <c r="B102" t="s">
        <v>304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5" t="s">
        <v>225</v>
      </c>
      <c r="Y102" s="6" t="s">
        <v>266</v>
      </c>
    </row>
    <row r="103" spans="1:25" x14ac:dyDescent="0.3">
      <c r="A103" t="s">
        <v>196</v>
      </c>
      <c r="B103" t="s">
        <v>234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3" t="s">
        <v>419</v>
      </c>
      <c r="Y103" s="4" t="s">
        <v>219</v>
      </c>
    </row>
    <row r="104" spans="1:25" x14ac:dyDescent="0.3">
      <c r="A104" t="s">
        <v>197</v>
      </c>
      <c r="B104" t="s">
        <v>200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5" t="s">
        <v>100</v>
      </c>
      <c r="Y104" s="6" t="s">
        <v>223</v>
      </c>
    </row>
    <row r="105" spans="1:25" x14ac:dyDescent="0.3">
      <c r="A105" t="s">
        <v>452</v>
      </c>
      <c r="B105" t="s">
        <v>310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3" t="s">
        <v>224</v>
      </c>
      <c r="Y105" s="4" t="s">
        <v>227</v>
      </c>
    </row>
    <row r="106" spans="1:25" x14ac:dyDescent="0.3">
      <c r="A106" t="s">
        <v>343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5" t="s">
        <v>190</v>
      </c>
      <c r="Y106" s="6" t="s">
        <v>229</v>
      </c>
    </row>
    <row r="107" spans="1:25" x14ac:dyDescent="0.3">
      <c r="A107" t="s">
        <v>453</v>
      </c>
      <c r="B107" t="s">
        <v>454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3" t="s">
        <v>163</v>
      </c>
      <c r="Y107" s="4" t="s">
        <v>633</v>
      </c>
    </row>
    <row r="108" spans="1:25" x14ac:dyDescent="0.3">
      <c r="A108" t="s">
        <v>455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5" t="s">
        <v>407</v>
      </c>
      <c r="Y108" s="6" t="s">
        <v>631</v>
      </c>
    </row>
    <row r="109" spans="1:25" x14ac:dyDescent="0.3">
      <c r="A109" t="s">
        <v>456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3" t="s">
        <v>192</v>
      </c>
      <c r="Y109" s="4" t="s">
        <v>634</v>
      </c>
    </row>
    <row r="110" spans="1:25" x14ac:dyDescent="0.3">
      <c r="A110" t="s">
        <v>457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5" t="s">
        <v>92</v>
      </c>
      <c r="Y110" s="6" t="s">
        <v>229</v>
      </c>
    </row>
    <row r="111" spans="1:25" x14ac:dyDescent="0.3">
      <c r="A111" t="s">
        <v>458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3" t="s">
        <v>441</v>
      </c>
      <c r="Y111" s="4" t="s">
        <v>627</v>
      </c>
    </row>
    <row r="112" spans="1:25" x14ac:dyDescent="0.3">
      <c r="A112" t="s">
        <v>459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5" t="s">
        <v>118</v>
      </c>
      <c r="Y112" s="6" t="s">
        <v>227</v>
      </c>
    </row>
    <row r="113" spans="1:25" x14ac:dyDescent="0.3">
      <c r="A113" t="s">
        <v>460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3" t="s">
        <v>95</v>
      </c>
      <c r="Y113" s="4" t="s">
        <v>631</v>
      </c>
    </row>
    <row r="114" spans="1:25" x14ac:dyDescent="0.3">
      <c r="A114" t="s">
        <v>461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5" t="s">
        <v>108</v>
      </c>
      <c r="Y114" s="6" t="s">
        <v>627</v>
      </c>
    </row>
    <row r="115" spans="1:25" x14ac:dyDescent="0.3">
      <c r="A115" t="s">
        <v>462</v>
      </c>
      <c r="B115" t="s">
        <v>237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3" t="s">
        <v>443</v>
      </c>
      <c r="Y115" s="4" t="s">
        <v>631</v>
      </c>
    </row>
    <row r="116" spans="1:25" x14ac:dyDescent="0.3">
      <c r="A116">
        <v>115</v>
      </c>
      <c r="B116" t="s">
        <v>463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5" t="s">
        <v>68</v>
      </c>
      <c r="Y116" s="6" t="s">
        <v>229</v>
      </c>
    </row>
    <row r="117" spans="1:25" x14ac:dyDescent="0.3">
      <c r="A117" t="s">
        <v>464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3" t="s">
        <v>63</v>
      </c>
      <c r="Y117" s="4" t="s">
        <v>218</v>
      </c>
    </row>
    <row r="118" spans="1:25" x14ac:dyDescent="0.3">
      <c r="A118" t="s">
        <v>465</v>
      </c>
      <c r="B118" t="s">
        <v>257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5" t="s">
        <v>165</v>
      </c>
      <c r="Y118" s="6" t="s">
        <v>227</v>
      </c>
    </row>
    <row r="119" spans="1:25" x14ac:dyDescent="0.3">
      <c r="A119" t="s">
        <v>466</v>
      </c>
      <c r="B119" t="s">
        <v>467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3" t="s">
        <v>58</v>
      </c>
      <c r="Y119" s="4" t="s">
        <v>229</v>
      </c>
    </row>
    <row r="120" spans="1:25" x14ac:dyDescent="0.3">
      <c r="A120" t="s">
        <v>468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5" t="s">
        <v>115</v>
      </c>
      <c r="Y120" s="6" t="s">
        <v>628</v>
      </c>
    </row>
    <row r="121" spans="1:25" x14ac:dyDescent="0.3">
      <c r="A121" t="s">
        <v>469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3" t="s">
        <v>101</v>
      </c>
      <c r="Y121" s="4" t="s">
        <v>632</v>
      </c>
    </row>
    <row r="122" spans="1:25" x14ac:dyDescent="0.3">
      <c r="A122" t="s">
        <v>470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5" t="s">
        <v>329</v>
      </c>
      <c r="Y122" s="6" t="s">
        <v>218</v>
      </c>
    </row>
    <row r="123" spans="1:25" x14ac:dyDescent="0.3">
      <c r="A123" t="s">
        <v>471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3" t="s">
        <v>143</v>
      </c>
      <c r="Y123" s="4" t="s">
        <v>628</v>
      </c>
    </row>
    <row r="124" spans="1:25" x14ac:dyDescent="0.3">
      <c r="A124" t="s">
        <v>472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5" t="s">
        <v>97</v>
      </c>
      <c r="Y124" s="6" t="s">
        <v>229</v>
      </c>
    </row>
    <row r="125" spans="1:25" x14ac:dyDescent="0.3">
      <c r="A125" t="s">
        <v>473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3" t="s">
        <v>157</v>
      </c>
      <c r="Y125" s="4" t="s">
        <v>628</v>
      </c>
    </row>
    <row r="126" spans="1:25" x14ac:dyDescent="0.3">
      <c r="A126" t="s">
        <v>474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5" t="s">
        <v>331</v>
      </c>
      <c r="Y126" s="6" t="s">
        <v>631</v>
      </c>
    </row>
    <row r="127" spans="1:25" x14ac:dyDescent="0.3">
      <c r="A127" t="s">
        <v>475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3" t="s">
        <v>334</v>
      </c>
      <c r="Y127" s="4" t="s">
        <v>219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5" t="s">
        <v>114</v>
      </c>
      <c r="Y128" s="6" t="s">
        <v>229</v>
      </c>
    </row>
    <row r="129" spans="1:25" x14ac:dyDescent="0.3">
      <c r="A129" t="s">
        <v>476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3" t="s">
        <v>450</v>
      </c>
      <c r="Y129" s="4" t="s">
        <v>627</v>
      </c>
    </row>
    <row r="130" spans="1:25" x14ac:dyDescent="0.3">
      <c r="A130" t="s">
        <v>477</v>
      </c>
      <c r="B130" t="s">
        <v>478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5" t="s">
        <v>162</v>
      </c>
      <c r="Y130" s="6" t="s">
        <v>227</v>
      </c>
    </row>
    <row r="131" spans="1:25" x14ac:dyDescent="0.3">
      <c r="A131" t="s">
        <v>479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3" t="s">
        <v>543</v>
      </c>
      <c r="Y131" s="4" t="s">
        <v>218</v>
      </c>
    </row>
    <row r="132" spans="1:25" x14ac:dyDescent="0.3">
      <c r="A132" t="s">
        <v>480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5" t="s">
        <v>226</v>
      </c>
      <c r="Y132" s="6" t="s">
        <v>218</v>
      </c>
    </row>
    <row r="133" spans="1:25" x14ac:dyDescent="0.3">
      <c r="A133" t="s">
        <v>481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3" t="s">
        <v>111</v>
      </c>
      <c r="Y133" s="4" t="s">
        <v>218</v>
      </c>
    </row>
    <row r="134" spans="1:25" x14ac:dyDescent="0.3">
      <c r="A134" t="s">
        <v>482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5" t="s">
        <v>146</v>
      </c>
      <c r="Y134" s="6" t="s">
        <v>627</v>
      </c>
    </row>
    <row r="135" spans="1:25" x14ac:dyDescent="0.3">
      <c r="A135" t="s">
        <v>483</v>
      </c>
      <c r="B135" t="s">
        <v>297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3" t="s">
        <v>88</v>
      </c>
      <c r="Y135" s="4" t="s">
        <v>229</v>
      </c>
    </row>
    <row r="136" spans="1:25" x14ac:dyDescent="0.3">
      <c r="A136" t="s">
        <v>484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5" t="s">
        <v>87</v>
      </c>
      <c r="Y136" s="6" t="s">
        <v>223</v>
      </c>
    </row>
    <row r="137" spans="1:25" x14ac:dyDescent="0.3">
      <c r="A137" t="s">
        <v>485</v>
      </c>
      <c r="B137" t="s">
        <v>486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3" t="s">
        <v>435</v>
      </c>
      <c r="Y137" s="4" t="s">
        <v>223</v>
      </c>
    </row>
    <row r="138" spans="1:25" x14ac:dyDescent="0.3">
      <c r="A138" t="s">
        <v>487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5" t="s">
        <v>183</v>
      </c>
      <c r="Y138" s="6" t="s">
        <v>227</v>
      </c>
    </row>
    <row r="139" spans="1:25" x14ac:dyDescent="0.3">
      <c r="A139" t="s">
        <v>488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3" t="s">
        <v>448</v>
      </c>
      <c r="Y139" s="4" t="s">
        <v>219</v>
      </c>
    </row>
    <row r="140" spans="1:25" x14ac:dyDescent="0.3">
      <c r="A140" t="s">
        <v>489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5" t="s">
        <v>142</v>
      </c>
      <c r="Y140" s="6" t="s">
        <v>628</v>
      </c>
    </row>
    <row r="141" spans="1:25" x14ac:dyDescent="0.3">
      <c r="A141">
        <v>140</v>
      </c>
      <c r="B141" t="s">
        <v>490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3" t="s">
        <v>140</v>
      </c>
      <c r="Y141" s="4" t="s">
        <v>266</v>
      </c>
    </row>
    <row r="142" spans="1:25" x14ac:dyDescent="0.3">
      <c r="A142" t="s">
        <v>491</v>
      </c>
      <c r="B142" t="s">
        <v>333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5" t="s">
        <v>98</v>
      </c>
      <c r="Y142" s="6" t="s">
        <v>266</v>
      </c>
    </row>
    <row r="143" spans="1:25" x14ac:dyDescent="0.3">
      <c r="A143" t="s">
        <v>492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3" t="s">
        <v>131</v>
      </c>
      <c r="Y143" s="4" t="s">
        <v>266</v>
      </c>
    </row>
    <row r="144" spans="1:25" x14ac:dyDescent="0.3">
      <c r="A144" t="s">
        <v>493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5" t="s">
        <v>182</v>
      </c>
      <c r="Y144" s="6" t="s">
        <v>227</v>
      </c>
    </row>
    <row r="145" spans="1:25" x14ac:dyDescent="0.3">
      <c r="A145" t="s">
        <v>494</v>
      </c>
      <c r="B145" t="s">
        <v>254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3" t="s">
        <v>128</v>
      </c>
      <c r="Y145" s="4" t="s">
        <v>627</v>
      </c>
    </row>
    <row r="146" spans="1:25" x14ac:dyDescent="0.3">
      <c r="A146" t="s">
        <v>495</v>
      </c>
      <c r="B146" t="s">
        <v>326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5" t="s">
        <v>122</v>
      </c>
      <c r="Y146" s="6" t="s">
        <v>229</v>
      </c>
    </row>
    <row r="147" spans="1:25" x14ac:dyDescent="0.3">
      <c r="A147" t="s">
        <v>496</v>
      </c>
      <c r="B147" t="s">
        <v>308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3" t="s">
        <v>138</v>
      </c>
      <c r="Y147" s="4" t="s">
        <v>627</v>
      </c>
    </row>
    <row r="148" spans="1:25" x14ac:dyDescent="0.3">
      <c r="A148" t="s">
        <v>497</v>
      </c>
      <c r="B148" t="s">
        <v>498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5" t="s">
        <v>324</v>
      </c>
      <c r="Y148" s="6" t="s">
        <v>229</v>
      </c>
    </row>
    <row r="149" spans="1:25" x14ac:dyDescent="0.3">
      <c r="A149" t="s">
        <v>499</v>
      </c>
      <c r="B149" t="s">
        <v>332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3" t="s">
        <v>78</v>
      </c>
      <c r="Y149" s="4" t="s">
        <v>220</v>
      </c>
    </row>
    <row r="150" spans="1:25" x14ac:dyDescent="0.3">
      <c r="A150" t="s">
        <v>500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5" t="s">
        <v>233</v>
      </c>
      <c r="Y150" s="6" t="s">
        <v>229</v>
      </c>
    </row>
    <row r="151" spans="1:25" x14ac:dyDescent="0.3">
      <c r="A151" t="s">
        <v>501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3" t="s">
        <v>106</v>
      </c>
      <c r="Y151" s="4" t="s">
        <v>284</v>
      </c>
    </row>
    <row r="152" spans="1:25" x14ac:dyDescent="0.3">
      <c r="A152" t="s">
        <v>502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5" t="s">
        <v>248</v>
      </c>
      <c r="Y152" s="6" t="s">
        <v>627</v>
      </c>
    </row>
    <row r="153" spans="1:25" x14ac:dyDescent="0.3">
      <c r="A153" t="s">
        <v>503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3" t="s">
        <v>170</v>
      </c>
      <c r="Y153" s="4" t="s">
        <v>219</v>
      </c>
    </row>
    <row r="154" spans="1:25" x14ac:dyDescent="0.3">
      <c r="A154" t="s">
        <v>504</v>
      </c>
      <c r="B154" t="s">
        <v>331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5" t="s">
        <v>112</v>
      </c>
      <c r="Y154" s="6" t="s">
        <v>227</v>
      </c>
    </row>
    <row r="155" spans="1:25" x14ac:dyDescent="0.3">
      <c r="A155" t="s">
        <v>505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3" t="s">
        <v>221</v>
      </c>
      <c r="Y155" s="4" t="s">
        <v>229</v>
      </c>
    </row>
    <row r="156" spans="1:25" x14ac:dyDescent="0.3">
      <c r="A156" t="s">
        <v>506</v>
      </c>
      <c r="B156" t="s">
        <v>230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5" t="s">
        <v>178</v>
      </c>
      <c r="Y156" s="6" t="s">
        <v>227</v>
      </c>
    </row>
    <row r="157" spans="1:25" x14ac:dyDescent="0.3">
      <c r="A157" t="s">
        <v>507</v>
      </c>
      <c r="B157" t="s">
        <v>329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3" t="s">
        <v>254</v>
      </c>
      <c r="Y157" s="4" t="s">
        <v>218</v>
      </c>
    </row>
    <row r="158" spans="1:25" x14ac:dyDescent="0.3">
      <c r="A158" t="s">
        <v>508</v>
      </c>
      <c r="B158" t="s">
        <v>311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5" t="s">
        <v>439</v>
      </c>
      <c r="Y158" s="6" t="s">
        <v>266</v>
      </c>
    </row>
    <row r="159" spans="1:25" x14ac:dyDescent="0.3">
      <c r="A159" t="s">
        <v>509</v>
      </c>
      <c r="B159" t="s">
        <v>510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3" t="s">
        <v>186</v>
      </c>
      <c r="Y159" s="4" t="s">
        <v>229</v>
      </c>
    </row>
    <row r="160" spans="1:25" x14ac:dyDescent="0.3">
      <c r="A160" t="s">
        <v>511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5" t="s">
        <v>127</v>
      </c>
      <c r="Y160" s="6" t="s">
        <v>218</v>
      </c>
    </row>
    <row r="161" spans="1:25" x14ac:dyDescent="0.3">
      <c r="A161" t="s">
        <v>512</v>
      </c>
      <c r="B161" t="s">
        <v>224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3" t="s">
        <v>541</v>
      </c>
      <c r="Y161" s="4" t="s">
        <v>632</v>
      </c>
    </row>
    <row r="162" spans="1:25" x14ac:dyDescent="0.3">
      <c r="A162" t="s">
        <v>513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5" t="s">
        <v>168</v>
      </c>
      <c r="Y162" s="6" t="s">
        <v>627</v>
      </c>
    </row>
    <row r="163" spans="1:25" x14ac:dyDescent="0.3">
      <c r="A163" t="s">
        <v>514</v>
      </c>
      <c r="B163" t="s">
        <v>515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3" t="s">
        <v>103</v>
      </c>
      <c r="Y163" s="4" t="s">
        <v>266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5" t="s">
        <v>635</v>
      </c>
      <c r="Y164" s="6" t="s">
        <v>223</v>
      </c>
    </row>
    <row r="165" spans="1:25" x14ac:dyDescent="0.3">
      <c r="A165" t="s">
        <v>516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3" t="s">
        <v>132</v>
      </c>
      <c r="Y165" s="4" t="s">
        <v>229</v>
      </c>
    </row>
    <row r="166" spans="1:25" x14ac:dyDescent="0.3">
      <c r="A166" t="s">
        <v>517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5" t="s">
        <v>230</v>
      </c>
      <c r="Y166" s="6" t="s">
        <v>218</v>
      </c>
    </row>
    <row r="167" spans="1:25" x14ac:dyDescent="0.3">
      <c r="A167" t="s">
        <v>518</v>
      </c>
      <c r="B167" t="s">
        <v>228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3" t="s">
        <v>276</v>
      </c>
      <c r="Y167" s="4" t="s">
        <v>630</v>
      </c>
    </row>
    <row r="168" spans="1:25" x14ac:dyDescent="0.3">
      <c r="A168" t="s">
        <v>519</v>
      </c>
      <c r="B168" t="s">
        <v>199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5" t="s">
        <v>232</v>
      </c>
      <c r="Y168" s="6" t="s">
        <v>229</v>
      </c>
    </row>
    <row r="169" spans="1:25" x14ac:dyDescent="0.3">
      <c r="A169" t="s">
        <v>520</v>
      </c>
      <c r="B169" t="s">
        <v>521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3" t="s">
        <v>151</v>
      </c>
      <c r="Y169" s="4" t="s">
        <v>627</v>
      </c>
    </row>
    <row r="170" spans="1:25" x14ac:dyDescent="0.3">
      <c r="A170" t="s">
        <v>522</v>
      </c>
      <c r="B170" t="s">
        <v>523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5" t="s">
        <v>240</v>
      </c>
      <c r="Y170" s="6" t="s">
        <v>627</v>
      </c>
    </row>
    <row r="171" spans="1:25" x14ac:dyDescent="0.3">
      <c r="A171" t="s">
        <v>524</v>
      </c>
      <c r="B171" t="s">
        <v>525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3" t="s">
        <v>119</v>
      </c>
      <c r="Y171" s="4" t="s">
        <v>631</v>
      </c>
    </row>
    <row r="172" spans="1:25" x14ac:dyDescent="0.3">
      <c r="A172" t="s">
        <v>526</v>
      </c>
      <c r="B172" t="s">
        <v>238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5" t="s">
        <v>237</v>
      </c>
      <c r="Y172" s="6" t="s">
        <v>229</v>
      </c>
    </row>
    <row r="173" spans="1:25" x14ac:dyDescent="0.3">
      <c r="A173" t="s">
        <v>527</v>
      </c>
      <c r="B173" t="s">
        <v>269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3" t="s">
        <v>222</v>
      </c>
      <c r="Y173" s="4" t="s">
        <v>229</v>
      </c>
    </row>
    <row r="174" spans="1:25" x14ac:dyDescent="0.3">
      <c r="A174" t="s">
        <v>528</v>
      </c>
      <c r="B174" t="s">
        <v>225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5" t="s">
        <v>238</v>
      </c>
      <c r="Y174" s="6" t="s">
        <v>219</v>
      </c>
    </row>
    <row r="175" spans="1:25" x14ac:dyDescent="0.3">
      <c r="A175" t="s">
        <v>529</v>
      </c>
      <c r="B175" t="s">
        <v>335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3" t="s">
        <v>515</v>
      </c>
      <c r="Y175" s="4" t="s">
        <v>229</v>
      </c>
    </row>
    <row r="176" spans="1:25" x14ac:dyDescent="0.3">
      <c r="A176" t="s">
        <v>530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5" t="s">
        <v>231</v>
      </c>
      <c r="Y176" s="6" t="s">
        <v>229</v>
      </c>
    </row>
    <row r="177" spans="1:25" x14ac:dyDescent="0.3">
      <c r="A177" t="s">
        <v>531</v>
      </c>
      <c r="B177" t="s">
        <v>285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3" t="s">
        <v>199</v>
      </c>
      <c r="Y177" s="4" t="s">
        <v>227</v>
      </c>
    </row>
    <row r="178" spans="1:25" x14ac:dyDescent="0.3">
      <c r="A178" t="s">
        <v>532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5" t="s">
        <v>267</v>
      </c>
      <c r="Y178" s="6" t="s">
        <v>266</v>
      </c>
    </row>
    <row r="179" spans="1:25" x14ac:dyDescent="0.3">
      <c r="B179" t="s">
        <v>676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3" t="s">
        <v>326</v>
      </c>
      <c r="Y179" s="4" t="s">
        <v>266</v>
      </c>
    </row>
    <row r="180" spans="1:25" x14ac:dyDescent="0.3">
      <c r="B180" t="s">
        <v>677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5" t="s">
        <v>201</v>
      </c>
      <c r="Y180" s="6" t="s">
        <v>227</v>
      </c>
    </row>
    <row r="181" spans="1:25" x14ac:dyDescent="0.3">
      <c r="B181" t="s">
        <v>678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3" t="s">
        <v>239</v>
      </c>
      <c r="Y181" s="4" t="s">
        <v>284</v>
      </c>
    </row>
    <row r="182" spans="1:25" x14ac:dyDescent="0.3">
      <c r="B182" t="s">
        <v>679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5" t="s">
        <v>235</v>
      </c>
      <c r="Y182" s="6" t="s">
        <v>227</v>
      </c>
    </row>
    <row r="183" spans="1:25" x14ac:dyDescent="0.3">
      <c r="B183" t="s">
        <v>680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3" t="s">
        <v>177</v>
      </c>
      <c r="Y183" s="4" t="s">
        <v>284</v>
      </c>
    </row>
    <row r="184" spans="1:25" x14ac:dyDescent="0.3">
      <c r="B184" t="s">
        <v>681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5" t="s">
        <v>125</v>
      </c>
      <c r="Y184" s="6" t="s">
        <v>219</v>
      </c>
    </row>
    <row r="185" spans="1:25" x14ac:dyDescent="0.3">
      <c r="B185" t="s">
        <v>682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3" t="s">
        <v>539</v>
      </c>
      <c r="Y185" s="4" t="s">
        <v>632</v>
      </c>
    </row>
    <row r="186" spans="1:25" x14ac:dyDescent="0.3">
      <c r="B186" t="s">
        <v>683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5" t="s">
        <v>310</v>
      </c>
      <c r="Y186" s="6" t="s">
        <v>630</v>
      </c>
    </row>
    <row r="187" spans="1:25" x14ac:dyDescent="0.3">
      <c r="B187" t="s">
        <v>684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3" t="s">
        <v>549</v>
      </c>
      <c r="Y187" s="4" t="s">
        <v>219</v>
      </c>
    </row>
    <row r="188" spans="1:25" x14ac:dyDescent="0.3">
      <c r="B188" t="s">
        <v>685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5" t="s">
        <v>260</v>
      </c>
      <c r="Y188" s="6" t="s">
        <v>227</v>
      </c>
    </row>
    <row r="189" spans="1:25" x14ac:dyDescent="0.3">
      <c r="B189" t="s">
        <v>714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3" t="s">
        <v>154</v>
      </c>
      <c r="Y189" s="4" t="s">
        <v>229</v>
      </c>
    </row>
    <row r="190" spans="1:25" x14ac:dyDescent="0.3">
      <c r="B190" t="s">
        <v>715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5" t="s">
        <v>542</v>
      </c>
      <c r="Y190" s="6" t="s">
        <v>627</v>
      </c>
    </row>
    <row r="191" spans="1:25" x14ac:dyDescent="0.3">
      <c r="B191" t="s">
        <v>716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3" t="s">
        <v>139</v>
      </c>
      <c r="Y191" s="4" t="s">
        <v>229</v>
      </c>
    </row>
    <row r="192" spans="1:25" x14ac:dyDescent="0.3">
      <c r="B192" t="s">
        <v>717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5" t="s">
        <v>257</v>
      </c>
      <c r="Y192" s="6" t="s">
        <v>628</v>
      </c>
    </row>
    <row r="193" spans="2:25" x14ac:dyDescent="0.3">
      <c r="B193" t="s">
        <v>718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3" t="s">
        <v>137</v>
      </c>
      <c r="Y193" s="4" t="s">
        <v>218</v>
      </c>
    </row>
    <row r="194" spans="2:25" x14ac:dyDescent="0.3">
      <c r="B194" t="s">
        <v>719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5" t="s">
        <v>191</v>
      </c>
      <c r="Y194" s="6" t="s">
        <v>627</v>
      </c>
    </row>
    <row r="195" spans="2:25" x14ac:dyDescent="0.3">
      <c r="B195" t="s">
        <v>720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3" t="s">
        <v>141</v>
      </c>
      <c r="Y195" s="4" t="s">
        <v>627</v>
      </c>
    </row>
    <row r="196" spans="2:25" x14ac:dyDescent="0.3">
      <c r="B196" t="s">
        <v>721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5" t="s">
        <v>175</v>
      </c>
      <c r="Y196" s="6" t="s">
        <v>630</v>
      </c>
    </row>
    <row r="197" spans="2:25" x14ac:dyDescent="0.3">
      <c r="B197" t="s">
        <v>722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3" t="s">
        <v>245</v>
      </c>
      <c r="Y197" s="4" t="s">
        <v>223</v>
      </c>
    </row>
    <row r="198" spans="2:25" x14ac:dyDescent="0.3">
      <c r="B198" t="s">
        <v>723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5" t="s">
        <v>120</v>
      </c>
      <c r="Y198" s="6" t="s">
        <v>229</v>
      </c>
    </row>
    <row r="199" spans="2:25" x14ac:dyDescent="0.3">
      <c r="B199" t="s">
        <v>724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3" t="s">
        <v>241</v>
      </c>
      <c r="Y199" s="4" t="s">
        <v>229</v>
      </c>
    </row>
    <row r="200" spans="2:25" x14ac:dyDescent="0.3">
      <c r="B200" t="s">
        <v>725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5" t="s">
        <v>243</v>
      </c>
      <c r="Y200" s="6" t="s">
        <v>266</v>
      </c>
    </row>
    <row r="201" spans="2:25" x14ac:dyDescent="0.3">
      <c r="B201" t="s">
        <v>726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3" t="s">
        <v>636</v>
      </c>
      <c r="Y201" s="4" t="s">
        <v>229</v>
      </c>
    </row>
    <row r="202" spans="2:25" x14ac:dyDescent="0.3">
      <c r="B202" t="s">
        <v>727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5" t="s">
        <v>575</v>
      </c>
      <c r="Y202" s="6" t="s">
        <v>229</v>
      </c>
    </row>
    <row r="203" spans="2:25" x14ac:dyDescent="0.3">
      <c r="B203" t="s">
        <v>728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3" t="s">
        <v>335</v>
      </c>
      <c r="Y203" s="4" t="s">
        <v>223</v>
      </c>
    </row>
    <row r="204" spans="2:25" x14ac:dyDescent="0.3">
      <c r="B204" t="s">
        <v>729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5" t="s">
        <v>202</v>
      </c>
      <c r="Y204" s="6" t="s">
        <v>627</v>
      </c>
    </row>
    <row r="205" spans="2:25" x14ac:dyDescent="0.3">
      <c r="B205" t="s">
        <v>730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3" t="s">
        <v>533</v>
      </c>
      <c r="Y205" s="4" t="s">
        <v>219</v>
      </c>
    </row>
    <row r="206" spans="2:25" x14ac:dyDescent="0.3">
      <c r="B206" t="s">
        <v>731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5" t="s">
        <v>200</v>
      </c>
      <c r="Y206" s="6" t="s">
        <v>631</v>
      </c>
    </row>
    <row r="207" spans="2:25" x14ac:dyDescent="0.3">
      <c r="B207" t="s">
        <v>732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3" t="s">
        <v>144</v>
      </c>
      <c r="Y207" s="4" t="s">
        <v>266</v>
      </c>
    </row>
    <row r="208" spans="2:25" x14ac:dyDescent="0.3">
      <c r="B208" t="s">
        <v>733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5" t="s">
        <v>545</v>
      </c>
      <c r="Y208" s="6" t="s">
        <v>284</v>
      </c>
    </row>
    <row r="209" spans="1:25" x14ac:dyDescent="0.3">
      <c r="B209" t="s">
        <v>734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3" t="s">
        <v>246</v>
      </c>
      <c r="Y209" s="4" t="s">
        <v>631</v>
      </c>
    </row>
    <row r="210" spans="1:25" x14ac:dyDescent="0.3">
      <c r="B210" t="s">
        <v>735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5" t="s">
        <v>555</v>
      </c>
      <c r="Y210" s="6" t="s">
        <v>266</v>
      </c>
    </row>
    <row r="211" spans="1:25" x14ac:dyDescent="0.3">
      <c r="B211" t="s">
        <v>736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3" t="s">
        <v>570</v>
      </c>
      <c r="Y211" s="4" t="s">
        <v>223</v>
      </c>
    </row>
    <row r="212" spans="1:25" x14ac:dyDescent="0.3">
      <c r="B212" t="s">
        <v>737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5" t="s">
        <v>523</v>
      </c>
      <c r="Y212" s="6" t="s">
        <v>266</v>
      </c>
    </row>
    <row r="213" spans="1:25" x14ac:dyDescent="0.3">
      <c r="B213" t="s">
        <v>738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3" t="s">
        <v>554</v>
      </c>
      <c r="Y213" s="4" t="s">
        <v>229</v>
      </c>
    </row>
    <row r="214" spans="1:25" x14ac:dyDescent="0.3">
      <c r="B214" t="s">
        <v>739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5" t="s">
        <v>454</v>
      </c>
      <c r="Y214" s="6" t="s">
        <v>229</v>
      </c>
    </row>
    <row r="215" spans="1:25" x14ac:dyDescent="0.3">
      <c r="B215" t="s">
        <v>740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3" t="s">
        <v>582</v>
      </c>
      <c r="Y215" s="4" t="s">
        <v>627</v>
      </c>
    </row>
    <row r="216" spans="1:25" x14ac:dyDescent="0.3">
      <c r="B216" t="s">
        <v>741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5" t="s">
        <v>277</v>
      </c>
      <c r="Y216" s="6" t="s">
        <v>223</v>
      </c>
    </row>
    <row r="217" spans="1:25" x14ac:dyDescent="0.3">
      <c r="B217" t="s">
        <v>742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3" t="s">
        <v>563</v>
      </c>
      <c r="Y217" s="4" t="s">
        <v>284</v>
      </c>
    </row>
    <row r="218" spans="1:25" x14ac:dyDescent="0.3">
      <c r="B218" t="s">
        <v>743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5" t="s">
        <v>637</v>
      </c>
      <c r="Y218" s="6" t="s">
        <v>284</v>
      </c>
    </row>
    <row r="219" spans="1:25" x14ac:dyDescent="0.3">
      <c r="X219" s="3" t="s">
        <v>189</v>
      </c>
      <c r="Y219" s="4" t="s">
        <v>631</v>
      </c>
    </row>
    <row r="220" spans="1:25" x14ac:dyDescent="0.3">
      <c r="X220" s="5" t="s">
        <v>242</v>
      </c>
      <c r="Y220" s="6" t="s">
        <v>223</v>
      </c>
    </row>
    <row r="221" spans="1:25" x14ac:dyDescent="0.3">
      <c r="X221" s="3" t="s">
        <v>311</v>
      </c>
      <c r="Y221" s="4" t="s">
        <v>227</v>
      </c>
    </row>
    <row r="222" spans="1:25" x14ac:dyDescent="0.3">
      <c r="A222">
        <v>414</v>
      </c>
      <c r="B222" t="s">
        <v>686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5" t="s">
        <v>259</v>
      </c>
      <c r="Y222" s="6" t="s">
        <v>627</v>
      </c>
    </row>
    <row r="223" spans="1:25" x14ac:dyDescent="0.3">
      <c r="X223" s="3" t="s">
        <v>258</v>
      </c>
      <c r="Y223" s="4" t="s">
        <v>627</v>
      </c>
    </row>
    <row r="224" spans="1:25" x14ac:dyDescent="0.3">
      <c r="X224" s="5" t="s">
        <v>135</v>
      </c>
      <c r="Y224" s="6" t="s">
        <v>266</v>
      </c>
    </row>
    <row r="225" spans="24:25" x14ac:dyDescent="0.3">
      <c r="X225" s="3" t="s">
        <v>638</v>
      </c>
      <c r="Y225" s="4" t="s">
        <v>627</v>
      </c>
    </row>
    <row r="226" spans="24:25" x14ac:dyDescent="0.3">
      <c r="X226" s="5" t="s">
        <v>307</v>
      </c>
      <c r="Y226" s="6" t="s">
        <v>627</v>
      </c>
    </row>
    <row r="227" spans="24:25" x14ac:dyDescent="0.3">
      <c r="X227" s="3" t="s">
        <v>566</v>
      </c>
      <c r="Y227" s="4" t="s">
        <v>632</v>
      </c>
    </row>
    <row r="228" spans="24:25" x14ac:dyDescent="0.3">
      <c r="X228" s="5" t="s">
        <v>562</v>
      </c>
      <c r="Y228" s="6" t="s">
        <v>284</v>
      </c>
    </row>
    <row r="229" spans="24:25" x14ac:dyDescent="0.3">
      <c r="X229" s="3" t="s">
        <v>547</v>
      </c>
      <c r="Y229" s="4" t="s">
        <v>223</v>
      </c>
    </row>
    <row r="230" spans="24:25" x14ac:dyDescent="0.3">
      <c r="X230" s="5" t="s">
        <v>576</v>
      </c>
      <c r="Y230" s="6" t="s">
        <v>627</v>
      </c>
    </row>
    <row r="231" spans="24:25" x14ac:dyDescent="0.3">
      <c r="X231" s="3" t="s">
        <v>285</v>
      </c>
      <c r="Y231" s="4" t="s">
        <v>218</v>
      </c>
    </row>
    <row r="232" spans="24:25" x14ac:dyDescent="0.3">
      <c r="X232" s="5" t="s">
        <v>255</v>
      </c>
      <c r="Y232" s="6" t="s">
        <v>229</v>
      </c>
    </row>
    <row r="233" spans="24:25" x14ac:dyDescent="0.3">
      <c r="X233" s="3" t="s">
        <v>574</v>
      </c>
      <c r="Y233" s="4" t="s">
        <v>284</v>
      </c>
    </row>
    <row r="234" spans="24:25" x14ac:dyDescent="0.3">
      <c r="X234" s="5" t="s">
        <v>247</v>
      </c>
      <c r="Y234" s="6" t="s">
        <v>284</v>
      </c>
    </row>
    <row r="235" spans="24:25" x14ac:dyDescent="0.3">
      <c r="X235" s="3" t="s">
        <v>639</v>
      </c>
      <c r="Y235" s="4" t="s">
        <v>627</v>
      </c>
    </row>
    <row r="236" spans="24:25" x14ac:dyDescent="0.3">
      <c r="X236" s="5" t="s">
        <v>244</v>
      </c>
      <c r="Y236" s="6" t="s">
        <v>229</v>
      </c>
    </row>
    <row r="237" spans="24:25" x14ac:dyDescent="0.3">
      <c r="X237" s="3" t="s">
        <v>640</v>
      </c>
      <c r="Y237" s="4" t="s">
        <v>284</v>
      </c>
    </row>
    <row r="238" spans="24:25" x14ac:dyDescent="0.3">
      <c r="X238" s="5" t="s">
        <v>578</v>
      </c>
      <c r="Y238" s="6" t="s">
        <v>284</v>
      </c>
    </row>
    <row r="239" spans="24:25" x14ac:dyDescent="0.3">
      <c r="X239" s="3" t="s">
        <v>294</v>
      </c>
      <c r="Y239" s="4" t="s">
        <v>627</v>
      </c>
    </row>
    <row r="240" spans="24:25" x14ac:dyDescent="0.3">
      <c r="X240" s="5" t="s">
        <v>569</v>
      </c>
      <c r="Y240" s="6" t="s">
        <v>223</v>
      </c>
    </row>
    <row r="241" spans="21:25" x14ac:dyDescent="0.3">
      <c r="X241" s="3" t="s">
        <v>250</v>
      </c>
      <c r="Y241" s="4" t="s">
        <v>223</v>
      </c>
    </row>
    <row r="242" spans="21:25" x14ac:dyDescent="0.3">
      <c r="X242" s="5" t="s">
        <v>298</v>
      </c>
      <c r="Y242" s="6" t="s">
        <v>266</v>
      </c>
    </row>
    <row r="243" spans="21:25" x14ac:dyDescent="0.3">
      <c r="X243" s="3" t="s">
        <v>546</v>
      </c>
      <c r="Y243" s="4" t="s">
        <v>284</v>
      </c>
    </row>
    <row r="244" spans="21:25" x14ac:dyDescent="0.3">
      <c r="X244" s="5" t="s">
        <v>308</v>
      </c>
      <c r="Y244" s="6" t="s">
        <v>627</v>
      </c>
    </row>
    <row r="245" spans="21:25" x14ac:dyDescent="0.3">
      <c r="X245" s="3" t="s">
        <v>538</v>
      </c>
      <c r="Y245" s="4" t="s">
        <v>229</v>
      </c>
    </row>
    <row r="246" spans="21:25" x14ac:dyDescent="0.3">
      <c r="X246" s="5" t="s">
        <v>556</v>
      </c>
      <c r="Y246" s="6" t="s">
        <v>632</v>
      </c>
    </row>
    <row r="247" spans="21:25" x14ac:dyDescent="0.3">
      <c r="X247" s="3" t="s">
        <v>256</v>
      </c>
      <c r="Y247" s="4" t="s">
        <v>229</v>
      </c>
    </row>
    <row r="248" spans="21:25" x14ac:dyDescent="0.3">
      <c r="X248" s="5" t="s">
        <v>272</v>
      </c>
      <c r="Y248" s="6" t="s">
        <v>284</v>
      </c>
    </row>
    <row r="249" spans="21:25" ht="15.6" x14ac:dyDescent="0.3">
      <c r="U249" s="2"/>
      <c r="X249" s="3" t="s">
        <v>262</v>
      </c>
      <c r="Y249" s="4" t="s">
        <v>266</v>
      </c>
    </row>
    <row r="250" spans="21:25" x14ac:dyDescent="0.3">
      <c r="X250" s="5" t="s">
        <v>297</v>
      </c>
      <c r="Y250" s="6" t="s">
        <v>223</v>
      </c>
    </row>
    <row r="251" spans="21:25" x14ac:dyDescent="0.3">
      <c r="X251" s="3" t="s">
        <v>564</v>
      </c>
      <c r="Y251" s="4" t="s">
        <v>266</v>
      </c>
    </row>
    <row r="252" spans="21:25" x14ac:dyDescent="0.3">
      <c r="X252" s="5" t="s">
        <v>535</v>
      </c>
      <c r="Y252" s="6" t="s">
        <v>266</v>
      </c>
    </row>
    <row r="253" spans="21:25" x14ac:dyDescent="0.3">
      <c r="X253" s="3" t="s">
        <v>557</v>
      </c>
      <c r="Y253" s="4" t="s">
        <v>227</v>
      </c>
    </row>
    <row r="254" spans="21:25" x14ac:dyDescent="0.3">
      <c r="X254" s="5" t="s">
        <v>148</v>
      </c>
      <c r="Y254" s="6" t="s">
        <v>229</v>
      </c>
    </row>
    <row r="255" spans="21:25" x14ac:dyDescent="0.3">
      <c r="X255" s="3" t="s">
        <v>160</v>
      </c>
      <c r="Y255" s="4" t="s">
        <v>223</v>
      </c>
    </row>
    <row r="256" spans="21:25" x14ac:dyDescent="0.3">
      <c r="X256" s="5" t="s">
        <v>571</v>
      </c>
      <c r="Y256" s="6" t="s">
        <v>266</v>
      </c>
    </row>
    <row r="257" spans="24:25" x14ac:dyDescent="0.3">
      <c r="X257" s="3" t="s">
        <v>641</v>
      </c>
      <c r="Y257" s="4" t="s">
        <v>227</v>
      </c>
    </row>
    <row r="258" spans="24:25" x14ac:dyDescent="0.3">
      <c r="X258" s="5" t="s">
        <v>525</v>
      </c>
      <c r="Y258" s="6" t="s">
        <v>631</v>
      </c>
    </row>
    <row r="259" spans="24:25" x14ac:dyDescent="0.3">
      <c r="X259" s="3" t="s">
        <v>577</v>
      </c>
      <c r="Y259" s="4" t="s">
        <v>284</v>
      </c>
    </row>
    <row r="260" spans="24:25" x14ac:dyDescent="0.3">
      <c r="X260" s="5" t="s">
        <v>537</v>
      </c>
      <c r="Y260" s="6" t="s">
        <v>284</v>
      </c>
    </row>
    <row r="261" spans="24:25" x14ac:dyDescent="0.3">
      <c r="X261" s="3" t="s">
        <v>303</v>
      </c>
      <c r="Y261" s="4" t="s">
        <v>229</v>
      </c>
    </row>
    <row r="262" spans="24:25" x14ac:dyDescent="0.3">
      <c r="X262" s="5" t="s">
        <v>642</v>
      </c>
      <c r="Y262" s="6" t="s">
        <v>627</v>
      </c>
    </row>
    <row r="263" spans="24:25" x14ac:dyDescent="0.3">
      <c r="X263" s="3" t="s">
        <v>264</v>
      </c>
      <c r="Y263" s="4" t="s">
        <v>627</v>
      </c>
    </row>
    <row r="264" spans="24:25" x14ac:dyDescent="0.3">
      <c r="X264" s="5" t="s">
        <v>572</v>
      </c>
      <c r="Y264" s="6" t="s">
        <v>218</v>
      </c>
    </row>
    <row r="265" spans="24:25" x14ac:dyDescent="0.3">
      <c r="X265" s="3" t="s">
        <v>249</v>
      </c>
      <c r="Y265" s="4" t="s">
        <v>229</v>
      </c>
    </row>
    <row r="266" spans="24:25" x14ac:dyDescent="0.3">
      <c r="X266" s="5" t="s">
        <v>643</v>
      </c>
      <c r="Y266" s="6" t="s">
        <v>229</v>
      </c>
    </row>
    <row r="267" spans="24:25" x14ac:dyDescent="0.3">
      <c r="X267" s="3" t="s">
        <v>309</v>
      </c>
      <c r="Y267" s="4" t="s">
        <v>227</v>
      </c>
    </row>
    <row r="268" spans="24:25" x14ac:dyDescent="0.3">
      <c r="X268" s="5" t="s">
        <v>253</v>
      </c>
      <c r="Y268" s="6" t="s">
        <v>229</v>
      </c>
    </row>
    <row r="269" spans="24:25" x14ac:dyDescent="0.3">
      <c r="X269" s="3" t="s">
        <v>644</v>
      </c>
      <c r="Y269" s="4" t="s">
        <v>266</v>
      </c>
    </row>
    <row r="270" spans="24:25" x14ac:dyDescent="0.3">
      <c r="X270" s="5" t="s">
        <v>302</v>
      </c>
      <c r="Y270" s="6" t="s">
        <v>630</v>
      </c>
    </row>
    <row r="271" spans="24:25" x14ac:dyDescent="0.3">
      <c r="X271" s="3" t="s">
        <v>161</v>
      </c>
      <c r="Y271" s="4" t="s">
        <v>223</v>
      </c>
    </row>
    <row r="272" spans="24:25" x14ac:dyDescent="0.3">
      <c r="X272" s="5" t="s">
        <v>176</v>
      </c>
      <c r="Y272" s="6" t="s">
        <v>266</v>
      </c>
    </row>
    <row r="273" spans="24:25" x14ac:dyDescent="0.3">
      <c r="X273" s="3" t="s">
        <v>645</v>
      </c>
      <c r="Y273" s="4" t="s">
        <v>266</v>
      </c>
    </row>
    <row r="274" spans="24:25" x14ac:dyDescent="0.3">
      <c r="X274" s="5" t="s">
        <v>646</v>
      </c>
      <c r="Y274" s="6" t="s">
        <v>284</v>
      </c>
    </row>
    <row r="275" spans="24:25" x14ac:dyDescent="0.3">
      <c r="X275" s="3" t="s">
        <v>269</v>
      </c>
      <c r="Y275" s="4" t="s">
        <v>284</v>
      </c>
    </row>
    <row r="276" spans="24:25" x14ac:dyDescent="0.3">
      <c r="X276" s="5" t="s">
        <v>647</v>
      </c>
      <c r="Y276" s="6" t="s">
        <v>266</v>
      </c>
    </row>
    <row r="277" spans="24:25" x14ac:dyDescent="0.3">
      <c r="X277" s="3" t="s">
        <v>648</v>
      </c>
      <c r="Y277" s="4" t="s">
        <v>223</v>
      </c>
    </row>
    <row r="278" spans="24:25" x14ac:dyDescent="0.3">
      <c r="X278" s="5" t="s">
        <v>300</v>
      </c>
      <c r="Y278" s="6" t="s">
        <v>627</v>
      </c>
    </row>
    <row r="279" spans="24:25" x14ac:dyDescent="0.3">
      <c r="X279" s="3" t="s">
        <v>333</v>
      </c>
      <c r="Y279" s="4" t="s">
        <v>227</v>
      </c>
    </row>
    <row r="280" spans="24:25" x14ac:dyDescent="0.3">
      <c r="X280" s="5" t="s">
        <v>649</v>
      </c>
      <c r="Y280" s="6" t="s">
        <v>266</v>
      </c>
    </row>
    <row r="281" spans="24:25" x14ac:dyDescent="0.3">
      <c r="X281" s="3" t="s">
        <v>650</v>
      </c>
      <c r="Y281" s="4" t="s">
        <v>223</v>
      </c>
    </row>
    <row r="282" spans="24:25" x14ac:dyDescent="0.3">
      <c r="X282" s="5" t="s">
        <v>290</v>
      </c>
      <c r="Y282" s="6" t="s">
        <v>223</v>
      </c>
    </row>
    <row r="283" spans="24:25" x14ac:dyDescent="0.3">
      <c r="X283" s="3" t="s">
        <v>651</v>
      </c>
      <c r="Y283" s="4" t="s">
        <v>229</v>
      </c>
    </row>
    <row r="284" spans="24:25" x14ac:dyDescent="0.3">
      <c r="X284" s="5" t="s">
        <v>652</v>
      </c>
      <c r="Y284" s="6" t="s">
        <v>284</v>
      </c>
    </row>
    <row r="285" spans="24:25" x14ac:dyDescent="0.3">
      <c r="X285" s="3" t="s">
        <v>279</v>
      </c>
      <c r="Y285" s="4" t="s">
        <v>284</v>
      </c>
    </row>
    <row r="286" spans="24:25" x14ac:dyDescent="0.3">
      <c r="X286" s="5" t="s">
        <v>289</v>
      </c>
      <c r="Y286" s="6" t="s">
        <v>229</v>
      </c>
    </row>
    <row r="287" spans="24:25" x14ac:dyDescent="0.3">
      <c r="X287" s="3" t="s">
        <v>653</v>
      </c>
      <c r="Y287" s="4" t="s">
        <v>284</v>
      </c>
    </row>
    <row r="288" spans="24:25" x14ac:dyDescent="0.3">
      <c r="X288" s="5" t="s">
        <v>251</v>
      </c>
      <c r="Y288" s="6" t="s">
        <v>284</v>
      </c>
    </row>
    <row r="289" spans="24:25" x14ac:dyDescent="0.3">
      <c r="X289" s="3" t="s">
        <v>654</v>
      </c>
      <c r="Y289" s="4" t="s">
        <v>284</v>
      </c>
    </row>
    <row r="290" spans="24:25" x14ac:dyDescent="0.3">
      <c r="X290" s="5" t="s">
        <v>126</v>
      </c>
      <c r="Y290" s="6" t="s">
        <v>284</v>
      </c>
    </row>
    <row r="291" spans="24:25" x14ac:dyDescent="0.3">
      <c r="X291" s="3" t="s">
        <v>265</v>
      </c>
      <c r="Y291" s="4" t="s">
        <v>284</v>
      </c>
    </row>
    <row r="292" spans="24:25" x14ac:dyDescent="0.3">
      <c r="X292" s="5" t="s">
        <v>551</v>
      </c>
      <c r="Y292" s="6" t="s">
        <v>223</v>
      </c>
    </row>
    <row r="293" spans="24:25" x14ac:dyDescent="0.3">
      <c r="X293" s="3" t="s">
        <v>463</v>
      </c>
      <c r="Y293" s="4" t="s">
        <v>223</v>
      </c>
    </row>
    <row r="294" spans="24:25" x14ac:dyDescent="0.3">
      <c r="X294" s="5" t="s">
        <v>655</v>
      </c>
      <c r="Y294" s="6" t="s">
        <v>223</v>
      </c>
    </row>
    <row r="295" spans="24:25" x14ac:dyDescent="0.3">
      <c r="X295" s="3" t="s">
        <v>281</v>
      </c>
      <c r="Y295" s="4" t="s">
        <v>627</v>
      </c>
    </row>
    <row r="296" spans="24:25" x14ac:dyDescent="0.3">
      <c r="X296" s="5" t="s">
        <v>490</v>
      </c>
      <c r="Y296" s="6" t="s">
        <v>627</v>
      </c>
    </row>
    <row r="297" spans="24:25" x14ac:dyDescent="0.3">
      <c r="X297" s="3" t="s">
        <v>275</v>
      </c>
      <c r="Y297" s="4" t="s">
        <v>627</v>
      </c>
    </row>
    <row r="298" spans="24:25" x14ac:dyDescent="0.3">
      <c r="X298" s="5" t="s">
        <v>552</v>
      </c>
      <c r="Y298" s="6" t="s">
        <v>284</v>
      </c>
    </row>
    <row r="299" spans="24:25" x14ac:dyDescent="0.3">
      <c r="X299" s="3" t="s">
        <v>656</v>
      </c>
      <c r="Y299" s="4" t="s">
        <v>229</v>
      </c>
    </row>
    <row r="300" spans="24:25" x14ac:dyDescent="0.3">
      <c r="X300" s="5" t="s">
        <v>548</v>
      </c>
      <c r="Y300" s="6" t="s">
        <v>284</v>
      </c>
    </row>
    <row r="301" spans="24:25" x14ac:dyDescent="0.3">
      <c r="X301" s="3" t="s">
        <v>286</v>
      </c>
      <c r="Y301" s="4" t="s">
        <v>284</v>
      </c>
    </row>
    <row r="302" spans="24:25" x14ac:dyDescent="0.3">
      <c r="X302" s="5" t="s">
        <v>657</v>
      </c>
      <c r="Y302" s="6" t="s">
        <v>284</v>
      </c>
    </row>
    <row r="303" spans="24:25" x14ac:dyDescent="0.3">
      <c r="X303" s="3" t="s">
        <v>658</v>
      </c>
      <c r="Y303" s="4" t="s">
        <v>284</v>
      </c>
    </row>
    <row r="304" spans="24:25" x14ac:dyDescent="0.3">
      <c r="X304" s="5" t="s">
        <v>306</v>
      </c>
      <c r="Y304" s="6" t="s">
        <v>627</v>
      </c>
    </row>
    <row r="305" spans="24:25" x14ac:dyDescent="0.3">
      <c r="X305" s="3" t="s">
        <v>273</v>
      </c>
      <c r="Y305" s="4" t="s">
        <v>284</v>
      </c>
    </row>
    <row r="306" spans="24:25" x14ac:dyDescent="0.3">
      <c r="X306" s="5" t="s">
        <v>659</v>
      </c>
      <c r="Y306" s="6" t="s">
        <v>627</v>
      </c>
    </row>
    <row r="307" spans="24:25" x14ac:dyDescent="0.3">
      <c r="X307" s="3" t="s">
        <v>660</v>
      </c>
      <c r="Y307" s="4" t="s">
        <v>266</v>
      </c>
    </row>
    <row r="308" spans="24:25" x14ac:dyDescent="0.3">
      <c r="X308" s="5" t="s">
        <v>123</v>
      </c>
      <c r="Y308" s="6" t="s">
        <v>284</v>
      </c>
    </row>
    <row r="309" spans="24:25" x14ac:dyDescent="0.3">
      <c r="X309" s="3" t="s">
        <v>661</v>
      </c>
      <c r="Y309" s="4" t="s">
        <v>284</v>
      </c>
    </row>
    <row r="310" spans="24:25" x14ac:dyDescent="0.3">
      <c r="X310" s="5" t="s">
        <v>579</v>
      </c>
      <c r="Y310" s="6" t="s">
        <v>266</v>
      </c>
    </row>
    <row r="311" spans="24:25" x14ac:dyDescent="0.3">
      <c r="X311" s="3" t="s">
        <v>270</v>
      </c>
      <c r="Y311" s="4" t="s">
        <v>266</v>
      </c>
    </row>
    <row r="312" spans="24:25" x14ac:dyDescent="0.3">
      <c r="X312" s="5" t="s">
        <v>560</v>
      </c>
      <c r="Y312" s="6" t="s">
        <v>266</v>
      </c>
    </row>
    <row r="313" spans="24:25" x14ac:dyDescent="0.3">
      <c r="X313" s="3" t="s">
        <v>291</v>
      </c>
      <c r="Y313" s="4" t="s">
        <v>627</v>
      </c>
    </row>
    <row r="314" spans="24:25" x14ac:dyDescent="0.3">
      <c r="X314" s="5" t="s">
        <v>187</v>
      </c>
      <c r="Y314" s="6" t="s">
        <v>223</v>
      </c>
    </row>
    <row r="315" spans="24:25" x14ac:dyDescent="0.3">
      <c r="X315" s="3" t="s">
        <v>662</v>
      </c>
      <c r="Y315" s="4" t="s">
        <v>627</v>
      </c>
    </row>
    <row r="316" spans="24:25" x14ac:dyDescent="0.3">
      <c r="X316" s="5" t="s">
        <v>553</v>
      </c>
      <c r="Y316" s="6" t="s">
        <v>284</v>
      </c>
    </row>
    <row r="317" spans="24:25" x14ac:dyDescent="0.3">
      <c r="X317" s="3" t="s">
        <v>558</v>
      </c>
      <c r="Y317" s="4" t="s">
        <v>266</v>
      </c>
    </row>
    <row r="318" spans="24:25" x14ac:dyDescent="0.3">
      <c r="X318" s="5" t="s">
        <v>280</v>
      </c>
      <c r="Y318" s="6" t="s">
        <v>627</v>
      </c>
    </row>
    <row r="319" spans="24:25" x14ac:dyDescent="0.3">
      <c r="X319" s="3" t="s">
        <v>274</v>
      </c>
      <c r="Y319" s="4" t="s">
        <v>284</v>
      </c>
    </row>
    <row r="320" spans="24:25" x14ac:dyDescent="0.3">
      <c r="X320" s="5" t="s">
        <v>263</v>
      </c>
      <c r="Y320" s="6" t="s">
        <v>223</v>
      </c>
    </row>
    <row r="321" spans="24:25" x14ac:dyDescent="0.3">
      <c r="X321" s="3" t="s">
        <v>663</v>
      </c>
      <c r="Y321" s="4" t="s">
        <v>223</v>
      </c>
    </row>
    <row r="322" spans="24:25" x14ac:dyDescent="0.3">
      <c r="X322" s="5" t="s">
        <v>544</v>
      </c>
      <c r="Y322" s="6" t="s">
        <v>628</v>
      </c>
    </row>
    <row r="323" spans="24:25" x14ac:dyDescent="0.3">
      <c r="X323" s="3" t="s">
        <v>169</v>
      </c>
      <c r="Y323" s="4" t="s">
        <v>223</v>
      </c>
    </row>
    <row r="324" spans="24:25" x14ac:dyDescent="0.3">
      <c r="X324" s="5" t="s">
        <v>664</v>
      </c>
      <c r="Y324" s="6" t="s">
        <v>266</v>
      </c>
    </row>
    <row r="325" spans="24:25" x14ac:dyDescent="0.3">
      <c r="X325" s="3" t="s">
        <v>665</v>
      </c>
      <c r="Y325" s="4" t="s">
        <v>223</v>
      </c>
    </row>
    <row r="326" spans="24:25" x14ac:dyDescent="0.3">
      <c r="X326" s="5" t="s">
        <v>561</v>
      </c>
      <c r="Y326" s="6" t="s">
        <v>630</v>
      </c>
    </row>
    <row r="327" spans="24:25" x14ac:dyDescent="0.3">
      <c r="X327" s="3" t="s">
        <v>666</v>
      </c>
      <c r="Y327" s="4" t="s">
        <v>229</v>
      </c>
    </row>
    <row r="328" spans="24:25" x14ac:dyDescent="0.3">
      <c r="X328" s="5" t="s">
        <v>667</v>
      </c>
      <c r="Y328" s="6" t="s">
        <v>266</v>
      </c>
    </row>
    <row r="329" spans="24:25" x14ac:dyDescent="0.3">
      <c r="X329" s="3" t="s">
        <v>305</v>
      </c>
      <c r="Y329" s="4" t="s">
        <v>627</v>
      </c>
    </row>
    <row r="330" spans="24:25" x14ac:dyDescent="0.3">
      <c r="X330" s="5" t="s">
        <v>184</v>
      </c>
      <c r="Y330" s="6" t="s">
        <v>627</v>
      </c>
    </row>
    <row r="331" spans="24:25" x14ac:dyDescent="0.3">
      <c r="X331" s="3" t="s">
        <v>668</v>
      </c>
      <c r="Y331" s="4" t="s">
        <v>266</v>
      </c>
    </row>
    <row r="332" spans="24:25" x14ac:dyDescent="0.3">
      <c r="X332" s="5" t="s">
        <v>252</v>
      </c>
      <c r="Y332" s="6" t="s">
        <v>627</v>
      </c>
    </row>
    <row r="333" spans="24:25" x14ac:dyDescent="0.3">
      <c r="X333" s="3" t="s">
        <v>581</v>
      </c>
      <c r="Y333" s="4" t="s">
        <v>284</v>
      </c>
    </row>
    <row r="334" spans="24:25" x14ac:dyDescent="0.3">
      <c r="X334" s="5" t="s">
        <v>669</v>
      </c>
      <c r="Y334" s="6" t="s">
        <v>266</v>
      </c>
    </row>
    <row r="335" spans="24:25" x14ac:dyDescent="0.3">
      <c r="X335" s="3" t="s">
        <v>550</v>
      </c>
      <c r="Y335" s="4" t="s">
        <v>627</v>
      </c>
    </row>
    <row r="336" spans="24:25" x14ac:dyDescent="0.3">
      <c r="X336" s="5" t="s">
        <v>287</v>
      </c>
      <c r="Y336" s="6" t="s">
        <v>223</v>
      </c>
    </row>
    <row r="337" spans="24:25" x14ac:dyDescent="0.3">
      <c r="X337" s="3" t="s">
        <v>573</v>
      </c>
      <c r="Y337" s="4" t="s">
        <v>284</v>
      </c>
    </row>
    <row r="338" spans="24:25" x14ac:dyDescent="0.3">
      <c r="X338" s="5" t="s">
        <v>540</v>
      </c>
      <c r="Y338" s="6" t="s">
        <v>229</v>
      </c>
    </row>
    <row r="339" spans="24:25" x14ac:dyDescent="0.3">
      <c r="X339" s="3" t="s">
        <v>567</v>
      </c>
      <c r="Y339" s="4" t="s">
        <v>627</v>
      </c>
    </row>
    <row r="340" spans="24:25" x14ac:dyDescent="0.3">
      <c r="X340" s="5" t="s">
        <v>670</v>
      </c>
      <c r="Y340" s="6" t="s">
        <v>266</v>
      </c>
    </row>
    <row r="341" spans="24:25" x14ac:dyDescent="0.3">
      <c r="X341" s="3" t="s">
        <v>174</v>
      </c>
      <c r="Y341" s="4" t="s">
        <v>227</v>
      </c>
    </row>
    <row r="342" spans="24:25" x14ac:dyDescent="0.3">
      <c r="X342" s="5" t="s">
        <v>671</v>
      </c>
      <c r="Y342" s="6" t="s">
        <v>223</v>
      </c>
    </row>
    <row r="343" spans="24:25" x14ac:dyDescent="0.3">
      <c r="X343" s="3" t="s">
        <v>672</v>
      </c>
      <c r="Y343" s="4" t="s">
        <v>223</v>
      </c>
    </row>
    <row r="344" spans="24:25" x14ac:dyDescent="0.3">
      <c r="X344" s="5" t="s">
        <v>278</v>
      </c>
      <c r="Y344" s="6" t="s">
        <v>627</v>
      </c>
    </row>
    <row r="345" spans="24:25" x14ac:dyDescent="0.3">
      <c r="X345" s="3" t="s">
        <v>271</v>
      </c>
      <c r="Y345" s="4" t="s">
        <v>266</v>
      </c>
    </row>
    <row r="346" spans="24:25" x14ac:dyDescent="0.3">
      <c r="X346" s="5" t="s">
        <v>673</v>
      </c>
      <c r="Y346" s="6" t="s">
        <v>284</v>
      </c>
    </row>
    <row r="347" spans="24:25" x14ac:dyDescent="0.3">
      <c r="X347" s="3" t="s">
        <v>580</v>
      </c>
      <c r="Y347" s="4" t="s">
        <v>266</v>
      </c>
    </row>
    <row r="348" spans="24:25" x14ac:dyDescent="0.3">
      <c r="X348" s="5" t="s">
        <v>674</v>
      </c>
      <c r="Y348" s="6" t="s">
        <v>223</v>
      </c>
    </row>
    <row r="349" spans="24:25" x14ac:dyDescent="0.3">
      <c r="X349" s="3" t="s">
        <v>675</v>
      </c>
      <c r="Y349" s="4" t="s">
        <v>223</v>
      </c>
    </row>
    <row r="350" spans="24:25" x14ac:dyDescent="0.3">
      <c r="X350" s="5" t="s">
        <v>534</v>
      </c>
      <c r="Y350" s="6" t="s">
        <v>627</v>
      </c>
    </row>
    <row r="351" spans="24:25" x14ac:dyDescent="0.3">
      <c r="X351" s="3" t="s">
        <v>283</v>
      </c>
      <c r="Y351" s="4" t="s">
        <v>284</v>
      </c>
    </row>
    <row r="352" spans="24:25" x14ac:dyDescent="0.3">
      <c r="X352" s="5" t="s">
        <v>292</v>
      </c>
      <c r="Y352" s="6" t="s">
        <v>266</v>
      </c>
    </row>
    <row r="353" spans="24:25" x14ac:dyDescent="0.3">
      <c r="X353" s="3" t="s">
        <v>592</v>
      </c>
      <c r="Y353" s="4" t="s">
        <v>284</v>
      </c>
    </row>
    <row r="354" spans="24:25" x14ac:dyDescent="0.3">
      <c r="X354" s="5" t="s">
        <v>593</v>
      </c>
      <c r="Y354" s="6" t="s">
        <v>627</v>
      </c>
    </row>
    <row r="355" spans="24:25" x14ac:dyDescent="0.3">
      <c r="X355" s="3" t="s">
        <v>594</v>
      </c>
      <c r="Y355" s="4" t="s">
        <v>266</v>
      </c>
    </row>
    <row r="356" spans="24:25" x14ac:dyDescent="0.3">
      <c r="X356" s="5" t="s">
        <v>559</v>
      </c>
      <c r="Y356" s="6" t="s">
        <v>229</v>
      </c>
    </row>
    <row r="357" spans="24:25" x14ac:dyDescent="0.3">
      <c r="X357" s="3" t="s">
        <v>595</v>
      </c>
      <c r="Y357" s="4" t="s">
        <v>284</v>
      </c>
    </row>
    <row r="358" spans="24:25" x14ac:dyDescent="0.3">
      <c r="X358" s="5" t="s">
        <v>596</v>
      </c>
      <c r="Y358" s="6" t="s">
        <v>284</v>
      </c>
    </row>
    <row r="359" spans="24:25" x14ac:dyDescent="0.3">
      <c r="X359" s="3" t="s">
        <v>597</v>
      </c>
      <c r="Y359" s="4" t="s">
        <v>229</v>
      </c>
    </row>
    <row r="360" spans="24:25" x14ac:dyDescent="0.3">
      <c r="X360" s="5" t="s">
        <v>293</v>
      </c>
      <c r="Y360" s="6" t="s">
        <v>627</v>
      </c>
    </row>
    <row r="361" spans="24:25" x14ac:dyDescent="0.3">
      <c r="X361" s="3" t="s">
        <v>598</v>
      </c>
      <c r="Y361" s="4" t="s">
        <v>266</v>
      </c>
    </row>
    <row r="362" spans="24:25" x14ac:dyDescent="0.3">
      <c r="X362" s="5" t="s">
        <v>599</v>
      </c>
      <c r="Y362" s="6" t="s">
        <v>229</v>
      </c>
    </row>
    <row r="363" spans="24:25" x14ac:dyDescent="0.3">
      <c r="X363" s="3" t="s">
        <v>600</v>
      </c>
      <c r="Y363" s="4" t="s">
        <v>223</v>
      </c>
    </row>
    <row r="364" spans="24:25" x14ac:dyDescent="0.3">
      <c r="X364" s="5" t="s">
        <v>510</v>
      </c>
      <c r="Y364" s="6" t="s">
        <v>266</v>
      </c>
    </row>
    <row r="365" spans="24:25" x14ac:dyDescent="0.3">
      <c r="X365" s="3" t="s">
        <v>601</v>
      </c>
      <c r="Y365" s="4" t="s">
        <v>284</v>
      </c>
    </row>
    <row r="366" spans="24:25" x14ac:dyDescent="0.3">
      <c r="X366" s="5" t="s">
        <v>602</v>
      </c>
      <c r="Y366" s="6" t="s">
        <v>627</v>
      </c>
    </row>
    <row r="367" spans="24:25" x14ac:dyDescent="0.3">
      <c r="X367" s="3" t="s">
        <v>603</v>
      </c>
      <c r="Y367" s="4" t="s">
        <v>284</v>
      </c>
    </row>
    <row r="368" spans="24:25" x14ac:dyDescent="0.3">
      <c r="X368" s="5" t="s">
        <v>604</v>
      </c>
      <c r="Y368" s="6" t="s">
        <v>266</v>
      </c>
    </row>
    <row r="369" spans="24:25" x14ac:dyDescent="0.3">
      <c r="X369" s="3" t="s">
        <v>299</v>
      </c>
      <c r="Y369" s="4" t="s">
        <v>284</v>
      </c>
    </row>
    <row r="370" spans="24:25" x14ac:dyDescent="0.3">
      <c r="X370" s="5" t="s">
        <v>605</v>
      </c>
      <c r="Y370" s="6" t="s">
        <v>284</v>
      </c>
    </row>
    <row r="371" spans="24:25" x14ac:dyDescent="0.3">
      <c r="X371" s="3" t="s">
        <v>536</v>
      </c>
      <c r="Y371" s="4" t="s">
        <v>284</v>
      </c>
    </row>
    <row r="372" spans="24:25" x14ac:dyDescent="0.3">
      <c r="X372" s="5" t="s">
        <v>606</v>
      </c>
      <c r="Y372" s="6" t="s">
        <v>627</v>
      </c>
    </row>
    <row r="373" spans="24:25" x14ac:dyDescent="0.3">
      <c r="X373" s="3" t="s">
        <v>607</v>
      </c>
      <c r="Y373" s="4" t="s">
        <v>266</v>
      </c>
    </row>
    <row r="374" spans="24:25" x14ac:dyDescent="0.3">
      <c r="X374" s="5" t="s">
        <v>608</v>
      </c>
      <c r="Y374" s="6" t="s">
        <v>229</v>
      </c>
    </row>
    <row r="375" spans="24:25" x14ac:dyDescent="0.3">
      <c r="X375" s="3" t="s">
        <v>609</v>
      </c>
      <c r="Y375" s="4" t="s">
        <v>229</v>
      </c>
    </row>
    <row r="376" spans="24:25" x14ac:dyDescent="0.3">
      <c r="X376" s="5" t="s">
        <v>296</v>
      </c>
      <c r="Y376" s="6" t="s">
        <v>223</v>
      </c>
    </row>
    <row r="377" spans="24:25" x14ac:dyDescent="0.3">
      <c r="X377" s="3" t="s">
        <v>268</v>
      </c>
      <c r="Y377" s="4" t="s">
        <v>229</v>
      </c>
    </row>
    <row r="378" spans="24:25" x14ac:dyDescent="0.3">
      <c r="X378" s="5" t="s">
        <v>610</v>
      </c>
      <c r="Y378" s="6" t="s">
        <v>284</v>
      </c>
    </row>
    <row r="379" spans="24:25" x14ac:dyDescent="0.3">
      <c r="X379" s="3" t="s">
        <v>611</v>
      </c>
      <c r="Y379" s="4" t="s">
        <v>284</v>
      </c>
    </row>
    <row r="380" spans="24:25" x14ac:dyDescent="0.3">
      <c r="X380" s="5" t="s">
        <v>612</v>
      </c>
      <c r="Y380" s="6" t="s">
        <v>266</v>
      </c>
    </row>
    <row r="381" spans="24:25" x14ac:dyDescent="0.3">
      <c r="X381" s="3" t="s">
        <v>613</v>
      </c>
      <c r="Y381" s="4" t="s">
        <v>266</v>
      </c>
    </row>
    <row r="382" spans="24:25" x14ac:dyDescent="0.3">
      <c r="X382" s="5" t="s">
        <v>614</v>
      </c>
      <c r="Y382" s="6" t="s">
        <v>229</v>
      </c>
    </row>
    <row r="383" spans="24:25" x14ac:dyDescent="0.3">
      <c r="X383" s="3" t="s">
        <v>615</v>
      </c>
      <c r="Y383" s="4" t="s">
        <v>229</v>
      </c>
    </row>
    <row r="384" spans="24:25" x14ac:dyDescent="0.3">
      <c r="X384" s="5" t="s">
        <v>282</v>
      </c>
      <c r="Y384" s="6" t="s">
        <v>223</v>
      </c>
    </row>
    <row r="385" spans="24:25" x14ac:dyDescent="0.3">
      <c r="X385" s="3" t="s">
        <v>616</v>
      </c>
      <c r="Y385" s="4" t="s">
        <v>284</v>
      </c>
    </row>
    <row r="386" spans="24:25" x14ac:dyDescent="0.3">
      <c r="X386" s="5" t="s">
        <v>295</v>
      </c>
      <c r="Y386" s="6" t="s">
        <v>284</v>
      </c>
    </row>
    <row r="387" spans="24:25" x14ac:dyDescent="0.3">
      <c r="X387" s="3" t="s">
        <v>301</v>
      </c>
      <c r="Y387" s="4" t="s">
        <v>229</v>
      </c>
    </row>
    <row r="388" spans="24:25" x14ac:dyDescent="0.3">
      <c r="X388" s="5" t="s">
        <v>617</v>
      </c>
      <c r="Y388" s="6" t="s">
        <v>223</v>
      </c>
    </row>
    <row r="389" spans="24:25" x14ac:dyDescent="0.3">
      <c r="X389" s="3" t="s">
        <v>618</v>
      </c>
      <c r="Y389" s="4" t="s">
        <v>627</v>
      </c>
    </row>
    <row r="390" spans="24:25" x14ac:dyDescent="0.3">
      <c r="X390" s="5" t="s">
        <v>619</v>
      </c>
      <c r="Y390" s="6" t="s">
        <v>266</v>
      </c>
    </row>
    <row r="391" spans="24:25" x14ac:dyDescent="0.3">
      <c r="X391" s="3" t="s">
        <v>568</v>
      </c>
      <c r="Y391" s="4" t="s">
        <v>284</v>
      </c>
    </row>
    <row r="392" spans="24:25" x14ac:dyDescent="0.3">
      <c r="X392" s="5" t="s">
        <v>620</v>
      </c>
      <c r="Y392" s="6" t="s">
        <v>229</v>
      </c>
    </row>
    <row r="393" spans="24:25" x14ac:dyDescent="0.3">
      <c r="X393" s="3" t="s">
        <v>565</v>
      </c>
      <c r="Y393" s="4" t="s">
        <v>284</v>
      </c>
    </row>
    <row r="394" spans="24:25" x14ac:dyDescent="0.3">
      <c r="X394" s="5" t="s">
        <v>621</v>
      </c>
      <c r="Y394" s="6" t="s">
        <v>627</v>
      </c>
    </row>
    <row r="395" spans="24:25" x14ac:dyDescent="0.3">
      <c r="X395" s="3" t="s">
        <v>622</v>
      </c>
      <c r="Y395" s="4" t="s">
        <v>284</v>
      </c>
    </row>
    <row r="396" spans="24:25" x14ac:dyDescent="0.3">
      <c r="X396" s="5" t="s">
        <v>623</v>
      </c>
      <c r="Y396" s="6" t="s">
        <v>284</v>
      </c>
    </row>
    <row r="397" spans="24:25" x14ac:dyDescent="0.3">
      <c r="X397" s="3" t="s">
        <v>624</v>
      </c>
      <c r="Y397" s="4" t="s">
        <v>284</v>
      </c>
    </row>
    <row r="398" spans="24:25" x14ac:dyDescent="0.3">
      <c r="X398" s="5" t="s">
        <v>288</v>
      </c>
      <c r="Y398" s="6" t="s">
        <v>284</v>
      </c>
    </row>
    <row r="399" spans="24:25" x14ac:dyDescent="0.3">
      <c r="X399" s="3" t="s">
        <v>625</v>
      </c>
      <c r="Y399" s="4" t="s">
        <v>284</v>
      </c>
    </row>
    <row r="400" spans="24:25" x14ac:dyDescent="0.3">
      <c r="X400" s="5" t="s">
        <v>626</v>
      </c>
      <c r="Y400" s="6" t="s">
        <v>229</v>
      </c>
    </row>
    <row r="401" spans="24:25" x14ac:dyDescent="0.3">
      <c r="X401" t="s">
        <v>179</v>
      </c>
      <c r="Y401" s="7" t="s">
        <v>217</v>
      </c>
    </row>
    <row r="402" spans="24:25" x14ac:dyDescent="0.3">
      <c r="X402" t="s">
        <v>304</v>
      </c>
      <c r="Y402" s="8" t="s">
        <v>105</v>
      </c>
    </row>
    <row r="403" spans="24:25" x14ac:dyDescent="0.3">
      <c r="X403" t="s">
        <v>185</v>
      </c>
      <c r="Y403" s="7" t="s">
        <v>13</v>
      </c>
    </row>
    <row r="404" spans="24:25" x14ac:dyDescent="0.3">
      <c r="X404" t="s">
        <v>145</v>
      </c>
      <c r="Y404" s="8" t="s">
        <v>105</v>
      </c>
    </row>
    <row r="405" spans="24:25" x14ac:dyDescent="0.3">
      <c r="X405" t="s">
        <v>164</v>
      </c>
      <c r="Y405" s="7" t="s">
        <v>215</v>
      </c>
    </row>
    <row r="406" spans="24:25" x14ac:dyDescent="0.3">
      <c r="X406" t="s">
        <v>150</v>
      </c>
      <c r="Y406" s="8" t="s">
        <v>172</v>
      </c>
    </row>
    <row r="407" spans="24:25" x14ac:dyDescent="0.3">
      <c r="X407" t="s">
        <v>498</v>
      </c>
      <c r="Y407" s="7" t="s">
        <v>216</v>
      </c>
    </row>
    <row r="408" spans="24:25" x14ac:dyDescent="0.3">
      <c r="X408" t="s">
        <v>332</v>
      </c>
      <c r="Y408" s="8" t="s">
        <v>359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workbookViewId="0">
      <selection activeCell="K21" sqref="K21"/>
    </sheetView>
    <sheetView workbookViewId="1"/>
    <sheetView workbookViewId="2"/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583</v>
      </c>
      <c r="C2" t="s">
        <v>584</v>
      </c>
      <c r="D2" t="s">
        <v>585</v>
      </c>
      <c r="E2" t="s">
        <v>586</v>
      </c>
      <c r="F2" t="s">
        <v>587</v>
      </c>
      <c r="G2" t="s">
        <v>588</v>
      </c>
      <c r="H2" t="s">
        <v>589</v>
      </c>
      <c r="I2" t="s">
        <v>590</v>
      </c>
      <c r="J2" t="s">
        <v>591</v>
      </c>
      <c r="K2" t="s">
        <v>710</v>
      </c>
      <c r="L2" t="s">
        <v>691</v>
      </c>
      <c r="M2" t="s">
        <v>689</v>
      </c>
      <c r="N2" t="s">
        <v>690</v>
      </c>
      <c r="Q2" t="s">
        <v>692</v>
      </c>
      <c r="R2" t="s">
        <v>693</v>
      </c>
      <c r="S2" t="s">
        <v>694</v>
      </c>
      <c r="T2" t="s">
        <v>695</v>
      </c>
      <c r="U2" t="s">
        <v>696</v>
      </c>
      <c r="V2" t="s">
        <v>697</v>
      </c>
      <c r="W2" t="s">
        <v>698</v>
      </c>
      <c r="X2" t="s">
        <v>699</v>
      </c>
      <c r="Y2" t="s">
        <v>700</v>
      </c>
    </row>
    <row r="3" spans="1:25" x14ac:dyDescent="0.3">
      <c r="A3" t="str">
        <f>trueraw!B2</f>
        <v>Nikola Jokic</v>
      </c>
      <c r="B3">
        <f>trueraw!G2*$M3 + $N3*Q$3</f>
        <v>3.667479674796748</v>
      </c>
      <c r="C3">
        <f>trueraw!H2*$M3 + $N3*R$3</f>
        <v>2.1589430894308941</v>
      </c>
      <c r="D3">
        <f>trueraw!I2*$M3 + $N3*S$3</f>
        <v>-0.40060975609756094</v>
      </c>
      <c r="E3">
        <f>trueraw!J2*$M3 + $N3*T$3</f>
        <v>2.0841869918699185</v>
      </c>
      <c r="F3">
        <f>trueraw!K2*$M3 + $N3*U$3</f>
        <v>2.3393495934959345</v>
      </c>
      <c r="G3">
        <f>trueraw!L2*$M3 + $N3*V$3</f>
        <v>2.5699186991869913</v>
      </c>
      <c r="H3">
        <f>trueraw!M2*$M3 + $N3*W$3</f>
        <v>1.0843902439024389</v>
      </c>
      <c r="I3">
        <f>trueraw!N2*$M3 + $N3*X$3</f>
        <v>0.38195121951219513</v>
      </c>
      <c r="J3">
        <f>trueraw!O2*$M3 + $N3*Y$3</f>
        <v>-1.7550813008130082</v>
      </c>
      <c r="K3">
        <f>SUM(B3:J3)</f>
        <v>12.130528455284551</v>
      </c>
      <c r="L3">
        <v>5</v>
      </c>
      <c r="M3">
        <f>(82-L3)/82</f>
        <v>0.93902439024390238</v>
      </c>
      <c r="N3">
        <f t="shared" ref="N3:N4" si="0">(L3/82)*(2/3)</f>
        <v>4.065040650406504E-2</v>
      </c>
      <c r="P3" t="s">
        <v>686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0.48134146341463419</v>
      </c>
      <c r="C4">
        <f>trueraw!H3*$M4 + $N4*R$3</f>
        <v>3.2123170731707318</v>
      </c>
      <c r="D4">
        <f>trueraw!I3*$M4 + $N4*S$3</f>
        <v>3.1376829268292683</v>
      </c>
      <c r="E4">
        <f>trueraw!J3*$M4 + $N4*T$3</f>
        <v>2.3041463414634147</v>
      </c>
      <c r="F4">
        <f>trueraw!K3*$M4 + $N4*U$3</f>
        <v>8.1463414634146386E-2</v>
      </c>
      <c r="G4">
        <f>trueraw!L3*$M4 + $N4*V$3</f>
        <v>1.3531707317073169</v>
      </c>
      <c r="H4">
        <f>trueraw!M3*$M4 + $N4*W$3</f>
        <v>0.62341463414634157</v>
      </c>
      <c r="I4">
        <f>trueraw!N3*$M4 + $N4*X$3</f>
        <v>-0.98024390243902437</v>
      </c>
      <c r="J4">
        <f>trueraw!O3*$M4 + $N4*Y$3</f>
        <v>-1.8573170731707318</v>
      </c>
      <c r="K4">
        <f t="shared" ref="K4:K7" si="1">SUM(B4:J4)</f>
        <v>8.3559756097560989</v>
      </c>
      <c r="L4">
        <f>82 - trueraw!E3</f>
        <v>9</v>
      </c>
      <c r="M4">
        <f t="shared" ref="M4:M67" si="2">(82-L4)/82</f>
        <v>0.8902439024390244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0.19032520325203253</v>
      </c>
      <c r="C5">
        <f>trueraw!H4*$M5 + $N5*R$3</f>
        <v>2.4043495934959349</v>
      </c>
      <c r="D5">
        <f>trueraw!I4*$M5 + $N5*S$3</f>
        <v>0.969390243902439</v>
      </c>
      <c r="E5">
        <f>trueraw!J4*$M5 + $N5*T$3</f>
        <v>1.4176422764227643</v>
      </c>
      <c r="F5">
        <f>trueraw!K4*$M5 + $N5*U$3</f>
        <v>1.0906504065040652</v>
      </c>
      <c r="G5">
        <f>trueraw!L4*$M5 + $N5*V$3</f>
        <v>3.7309349593495935</v>
      </c>
      <c r="H5">
        <f>trueraw!M4*$M5 + $N5*W$3</f>
        <v>0.60256097560975619</v>
      </c>
      <c r="I5">
        <f>trueraw!N4*$M5 + $N5*X$3</f>
        <v>0.43304878048780499</v>
      </c>
      <c r="J5">
        <f>trueraw!O4*$M5 + $N5*Y$3</f>
        <v>-2.5002845528455286</v>
      </c>
      <c r="K5">
        <f>SUM(B5:J5)</f>
        <v>8.3386178861788629</v>
      </c>
      <c r="L5">
        <f>82 - trueraw!E4</f>
        <v>7</v>
      </c>
      <c r="M5">
        <f t="shared" si="2"/>
        <v>0.91463414634146345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1.9221138211382112</v>
      </c>
      <c r="C6">
        <f>trueraw!H5*$M6 + $N6*R$3</f>
        <v>2.5021138211382112</v>
      </c>
      <c r="D6">
        <f>trueraw!I5*$M6 + $N6*S$3</f>
        <v>0.39560975609756094</v>
      </c>
      <c r="E6">
        <f>trueraw!J5*$M6 + $N6*T$3</f>
        <v>1.4786991869918698</v>
      </c>
      <c r="F6">
        <f>trueraw!K5*$M6 + $N6*U$3</f>
        <v>0.54617886178861785</v>
      </c>
      <c r="G6">
        <f>trueraw!L5*$M6 + $N6*V$3</f>
        <v>0.85382113821138206</v>
      </c>
      <c r="H6">
        <f>trueraw!M5*$M6 + $N6*W$3</f>
        <v>-0.67463414634146335</v>
      </c>
      <c r="I6">
        <f>trueraw!N5*$M6 + $N6*X$3</f>
        <v>1.2034146341463416</v>
      </c>
      <c r="J6">
        <f>trueraw!O5*$M6 + $N6*Y$3</f>
        <v>-1.6530081300813007</v>
      </c>
      <c r="K6">
        <f t="shared" si="1"/>
        <v>6.5743089430894308</v>
      </c>
      <c r="L6">
        <f>82 - trueraw!E5</f>
        <v>14</v>
      </c>
      <c r="M6">
        <f t="shared" si="2"/>
        <v>0.82926829268292679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-0.40146341463414636</v>
      </c>
      <c r="C7">
        <f>trueraw!H6*$M7 + $N7*R$3</f>
        <v>4.2439024390243905</v>
      </c>
      <c r="D7">
        <f>trueraw!I6*$M7 + $N7*S$3</f>
        <v>2.2678048780487807</v>
      </c>
      <c r="E7">
        <f>trueraw!J6*$M7 + $N7*T$3</f>
        <v>2.0482926829268293</v>
      </c>
      <c r="F7">
        <f>trueraw!K6*$M7 + $N7*U$3</f>
        <v>-0.40585365853658539</v>
      </c>
      <c r="G7">
        <f>trueraw!L6*$M7 + $N7*V$3</f>
        <v>2.1995121951219514</v>
      </c>
      <c r="H7">
        <f>trueraw!M6*$M7 + $N7*W$3</f>
        <v>-0.11853658536585365</v>
      </c>
      <c r="I7">
        <f>trueraw!N6*$M7 + $N7*X$3</f>
        <v>-0.58829268292682924</v>
      </c>
      <c r="J7">
        <f>trueraw!O6*$M7 + $N7*Y$3</f>
        <v>-1.4658536585365853</v>
      </c>
      <c r="K7">
        <f t="shared" si="1"/>
        <v>7.7795121951219519</v>
      </c>
      <c r="L7">
        <f>82 - trueraw!E6</f>
        <v>6</v>
      </c>
      <c r="M7">
        <f t="shared" si="2"/>
        <v>0.92682926829268297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0.72178861788617898</v>
      </c>
      <c r="C8">
        <f>trueraw!H7*$M8 + $N8*R$3</f>
        <v>1.7983739837398371</v>
      </c>
      <c r="D8">
        <f>trueraw!I7*$M8 + $N8*S$3</f>
        <v>0.58487804878048777</v>
      </c>
      <c r="E8">
        <f>trueraw!J7*$M8 + $N8*T$3</f>
        <v>1.4369105691056911</v>
      </c>
      <c r="F8">
        <f>trueraw!K7*$M8 + $N8*U$3</f>
        <v>1.9757723577235773</v>
      </c>
      <c r="G8">
        <f>trueraw!L7*$M8 + $N8*V$3</f>
        <v>0.72422764227642278</v>
      </c>
      <c r="H8">
        <f>trueraw!M7*$M8 + $N8*W$3</f>
        <v>-0.37317073170731707</v>
      </c>
      <c r="I8">
        <f>trueraw!N7*$M8 + $N8*X$3</f>
        <v>1.4453658536585365</v>
      </c>
      <c r="J8">
        <f>trueraw!O7*$M8 + $N8*Y$3</f>
        <v>-1.6304065040650404</v>
      </c>
      <c r="K8">
        <f t="shared" ref="K8:K71" si="4">SUM(B8:J8)</f>
        <v>6.6837398373983747</v>
      </c>
      <c r="L8">
        <f>82 - trueraw!E7</f>
        <v>10</v>
      </c>
      <c r="M8">
        <f t="shared" si="2"/>
        <v>0.87804878048780488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0.11634146341463414</v>
      </c>
      <c r="C9">
        <f>trueraw!H8*$M9 + $N9*R$3</f>
        <v>2.9719512195121949</v>
      </c>
      <c r="D9">
        <f>trueraw!I8*$M9 + $N9*S$3</f>
        <v>0.81414634146341469</v>
      </c>
      <c r="E9">
        <f>trueraw!J8*$M9 + $N9*T$3</f>
        <v>2.4910975609756099</v>
      </c>
      <c r="F9">
        <f>trueraw!K8*$M9 + $N9*U$3</f>
        <v>-0.20341463414634142</v>
      </c>
      <c r="G9">
        <f>trueraw!L8*$M9 + $N9*V$3</f>
        <v>1.3887804878048779</v>
      </c>
      <c r="H9">
        <f>trueraw!M8*$M9 + $N9*W$3</f>
        <v>0.66792682926829272</v>
      </c>
      <c r="I9">
        <f>trueraw!N8*$M9 + $N9*X$3</f>
        <v>-0.3570731707317073</v>
      </c>
      <c r="J9">
        <f>trueraw!O8*$M9 + $N9*Y$3</f>
        <v>-1.5724390243902437</v>
      </c>
      <c r="K9">
        <f t="shared" si="4"/>
        <v>6.3173170731707309</v>
      </c>
      <c r="L9">
        <f>82 - trueraw!E8</f>
        <v>9</v>
      </c>
      <c r="M9">
        <f t="shared" si="2"/>
        <v>0.8902439024390244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0.13609756097560979</v>
      </c>
      <c r="C10">
        <f>trueraw!H9*$M10 + $N10*R$3</f>
        <v>1.8897560975609757</v>
      </c>
      <c r="D10">
        <f>trueraw!I9*$M10 + $N10*S$3</f>
        <v>1.2853658536585366</v>
      </c>
      <c r="E10">
        <f>trueraw!J9*$M10 + $N10*T$3</f>
        <v>1.9370731707317077</v>
      </c>
      <c r="F10">
        <f>trueraw!K9*$M10 + $N10*U$3</f>
        <v>0.90097560975609781</v>
      </c>
      <c r="G10">
        <f>trueraw!L9*$M10 + $N10*V$3</f>
        <v>0.87414634146341474</v>
      </c>
      <c r="H10">
        <f>trueraw!M9*$M10 + $N10*W$3</f>
        <v>0.73414634146341473</v>
      </c>
      <c r="I10">
        <f>trueraw!N9*$M10 + $N10*X$3</f>
        <v>-0.14341463414634145</v>
      </c>
      <c r="J10">
        <f>trueraw!O9*$M10 + $N10*Y$3</f>
        <v>-1.2248780487804878</v>
      </c>
      <c r="K10">
        <f t="shared" si="4"/>
        <v>6.3892682926829281</v>
      </c>
      <c r="L10">
        <f>82 - trueraw!E9</f>
        <v>6</v>
      </c>
      <c r="M10">
        <f t="shared" si="2"/>
        <v>0.92682926829268297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0.97711382113821132</v>
      </c>
      <c r="C11">
        <f>trueraw!H10*$M11 + $N11*R$3</f>
        <v>1.4636991869918701</v>
      </c>
      <c r="D11">
        <f>trueraw!I10*$M11 + $N11*S$3</f>
        <v>-0.74402439024390243</v>
      </c>
      <c r="E11">
        <f>trueraw!J10*$M11 + $N11*T$3</f>
        <v>1.3361382113821139</v>
      </c>
      <c r="F11">
        <f>trueraw!K10*$M11 + $N11*U$3</f>
        <v>1.4605691056910572</v>
      </c>
      <c r="G11">
        <f>trueraw!L10*$M11 + $N11*V$3</f>
        <v>-0.21764227642276418</v>
      </c>
      <c r="H11">
        <f>trueraw!M10*$M11 + $N11*W$3</f>
        <v>-0.13768292682926825</v>
      </c>
      <c r="I11">
        <f>trueraw!N10*$M11 + $N11*X$3</f>
        <v>1.2806097560975611</v>
      </c>
      <c r="J11">
        <f>trueraw!O10*$M11 + $N11*Y$3</f>
        <v>-1.1208130081300816</v>
      </c>
      <c r="K11">
        <f t="shared" si="4"/>
        <v>4.2979674796747975</v>
      </c>
      <c r="L11">
        <f>82 - trueraw!E10</f>
        <v>17</v>
      </c>
      <c r="M11">
        <f t="shared" si="2"/>
        <v>0.79268292682926833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1.1160569105691056</v>
      </c>
      <c r="C12">
        <f>trueraw!H11*$M12 + $N12*R$3</f>
        <v>-0.17040650406504065</v>
      </c>
      <c r="D12">
        <f>trueraw!I11*$M12 + $N12*S$3</f>
        <v>-0.84341463414634155</v>
      </c>
      <c r="E12">
        <f>trueraw!J11*$M12 + $N12*T$3</f>
        <v>1.1002032520325202</v>
      </c>
      <c r="F12">
        <f>trueraw!K11*$M12 + $N12*U$3</f>
        <v>1.1633333333333333</v>
      </c>
      <c r="G12">
        <f>trueraw!L11*$M12 + $N12*V$3</f>
        <v>-0.4740650406504065</v>
      </c>
      <c r="H12">
        <f>trueraw!M11*$M12 + $N12*W$3</f>
        <v>0.6351219512195122</v>
      </c>
      <c r="I12">
        <f>trueraw!N11*$M12 + $N12*X$3</f>
        <v>2.5963414634146345</v>
      </c>
      <c r="J12">
        <f>trueraw!O11*$M12 + $N12*Y$3</f>
        <v>-0.28199186991869912</v>
      </c>
      <c r="K12">
        <f t="shared" si="4"/>
        <v>4.8411788617886176</v>
      </c>
      <c r="L12">
        <f>82 - trueraw!E11</f>
        <v>13</v>
      </c>
      <c r="M12">
        <f t="shared" si="2"/>
        <v>0.84146341463414631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3.6001626016260162</v>
      </c>
      <c r="C13">
        <f>trueraw!H12*$M13 + $N13*R$3</f>
        <v>-3.5298373983739841</v>
      </c>
      <c r="D13">
        <f>trueraw!I12*$M13 + $N13*S$3</f>
        <v>-0.63853658536585367</v>
      </c>
      <c r="E13">
        <f>trueraw!J12*$M13 + $N13*T$3</f>
        <v>1.9757723577235773</v>
      </c>
      <c r="F13">
        <f>trueraw!K12*$M13 + $N13*U$3</f>
        <v>2.1949593495934963</v>
      </c>
      <c r="G13">
        <f>trueraw!L12*$M13 + $N13*V$3</f>
        <v>1.4391869918699187</v>
      </c>
      <c r="H13">
        <f>trueraw!M12*$M13 + $N13*W$3</f>
        <v>0.67219512195121955</v>
      </c>
      <c r="I13">
        <f>trueraw!N12*$M13 + $N13*X$3</f>
        <v>1.2826829268292683</v>
      </c>
      <c r="J13">
        <f>trueraw!O12*$M13 + $N13*Y$3</f>
        <v>-1.9088617886178865</v>
      </c>
      <c r="K13">
        <f t="shared" si="4"/>
        <v>5.0877235772357716</v>
      </c>
      <c r="L13">
        <f>82 - trueraw!E12</f>
        <v>8</v>
      </c>
      <c r="M13">
        <f t="shared" si="2"/>
        <v>0.90243902439024393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-1.7714634146341461</v>
      </c>
      <c r="C14">
        <f>trueraw!H13*$M14 + $N14*R$3</f>
        <v>1.4578048780487805</v>
      </c>
      <c r="D14">
        <f>trueraw!I13*$M14 + $N14*S$3</f>
        <v>1.4663414634146341</v>
      </c>
      <c r="E14">
        <f>trueraw!J13*$M14 + $N14*T$3</f>
        <v>0.73512195121951229</v>
      </c>
      <c r="F14">
        <f>trueraw!K13*$M14 + $N14*U$3</f>
        <v>-0.51585365853658538</v>
      </c>
      <c r="G14">
        <f>trueraw!L13*$M14 + $N14*V$3</f>
        <v>1.36</v>
      </c>
      <c r="H14">
        <f>trueraw!M13*$M14 + $N14*W$3</f>
        <v>1.555609756097561</v>
      </c>
      <c r="I14">
        <f>trueraw!N13*$M14 + $N14*X$3</f>
        <v>0.13609756097560977</v>
      </c>
      <c r="J14">
        <f>trueraw!O13*$M14 + $N14*Y$3</f>
        <v>3.170731707317076E-3</v>
      </c>
      <c r="K14">
        <f t="shared" si="4"/>
        <v>4.4268292682926829</v>
      </c>
      <c r="L14">
        <f>82 - trueraw!E13</f>
        <v>12</v>
      </c>
      <c r="M14">
        <f t="shared" si="2"/>
        <v>0.85365853658536583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-8.1788617886178874E-2</v>
      </c>
      <c r="C15">
        <f>trueraw!H14*$M15 + $N15*R$3</f>
        <v>1.7494308943089432</v>
      </c>
      <c r="D15">
        <f>trueraw!I14*$M15 + $N15*S$3</f>
        <v>1.7348780487804878</v>
      </c>
      <c r="E15">
        <f>trueraw!J14*$M15 + $N15*T$3</f>
        <v>1.5606504065040649</v>
      </c>
      <c r="F15">
        <f>trueraw!K14*$M15 + $N15*U$3</f>
        <v>0.61569105691056913</v>
      </c>
      <c r="G15">
        <f>trueraw!L14*$M15 + $N15*V$3</f>
        <v>1.1955284552845529</v>
      </c>
      <c r="H15">
        <f>trueraw!M14*$M15 + $N15*W$3</f>
        <v>0.52780487804878051</v>
      </c>
      <c r="I15">
        <f>trueraw!N14*$M15 + $N15*X$3</f>
        <v>-0.35073170731707315</v>
      </c>
      <c r="J15">
        <f>trueraw!O14*$M15 + $N15*Y$3</f>
        <v>-1.9449593495934963</v>
      </c>
      <c r="K15">
        <f t="shared" si="4"/>
        <v>5.0065040650406489</v>
      </c>
      <c r="L15">
        <f>82 - trueraw!E14</f>
        <v>8</v>
      </c>
      <c r="M15">
        <f t="shared" si="2"/>
        <v>0.90243902439024393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0.88991869918699196</v>
      </c>
      <c r="C16">
        <f>trueraw!H15*$M16 + $N16*R$3</f>
        <v>1.2258943089430896</v>
      </c>
      <c r="D16">
        <f>trueraw!I15*$M16 + $N16*S$3</f>
        <v>0.69865853658536581</v>
      </c>
      <c r="E16">
        <f>trueraw!J15*$M16 + $N16*T$3</f>
        <v>1.0349186991869919</v>
      </c>
      <c r="F16">
        <f>trueraw!K15*$M16 + $N16*U$3</f>
        <v>-0.62418699186991866</v>
      </c>
      <c r="G16">
        <f>trueraw!L15*$M16 + $N16*V$3</f>
        <v>0.93174796747967481</v>
      </c>
      <c r="H16">
        <f>trueraw!M15*$M16 + $N16*W$3</f>
        <v>0.50439024390243914</v>
      </c>
      <c r="I16">
        <f>trueraw!N15*$M16 + $N16*X$3</f>
        <v>-0.29682926829268286</v>
      </c>
      <c r="J16">
        <f>trueraw!O15*$M16 + $N16*Y$3</f>
        <v>-0.79581300813008149</v>
      </c>
      <c r="K16">
        <f t="shared" si="4"/>
        <v>3.5686991869918705</v>
      </c>
      <c r="L16">
        <f>82 - trueraw!E15</f>
        <v>17</v>
      </c>
      <c r="M16">
        <f t="shared" si="2"/>
        <v>0.79268292682926833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0.74813008130081304</v>
      </c>
      <c r="C17">
        <f>trueraw!H16*$M17 + $N17*R$3</f>
        <v>2.4393495934959351</v>
      </c>
      <c r="D17">
        <f>trueraw!I16*$M17 + $N17*S$3</f>
        <v>-1.2414634146341463</v>
      </c>
      <c r="E17">
        <f>trueraw!J16*$M17 + $N17*T$3</f>
        <v>0.83983739837398375</v>
      </c>
      <c r="F17">
        <f>trueraw!K16*$M17 + $N17*U$3</f>
        <v>4.4065040650406506E-2</v>
      </c>
      <c r="G17">
        <f>trueraw!L16*$M17 + $N17*V$3</f>
        <v>0.62764227642276427</v>
      </c>
      <c r="H17">
        <f>trueraw!M16*$M17 + $N17*W$3</f>
        <v>1.8658536585365855</v>
      </c>
      <c r="I17">
        <f>trueraw!N16*$M17 + $N17*X$3</f>
        <v>-0.61804878048780487</v>
      </c>
      <c r="J17">
        <f>trueraw!O16*$M17 + $N17*Y$3</f>
        <v>-0.33967479674796752</v>
      </c>
      <c r="K17">
        <f t="shared" si="4"/>
        <v>4.3656910569105696</v>
      </c>
      <c r="L17">
        <f>82 - trueraw!E16</f>
        <v>10</v>
      </c>
      <c r="M17">
        <f t="shared" si="2"/>
        <v>0.87804878048780488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0.28439024390243905</v>
      </c>
      <c r="C18">
        <f>trueraw!H17*$M18 + $N18*R$3</f>
        <v>0.6941463414634147</v>
      </c>
      <c r="D18">
        <f>trueraw!I17*$M18 + $N18*S$3</f>
        <v>0.31219512195121957</v>
      </c>
      <c r="E18">
        <f>trueraw!J17*$M18 + $N18*T$3</f>
        <v>0.99170731707317084</v>
      </c>
      <c r="F18">
        <f>trueraw!K17*$M18 + $N18*U$3</f>
        <v>2.3282926829268296</v>
      </c>
      <c r="G18">
        <f>trueraw!L17*$M18 + $N18*V$3</f>
        <v>2.1463414634146361E-2</v>
      </c>
      <c r="H18">
        <f>trueraw!M17*$M18 + $N18*W$3</f>
        <v>-9.0731707317073168E-2</v>
      </c>
      <c r="I18">
        <f>trueraw!N17*$M18 + $N18*X$3</f>
        <v>0.53317073170731721</v>
      </c>
      <c r="J18">
        <f>trueraw!O17*$M18 + $N18*Y$3</f>
        <v>-0.1590243902439025</v>
      </c>
      <c r="K18">
        <f t="shared" si="4"/>
        <v>4.9156097560975613</v>
      </c>
      <c r="L18">
        <f>82 - trueraw!E17</f>
        <v>6</v>
      </c>
      <c r="M18">
        <f t="shared" si="2"/>
        <v>0.92682926829268297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1.3721951219512194</v>
      </c>
      <c r="C19">
        <f>trueraw!H18*$M19 + $N19*R$3</f>
        <v>0.29987804878048779</v>
      </c>
      <c r="D19">
        <f>trueraw!I18*$M19 + $N19*S$3</f>
        <v>1.0097560975609756</v>
      </c>
      <c r="E19">
        <f>trueraw!J18*$M19 + $N19*T$3</f>
        <v>0.73378048780487792</v>
      </c>
      <c r="F19">
        <f>trueraw!K18*$M19 + $N19*U$3</f>
        <v>0.79585365853658541</v>
      </c>
      <c r="G19">
        <f>trueraw!L18*$M19 + $N19*V$3</f>
        <v>-0.84804878048780474</v>
      </c>
      <c r="H19">
        <f>trueraw!M18*$M19 + $N19*W$3</f>
        <v>-0.66402439024390247</v>
      </c>
      <c r="I19">
        <f>trueraw!N18*$M19 + $N19*X$3</f>
        <v>0.51999999999999991</v>
      </c>
      <c r="J19">
        <f>trueraw!O18*$M19 + $N19*Y$3</f>
        <v>0.35878048780487803</v>
      </c>
      <c r="K19">
        <f t="shared" si="4"/>
        <v>3.578170731707317</v>
      </c>
      <c r="L19">
        <f>82 - trueraw!E18</f>
        <v>15</v>
      </c>
      <c r="M19">
        <f t="shared" si="2"/>
        <v>0.81707317073170727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3.1627642276422763</v>
      </c>
      <c r="C20">
        <f>trueraw!H19*$M20 + $N20*R$3</f>
        <v>5.105691056910569E-2</v>
      </c>
      <c r="D20">
        <f>trueraw!I19*$M20 + $N20*S$3</f>
        <v>-1.6980487804878048</v>
      </c>
      <c r="E20">
        <f>trueraw!J19*$M20 + $N20*T$3</f>
        <v>8.4715447154471574E-2</v>
      </c>
      <c r="F20">
        <f>trueraw!K19*$M20 + $N20*U$3</f>
        <v>1.2908943089430893</v>
      </c>
      <c r="G20">
        <f>trueraw!L19*$M20 + $N20*V$3</f>
        <v>-0.54894308943089432</v>
      </c>
      <c r="H20">
        <f>trueraw!M19*$M20 + $N20*W$3</f>
        <v>-0.75951219512195123</v>
      </c>
      <c r="I20">
        <f>trueraw!N19*$M20 + $N20*X$3</f>
        <v>2.2092682926829266</v>
      </c>
      <c r="J20">
        <f>trueraw!O19*$M20 + $N20*Y$3</f>
        <v>0.4417886178861789</v>
      </c>
      <c r="K20">
        <f t="shared" si="4"/>
        <v>4.2339837398373978</v>
      </c>
      <c r="L20">
        <f>82 - trueraw!E19</f>
        <v>10</v>
      </c>
      <c r="M20">
        <f t="shared" si="2"/>
        <v>0.87804878048780488</v>
      </c>
      <c r="N20">
        <f t="shared" si="3"/>
        <v>8.1300813008130079E-2</v>
      </c>
      <c r="P20" t="s">
        <v>17</v>
      </c>
      <c r="Q20" t="s">
        <v>229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-0.29869918699186992</v>
      </c>
      <c r="C21">
        <f>trueraw!H20*$M21 + $N21*R$3</f>
        <v>0.78666666666666674</v>
      </c>
      <c r="D21">
        <f>trueraw!I20*$M21 + $N21*S$3</f>
        <v>0.27609756097560972</v>
      </c>
      <c r="E21">
        <f>trueraw!J20*$M21 + $N21*T$3</f>
        <v>0.52617886178861795</v>
      </c>
      <c r="F21">
        <f>trueraw!K20*$M21 + $N21*U$3</f>
        <v>0.98699186991869925</v>
      </c>
      <c r="G21">
        <f>trueraw!L20*$M21 + $N21*V$3</f>
        <v>-0.67821138211382115</v>
      </c>
      <c r="H21">
        <f>trueraw!M20*$M21 + $N21*W$3</f>
        <v>-1.1517073170731709</v>
      </c>
      <c r="I21">
        <f>trueraw!N20*$M21 + $N21*X$3</f>
        <v>1.3019512195121952</v>
      </c>
      <c r="J21">
        <f>trueraw!O20*$M21 + $N21*Y$3</f>
        <v>0.59788617886178863</v>
      </c>
      <c r="K21">
        <f t="shared" si="4"/>
        <v>2.3471544715447155</v>
      </c>
      <c r="L21">
        <f>82 - trueraw!E20</f>
        <v>22</v>
      </c>
      <c r="M21">
        <f t="shared" si="2"/>
        <v>0.73170731707317072</v>
      </c>
      <c r="N21">
        <f t="shared" si="3"/>
        <v>0.17886178861788618</v>
      </c>
      <c r="P21" t="s">
        <v>10</v>
      </c>
      <c r="Q21" t="s">
        <v>627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2.5180487804878049</v>
      </c>
      <c r="C22">
        <f>trueraw!H21*$M22 + $N22*R$3</f>
        <v>0.42536585365853663</v>
      </c>
      <c r="D22">
        <f>trueraw!I21*$M22 + $N22*S$3</f>
        <v>-1.7268292682926831</v>
      </c>
      <c r="E22">
        <f>trueraw!J21*$M22 + $N22*T$3</f>
        <v>0.69512195121951226</v>
      </c>
      <c r="F22">
        <f>trueraw!K21*$M22 + $N22*U$3</f>
        <v>1.4941463414634146</v>
      </c>
      <c r="G22">
        <f>trueraw!L21*$M22 + $N22*V$3</f>
        <v>0.63317073170731719</v>
      </c>
      <c r="H22">
        <f>trueraw!M21*$M22 + $N22*W$3</f>
        <v>0.73414634146341473</v>
      </c>
      <c r="I22">
        <f>trueraw!N21*$M22 + $N22*X$3</f>
        <v>0.91317073170731722</v>
      </c>
      <c r="J22">
        <f>trueraw!O21*$M22 + $N22*Y$3</f>
        <v>-1.113658536585366</v>
      </c>
      <c r="K22">
        <f t="shared" si="4"/>
        <v>4.5726829268292679</v>
      </c>
      <c r="L22">
        <f>82 - trueraw!E21</f>
        <v>6</v>
      </c>
      <c r="M22">
        <f t="shared" si="2"/>
        <v>0.92682926829268297</v>
      </c>
      <c r="N22">
        <f t="shared" si="3"/>
        <v>4.8780487804878044E-2</v>
      </c>
      <c r="P22" t="s">
        <v>318</v>
      </c>
      <c r="Q22" t="s">
        <v>628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0.3178861788617886</v>
      </c>
      <c r="C23">
        <f>trueraw!H22*$M23 + $N23*R$3</f>
        <v>-0.23869918699186993</v>
      </c>
      <c r="D23">
        <f>trueraw!I22*$M23 + $N23*S$3</f>
        <v>-0.29317073170731711</v>
      </c>
      <c r="E23">
        <f>trueraw!J22*$M23 + $N23*T$3</f>
        <v>-0.2840650406504065</v>
      </c>
      <c r="F23">
        <f>trueraw!K22*$M23 + $N23*U$3</f>
        <v>0.4040650406504066</v>
      </c>
      <c r="G23">
        <f>trueraw!L22*$M23 + $N23*V$3</f>
        <v>-0.93528455284552847</v>
      </c>
      <c r="H23">
        <f>trueraw!M22*$M23 + $N23*W$3</f>
        <v>-0.14487804878048782</v>
      </c>
      <c r="I23">
        <f>trueraw!N22*$M23 + $N23*X$3</f>
        <v>4.8346341463414637</v>
      </c>
      <c r="J23">
        <f>trueraw!O22*$M23 + $N23*Y$3</f>
        <v>0.31886178861788617</v>
      </c>
      <c r="K23">
        <f t="shared" si="4"/>
        <v>3.9793495934959351</v>
      </c>
      <c r="L23">
        <f>82 - trueraw!E22</f>
        <v>10</v>
      </c>
      <c r="M23">
        <f t="shared" si="2"/>
        <v>0.87804878048780488</v>
      </c>
      <c r="N23">
        <f t="shared" si="3"/>
        <v>8.1300813008130079E-2</v>
      </c>
      <c r="P23" t="s">
        <v>38</v>
      </c>
      <c r="Q23" t="s">
        <v>219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0.55495934959349602</v>
      </c>
      <c r="C24">
        <f>trueraw!H23*$M24 + $N24*R$3</f>
        <v>1.3769105691056911</v>
      </c>
      <c r="D24">
        <f>trueraw!I23*$M24 + $N24*S$3</f>
        <v>-0.29317073170731711</v>
      </c>
      <c r="E24">
        <f>trueraw!J23*$M24 + $N24*T$3</f>
        <v>0.20764227642276425</v>
      </c>
      <c r="F24">
        <f>trueraw!K23*$M24 + $N24*U$3</f>
        <v>-0.32471544715447154</v>
      </c>
      <c r="G24">
        <f>trueraw!L23*$M24 + $N24*V$3</f>
        <v>2.6383739837398377</v>
      </c>
      <c r="H24">
        <f>trueraw!M23*$M24 + $N24*W$3</f>
        <v>0.81219512195121957</v>
      </c>
      <c r="I24">
        <f>trueraw!N23*$M24 + $N24*X$3</f>
        <v>-0.60048780487804876</v>
      </c>
      <c r="J24">
        <f>trueraw!O23*$M24 + $N24*Y$3</f>
        <v>-0.50650406504065049</v>
      </c>
      <c r="K24">
        <f t="shared" si="4"/>
        <v>3.8652032520325204</v>
      </c>
      <c r="L24">
        <f>82 - trueraw!E23</f>
        <v>10</v>
      </c>
      <c r="M24">
        <f t="shared" si="2"/>
        <v>0.87804878048780488</v>
      </c>
      <c r="N24">
        <f t="shared" si="3"/>
        <v>8.1300813008130079E-2</v>
      </c>
      <c r="P24" t="s">
        <v>12</v>
      </c>
      <c r="Q24" t="s">
        <v>627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0.14926829268292685</v>
      </c>
      <c r="C25">
        <f>trueraw!H24*$M25 + $N25*R$3</f>
        <v>0.5614634146341464</v>
      </c>
      <c r="D25">
        <f>trueraw!I24*$M25 + $N25*S$3</f>
        <v>0.16878048780487809</v>
      </c>
      <c r="E25">
        <f>trueraw!J24*$M25 + $N25*T$3</f>
        <v>0.41926829268292687</v>
      </c>
      <c r="F25">
        <f>trueraw!K24*$M25 + $N25*U$3</f>
        <v>0.54268292682926833</v>
      </c>
      <c r="G25">
        <f>trueraw!L24*$M25 + $N25*V$3</f>
        <v>-0.76560975609756099</v>
      </c>
      <c r="H25">
        <f>trueraw!M24*$M25 + $N25*W$3</f>
        <v>0.30926829268292688</v>
      </c>
      <c r="I25">
        <f>trueraw!N24*$M25 + $N25*X$3</f>
        <v>2.3556097560975608</v>
      </c>
      <c r="J25">
        <f>trueraw!O24*$M25 + $N25*Y$3</f>
        <v>-0.15902439024390247</v>
      </c>
      <c r="K25">
        <f t="shared" si="4"/>
        <v>3.5817073170731706</v>
      </c>
      <c r="L25">
        <f>82 - trueraw!E24</f>
        <v>12</v>
      </c>
      <c r="M25">
        <f t="shared" si="2"/>
        <v>0.85365853658536583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3.2965853658536584</v>
      </c>
      <c r="C26">
        <f>trueraw!H25*$M26 + $N26*R$3</f>
        <v>-3.3746341463414637</v>
      </c>
      <c r="D26">
        <f>trueraw!I25*$M26 + $N26*S$3</f>
        <v>-1.7268292682926831</v>
      </c>
      <c r="E26">
        <f>trueraw!J25*$M26 + $N26*T$3</f>
        <v>6.4878048780487835E-2</v>
      </c>
      <c r="F26">
        <f>trueraw!K25*$M26 + $N26*U$3</f>
        <v>3.2921951219512198</v>
      </c>
      <c r="G26">
        <f>trueraw!L25*$M26 + $N26*V$3</f>
        <v>-0.775609756097561</v>
      </c>
      <c r="H26">
        <f>trueraw!M25*$M26 + $N26*W$3</f>
        <v>-0.82292682926829275</v>
      </c>
      <c r="I26">
        <f>trueraw!N25*$M26 + $N26*X$3</f>
        <v>4.527804878048781</v>
      </c>
      <c r="J26">
        <f>trueraw!O25*$M26 + $N26*Y$3</f>
        <v>-0.10341463414634147</v>
      </c>
      <c r="K26">
        <f t="shared" si="4"/>
        <v>4.3780487804878048</v>
      </c>
      <c r="L26">
        <f>82 - trueraw!E25</f>
        <v>6</v>
      </c>
      <c r="M26">
        <f t="shared" si="2"/>
        <v>0.92682926829268297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1.3336178861788617</v>
      </c>
      <c r="C27">
        <f>trueraw!H26*$M27 + $N27*R$3</f>
        <v>1.2884959349593494</v>
      </c>
      <c r="D27">
        <f>trueraw!I26*$M27 + $N27*S$3</f>
        <v>-0.43914634146341469</v>
      </c>
      <c r="E27">
        <f>trueraw!J26*$M27 + $N27*T$3</f>
        <v>0.78654471544715454</v>
      </c>
      <c r="F27">
        <f>trueraw!K26*$M27 + $N27*U$3</f>
        <v>0.62418699186991877</v>
      </c>
      <c r="G27">
        <f>trueraw!L26*$M27 + $N27*V$3</f>
        <v>0.29191056910569102</v>
      </c>
      <c r="H27">
        <f>trueraw!M26*$M27 + $N27*W$3</f>
        <v>-6.5121951219512197E-2</v>
      </c>
      <c r="I27">
        <f>trueraw!N26*$M27 + $N27*X$3</f>
        <v>0.46963414634146344</v>
      </c>
      <c r="J27">
        <f>trueraw!O26*$M27 + $N27*Y$3</f>
        <v>-5.8211382113821125E-2</v>
      </c>
      <c r="K27">
        <f t="shared" si="4"/>
        <v>4.2319105691056906</v>
      </c>
      <c r="L27">
        <f>82 - trueraw!E26</f>
        <v>7</v>
      </c>
      <c r="M27">
        <f t="shared" si="2"/>
        <v>0.91463414634146345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2.5683739837398374</v>
      </c>
      <c r="C28">
        <f>trueraw!H27*$M28 + $N28*R$3</f>
        <v>-2.671869918699187</v>
      </c>
      <c r="D28">
        <f>trueraw!I27*$M28 + $N28*S$3</f>
        <v>-1.7196341463414635</v>
      </c>
      <c r="E28">
        <f>trueraw!J27*$M28 + $N28*T$3</f>
        <v>0.12800813008130085</v>
      </c>
      <c r="F28">
        <f>trueraw!K27*$M28 + $N28*U$3</f>
        <v>3.7613821138211385</v>
      </c>
      <c r="G28">
        <f>trueraw!L27*$M28 + $N28*V$3</f>
        <v>-1.0160162601626017</v>
      </c>
      <c r="H28">
        <f>trueraw!M27*$M28 + $N28*W$3</f>
        <v>-0.49500000000000005</v>
      </c>
      <c r="I28">
        <f>trueraw!N27*$M28 + $N28*X$3</f>
        <v>3.1678048780487806</v>
      </c>
      <c r="J28">
        <f>trueraw!O27*$M28 + $N28*Y$3</f>
        <v>0.4265447154471545</v>
      </c>
      <c r="K28">
        <f t="shared" si="4"/>
        <v>4.1495934959349592</v>
      </c>
      <c r="L28">
        <f>82 - trueraw!E27</f>
        <v>7</v>
      </c>
      <c r="M28">
        <f t="shared" si="2"/>
        <v>0.91463414634146345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0.95886178861788629</v>
      </c>
      <c r="C29">
        <f>trueraw!H28*$M29 + $N29*R$3</f>
        <v>-1.6260162601626016E-3</v>
      </c>
      <c r="D29">
        <f>trueraw!I28*$M29 + $N29*S$3</f>
        <v>8.4390243902439044E-2</v>
      </c>
      <c r="E29">
        <f>trueraw!J28*$M29 + $N29*T$3</f>
        <v>0.43593495934959348</v>
      </c>
      <c r="F29">
        <f>trueraw!K28*$M29 + $N29*U$3</f>
        <v>-0.31593495934959348</v>
      </c>
      <c r="G29">
        <f>trueraw!L28*$M29 + $N29*V$3</f>
        <v>1.4442276422764229</v>
      </c>
      <c r="H29">
        <f>trueraw!M28*$M29 + $N29*W$3</f>
        <v>1.5673170731707315</v>
      </c>
      <c r="I29">
        <f>trueraw!N28*$M29 + $N29*X$3</f>
        <v>-3.4146341463414526E-3</v>
      </c>
      <c r="J29">
        <f>trueraw!O28*$M29 + $N29*Y$3</f>
        <v>-0.53284552845528466</v>
      </c>
      <c r="K29">
        <f t="shared" si="4"/>
        <v>3.6369105691056909</v>
      </c>
      <c r="L29">
        <f>82 - trueraw!E28</f>
        <v>10</v>
      </c>
      <c r="M29">
        <f t="shared" si="2"/>
        <v>0.87804878048780488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3.2317073170731709</v>
      </c>
      <c r="C30">
        <f>trueraw!H29*$M30 + $N30*R$3</f>
        <v>-8.439024390243903E-2</v>
      </c>
      <c r="D30">
        <f>trueraw!I29*$M30 + $N30*S$3</f>
        <v>-1.578536585365854</v>
      </c>
      <c r="E30">
        <f>trueraw!J29*$M30 + $N30*T$3</f>
        <v>0.25951219512195128</v>
      </c>
      <c r="F30">
        <f>trueraw!K29*$M30 + $N30*U$3</f>
        <v>2.2541463414634149</v>
      </c>
      <c r="G30">
        <f>trueraw!L29*$M30 + $N30*V$3</f>
        <v>-0.70146341463414641</v>
      </c>
      <c r="H30">
        <f>trueraw!M29*$M30 + $N30*W$3</f>
        <v>-0.76731707317073172</v>
      </c>
      <c r="I30">
        <f>trueraw!N29*$M30 + $N30*X$3</f>
        <v>1.4229268292682928</v>
      </c>
      <c r="J30">
        <f>trueraw!O29*$M30 + $N30*Y$3</f>
        <v>8.1951219512195111E-2</v>
      </c>
      <c r="K30">
        <f t="shared" si="4"/>
        <v>4.1185365853658533</v>
      </c>
      <c r="L30">
        <f>82 - trueraw!E29</f>
        <v>6</v>
      </c>
      <c r="M30">
        <f t="shared" si="2"/>
        <v>0.92682926829268297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1.3358536585365854</v>
      </c>
      <c r="C31">
        <f>trueraw!H30*$M31 + $N31*R$3</f>
        <v>0.85170731707317071</v>
      </c>
      <c r="D31">
        <f>trueraw!I30*$M31 + $N31*S$3</f>
        <v>0.1773170731707317</v>
      </c>
      <c r="E31">
        <f>trueraw!J30*$M31 + $N31*T$3</f>
        <v>1.2473170731707317</v>
      </c>
      <c r="F31">
        <f>trueraw!K30*$M31 + $N31*U$3</f>
        <v>-0.19999999999999996</v>
      </c>
      <c r="G31">
        <f>trueraw!L30*$M31 + $N31*V$3</f>
        <v>1.3514634146341464</v>
      </c>
      <c r="H31">
        <f>trueraw!M30*$M31 + $N31*W$3</f>
        <v>-0.38219512195121952</v>
      </c>
      <c r="I31">
        <f>trueraw!N30*$M31 + $N31*X$3</f>
        <v>0.21292682926829271</v>
      </c>
      <c r="J31">
        <f>trueraw!O30*$M31 + $N31*Y$3</f>
        <v>-1.3712195121951221</v>
      </c>
      <c r="K31">
        <f t="shared" si="4"/>
        <v>3.2231707317073175</v>
      </c>
      <c r="L31">
        <f>82 - trueraw!E30</f>
        <v>12</v>
      </c>
      <c r="M31">
        <f t="shared" si="2"/>
        <v>0.85365853658536583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0.55617886178861797</v>
      </c>
      <c r="C32">
        <f>trueraw!H31*$M32 + $N32*R$3</f>
        <v>-1.0804065040650408</v>
      </c>
      <c r="D32">
        <f>trueraw!I31*$M32 + $N32*S$3</f>
        <v>1.1980487804878048</v>
      </c>
      <c r="E32">
        <f>trueraw!J31*$M32 + $N32*T$3</f>
        <v>2.0578861788617884</v>
      </c>
      <c r="F32">
        <f>trueraw!K31*$M32 + $N32*U$3</f>
        <v>1.1638211382113821</v>
      </c>
      <c r="G32">
        <f>trueraw!L31*$M32 + $N32*V$3</f>
        <v>2.8894715447154473</v>
      </c>
      <c r="H32">
        <f>trueraw!M31*$M32 + $N32*W$3</f>
        <v>0.24585365853658536</v>
      </c>
      <c r="I32">
        <f>trueraw!N31*$M32 + $N32*X$3</f>
        <v>-0.13402439024390245</v>
      </c>
      <c r="J32">
        <f>trueraw!O31*$M32 + $N32*Y$3</f>
        <v>-3.0490650406504067</v>
      </c>
      <c r="K32">
        <f t="shared" si="4"/>
        <v>3.8477642276422768</v>
      </c>
      <c r="L32">
        <f>82 - trueraw!E31</f>
        <v>7</v>
      </c>
      <c r="M32">
        <f t="shared" si="2"/>
        <v>0.91463414634146345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1.8456910569105689</v>
      </c>
      <c r="C33">
        <f>trueraw!H32*$M33 + $N33*R$3</f>
        <v>-0.87089430894308939</v>
      </c>
      <c r="D33">
        <f>trueraw!I32*$M33 + $N33*S$3</f>
        <v>-0.96048780487804886</v>
      </c>
      <c r="E33">
        <f>trueraw!J32*$M33 + $N33*T$3</f>
        <v>0.75203252032520329</v>
      </c>
      <c r="F33">
        <f>trueraw!K32*$M33 + $N33*U$3</f>
        <v>2.3445528455284554</v>
      </c>
      <c r="G33">
        <f>trueraw!L32*$M33 + $N33*V$3</f>
        <v>1.6286178861788618</v>
      </c>
      <c r="H33">
        <f>trueraw!M32*$M33 + $N33*W$3</f>
        <v>0.54</v>
      </c>
      <c r="I33">
        <f>trueraw!N32*$M33 + $N33*X$3</f>
        <v>-0.19658536585365854</v>
      </c>
      <c r="J33">
        <f>trueraw!O32*$M33 + $N33*Y$3</f>
        <v>-1.7533333333333332</v>
      </c>
      <c r="K33">
        <f t="shared" si="4"/>
        <v>3.3295934959349598</v>
      </c>
      <c r="L33">
        <f>82 - trueraw!E32</f>
        <v>10</v>
      </c>
      <c r="M33">
        <f t="shared" si="2"/>
        <v>0.87804878048780488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-0.78528455284552834</v>
      </c>
      <c r="C34">
        <f>trueraw!H33*$M34 + $N34*R$3</f>
        <v>3.3761788617886177</v>
      </c>
      <c r="D34">
        <f>trueraw!I33*$M34 + $N34*S$3</f>
        <v>0.74146341463414633</v>
      </c>
      <c r="E34">
        <f>trueraw!J33*$M34 + $N34*T$3</f>
        <v>1.6632520325203253</v>
      </c>
      <c r="F34">
        <f>trueraw!K33*$M34 + $N34*U$3</f>
        <v>-0.47569105691056907</v>
      </c>
      <c r="G34">
        <f>trueraw!L33*$M34 + $N34*V$3</f>
        <v>3.424471544715447</v>
      </c>
      <c r="H34">
        <f>trueraw!M33*$M34 + $N34*W$3</f>
        <v>-0.28829268292682925</v>
      </c>
      <c r="I34">
        <f>trueraw!N33*$M34 + $N34*X$3</f>
        <v>-0.78195121951219515</v>
      </c>
      <c r="J34">
        <f>trueraw!O33*$M34 + $N34*Y$3</f>
        <v>-2.8213821138211377</v>
      </c>
      <c r="K34">
        <f t="shared" si="4"/>
        <v>4.0527642276422764</v>
      </c>
      <c r="L34">
        <f>82 - trueraw!E33</f>
        <v>4</v>
      </c>
      <c r="M34">
        <f t="shared" si="2"/>
        <v>0.95121951219512191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2.4445528455284551</v>
      </c>
      <c r="C35">
        <f>trueraw!H34*$M35 + $N35*R$3</f>
        <v>-0.90617886178861795</v>
      </c>
      <c r="D35">
        <f>trueraw!I34*$M35 + $N35*S$3</f>
        <v>-1.6692682926829268</v>
      </c>
      <c r="E35">
        <f>trueraw!J34*$M35 + $N35*T$3</f>
        <v>-0.72715447154471535</v>
      </c>
      <c r="F35">
        <f>trueraw!K34*$M35 + $N35*U$3</f>
        <v>0.86959349593495938</v>
      </c>
      <c r="G35">
        <f>trueraw!L34*$M35 + $N35*V$3</f>
        <v>-0.43983739837398378</v>
      </c>
      <c r="H35">
        <f>trueraw!M34*$M35 + $N35*W$3</f>
        <v>-0.11073170731707319</v>
      </c>
      <c r="I35">
        <f>trueraw!N34*$M35 + $N35*X$3</f>
        <v>2.6795121951219509</v>
      </c>
      <c r="J35">
        <f>trueraw!O34*$M35 + $N35*Y$3</f>
        <v>0.59430894308943094</v>
      </c>
      <c r="K35">
        <f t="shared" si="4"/>
        <v>2.7347967479674793</v>
      </c>
      <c r="L35">
        <f>82 - trueraw!E34</f>
        <v>14</v>
      </c>
      <c r="M35">
        <f t="shared" si="2"/>
        <v>0.82926829268292679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4.7959349593495935</v>
      </c>
      <c r="C36">
        <f>trueraw!H35*$M36 + $N36*R$3</f>
        <v>-2.7235772357723578</v>
      </c>
      <c r="D36">
        <f>trueraw!I35*$M36 + $N36*S$3</f>
        <v>-1.4960975609756098</v>
      </c>
      <c r="E36">
        <f>trueraw!J35*$M36 + $N36*T$3</f>
        <v>1.9637398373983741</v>
      </c>
      <c r="F36">
        <f>trueraw!K35*$M36 + $N36*U$3</f>
        <v>0.83430894308943093</v>
      </c>
      <c r="G36">
        <f>trueraw!L35*$M36 + $N36*V$3</f>
        <v>0.63642276422764232</v>
      </c>
      <c r="H36">
        <f>trueraw!M35*$M36 + $N36*W$3</f>
        <v>0.14487804878048782</v>
      </c>
      <c r="I36">
        <f>trueraw!N35*$M36 + $N36*X$3</f>
        <v>0.26</v>
      </c>
      <c r="J36">
        <f>trueraw!O35*$M36 + $N36*Y$3</f>
        <v>-1.2352845528455285</v>
      </c>
      <c r="K36">
        <f t="shared" si="4"/>
        <v>3.1803252032520319</v>
      </c>
      <c r="L36">
        <f>82 - trueraw!E35</f>
        <v>10</v>
      </c>
      <c r="M36">
        <f t="shared" si="2"/>
        <v>0.87804878048780488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-0.18260162601626018</v>
      </c>
      <c r="C37">
        <f>trueraw!H36*$M37 + $N37*R$3</f>
        <v>0.43739837398373982</v>
      </c>
      <c r="D37">
        <f>trueraw!I36*$M37 + $N37*S$3</f>
        <v>1.6560975609756097</v>
      </c>
      <c r="E37">
        <f>trueraw!J36*$M37 + $N37*T$3</f>
        <v>1.1471544715447155</v>
      </c>
      <c r="F37">
        <f>trueraw!K36*$M37 + $N37*U$3</f>
        <v>-0.54422764227642273</v>
      </c>
      <c r="G37">
        <f>trueraw!L36*$M37 + $N37*V$3</f>
        <v>0.77691056910569112</v>
      </c>
      <c r="H37">
        <f>trueraw!M36*$M37 + $N37*W$3</f>
        <v>-0.17121951219512196</v>
      </c>
      <c r="I37">
        <f>trueraw!N36*$M37 + $N37*X$3</f>
        <v>-0.39853658536585368</v>
      </c>
      <c r="J37">
        <f>trueraw!O36*$M37 + $N37*Y$3</f>
        <v>0.31886178861788617</v>
      </c>
      <c r="K37">
        <f t="shared" si="4"/>
        <v>3.0398373983739835</v>
      </c>
      <c r="L37">
        <f>82 - trueraw!E36</f>
        <v>10</v>
      </c>
      <c r="M37">
        <f t="shared" si="2"/>
        <v>0.87804878048780488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2.4769105691056912</v>
      </c>
      <c r="C38">
        <f>trueraw!H37*$M38 + $N38*R$3</f>
        <v>0.68483739837398383</v>
      </c>
      <c r="D38">
        <f>trueraw!I37*$M38 + $N38*S$3</f>
        <v>-0.44829268292682933</v>
      </c>
      <c r="E38">
        <f>trueraw!J37*$M38 + $N38*T$3</f>
        <v>0.49386178861788627</v>
      </c>
      <c r="F38">
        <f>trueraw!K37*$M38 + $N38*U$3</f>
        <v>0.83455284552845532</v>
      </c>
      <c r="G38">
        <f>trueraw!L37*$M38 + $N38*V$3</f>
        <v>-0.83308943089430898</v>
      </c>
      <c r="H38">
        <f>trueraw!M37*$M38 + $N38*W$3</f>
        <v>-1.0895121951219513</v>
      </c>
      <c r="I38">
        <f>trueraw!N37*$M38 + $N38*X$3</f>
        <v>0.87207317073170731</v>
      </c>
      <c r="J38">
        <f>trueraw!O37*$M38 + $N38*Y$3</f>
        <v>0.38081300813008134</v>
      </c>
      <c r="K38">
        <f t="shared" si="4"/>
        <v>3.3721544715447163</v>
      </c>
      <c r="L38">
        <f>82 - trueraw!E37</f>
        <v>7</v>
      </c>
      <c r="M38">
        <f t="shared" si="2"/>
        <v>0.91463414634146345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2.7317073170731711E-2</v>
      </c>
      <c r="C39">
        <f>trueraw!H38*$M39 + $N39*R$3</f>
        <v>1.832439024390244</v>
      </c>
      <c r="D39">
        <f>trueraw!I38*$M39 + $N39*S$3</f>
        <v>0.51146341463414635</v>
      </c>
      <c r="E39">
        <f>trueraw!J38*$M39 + $N39*T$3</f>
        <v>1.3604878048780489</v>
      </c>
      <c r="F39">
        <f>trueraw!K38*$M39 + $N39*U$3</f>
        <v>-0.12329268292682924</v>
      </c>
      <c r="G39">
        <f>trueraw!L38*$M39 + $N39*V$3</f>
        <v>0.95256097560975606</v>
      </c>
      <c r="H39">
        <f>trueraw!M38*$M39 + $N39*W$3</f>
        <v>-0.60512195121951218</v>
      </c>
      <c r="I39">
        <f>trueraw!N38*$M39 + $N39*X$3</f>
        <v>3.4634146341463432E-2</v>
      </c>
      <c r="J39">
        <f>trueraw!O38*$M39 + $N39*Y$3</f>
        <v>-0.91365853658536589</v>
      </c>
      <c r="K39">
        <f t="shared" si="4"/>
        <v>3.0768292682926828</v>
      </c>
      <c r="L39">
        <f>82 - trueraw!E38</f>
        <v>9</v>
      </c>
      <c r="M39">
        <f t="shared" si="2"/>
        <v>0.8902439024390244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0.95008130081300823</v>
      </c>
      <c r="C40">
        <f>trueraw!H39*$M40 + $N40*R$3</f>
        <v>1.166178861788618</v>
      </c>
      <c r="D40">
        <f>trueraw!I39*$M40 + $N40*S$3</f>
        <v>1.4190243902439026</v>
      </c>
      <c r="E40">
        <f>trueraw!J39*$M40 + $N40*T$3</f>
        <v>1.603739837398374</v>
      </c>
      <c r="F40">
        <f>trueraw!K39*$M40 + $N40*U$3</f>
        <v>-0.27203252032520325</v>
      </c>
      <c r="G40">
        <f>trueraw!L39*$M40 + $N40*V$3</f>
        <v>0.53983739837398381</v>
      </c>
      <c r="H40">
        <f>trueraw!M39*$M40 + $N40*W$3</f>
        <v>-0.49609756097560981</v>
      </c>
      <c r="I40">
        <f>trueraw!N39*$M40 + $N40*X$3</f>
        <v>-0.24048780487804877</v>
      </c>
      <c r="J40">
        <f>trueraw!O39*$M40 + $N40*Y$3</f>
        <v>-1.718211382113821</v>
      </c>
      <c r="K40">
        <f t="shared" si="4"/>
        <v>2.9520325203252034</v>
      </c>
      <c r="L40">
        <f>82 - trueraw!E39</f>
        <v>10</v>
      </c>
      <c r="M40">
        <f t="shared" si="2"/>
        <v>0.87804878048780488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-0.47121951219512198</v>
      </c>
      <c r="C41">
        <f>trueraw!H40*$M41 + $N41*R$3</f>
        <v>-8.158536585365854E-2</v>
      </c>
      <c r="D41">
        <f>trueraw!I40*$M41 + $N41*S$3</f>
        <v>0.26219512195121952</v>
      </c>
      <c r="E41">
        <f>trueraw!J40*$M41 + $N41*T$3</f>
        <v>0.61268292682926839</v>
      </c>
      <c r="F41">
        <f>trueraw!K40*$M41 + $N41*U$3</f>
        <v>0.55329268292682943</v>
      </c>
      <c r="G41">
        <f>trueraw!L40*$M41 + $N41*V$3</f>
        <v>1.9140243902439025</v>
      </c>
      <c r="H41">
        <f>trueraw!M40*$M41 + $N41*W$3</f>
        <v>2.1902439024390246</v>
      </c>
      <c r="I41">
        <f>trueraw!N40*$M41 + $N41*X$3</f>
        <v>-0.25024390243902439</v>
      </c>
      <c r="J41">
        <f>trueraw!O40*$M41 + $N41*Y$3</f>
        <v>-1.6525609756097559</v>
      </c>
      <c r="K41">
        <f t="shared" si="4"/>
        <v>3.0768292682926841</v>
      </c>
      <c r="L41">
        <f>82 - trueraw!E40</f>
        <v>9</v>
      </c>
      <c r="M41">
        <f t="shared" si="2"/>
        <v>0.8902439024390244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0.24764227642276423</v>
      </c>
      <c r="C42">
        <f>trueraw!H41*$M42 + $N42*R$3</f>
        <v>0.42861788617886176</v>
      </c>
      <c r="D42">
        <f>trueraw!I41*$M42 + $N42*S$3</f>
        <v>0.69024390243902434</v>
      </c>
      <c r="E42">
        <f>trueraw!J41*$M42 + $N42*T$3</f>
        <v>0.18130081300813014</v>
      </c>
      <c r="F42">
        <f>trueraw!K41*$M42 + $N42*U$3</f>
        <v>-0.79008130081300809</v>
      </c>
      <c r="G42">
        <f>trueraw!L41*$M42 + $N42*V$3</f>
        <v>1.2510569105691058</v>
      </c>
      <c r="H42">
        <f>trueraw!M41*$M42 + $N42*W$3</f>
        <v>1.0580487804878049</v>
      </c>
      <c r="I42">
        <f>trueraw!N41*$M42 + $N42*X$3</f>
        <v>-0.11756097560975609</v>
      </c>
      <c r="J42">
        <f>trueraw!O41*$M42 + $N42*Y$3</f>
        <v>-1.4796747967479679E-2</v>
      </c>
      <c r="K42">
        <f t="shared" si="4"/>
        <v>2.9344715447154472</v>
      </c>
      <c r="L42">
        <f>82 - trueraw!E41</f>
        <v>10</v>
      </c>
      <c r="M42">
        <f t="shared" si="2"/>
        <v>0.87804878048780488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0.68666666666666676</v>
      </c>
      <c r="C43">
        <f>trueraw!H42*$M43 + $N43*R$3</f>
        <v>-0.20357723577235773</v>
      </c>
      <c r="D43">
        <f>trueraw!I42*$M43 + $N43*S$3</f>
        <v>1.0151219512195124</v>
      </c>
      <c r="E43">
        <f>trueraw!J42*$M43 + $N43*T$3</f>
        <v>1.4544715447154473</v>
      </c>
      <c r="F43">
        <f>trueraw!K42*$M43 + $N43*U$3</f>
        <v>0.2196747967479675</v>
      </c>
      <c r="G43">
        <f>trueraw!L42*$M43 + $N43*V$3</f>
        <v>0.17983739837398377</v>
      </c>
      <c r="H43">
        <f>trueraw!M42*$M43 + $N43*W$3</f>
        <v>0.56634146341463421</v>
      </c>
      <c r="I43">
        <f>trueraw!N42*$M43 + $N43*X$3</f>
        <v>-3.4146341463414526E-3</v>
      </c>
      <c r="J43">
        <f>trueraw!O42*$M43 + $N43*Y$3</f>
        <v>-1.0421138211382115</v>
      </c>
      <c r="K43">
        <f t="shared" si="4"/>
        <v>2.8730081300813008</v>
      </c>
      <c r="L43">
        <f>82 - trueraw!E42</f>
        <v>10</v>
      </c>
      <c r="M43">
        <f t="shared" si="2"/>
        <v>0.87804878048780488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-0.82357723577235764</v>
      </c>
      <c r="C44">
        <f>trueraw!H43*$M44 + $N44*R$3</f>
        <v>1.2539837398373983</v>
      </c>
      <c r="D44">
        <f>trueraw!I43*$M44 + $N44*S$3</f>
        <v>1.515609756097561</v>
      </c>
      <c r="E44">
        <f>trueraw!J43*$M44 + $N44*T$3</f>
        <v>1.6915447154471546</v>
      </c>
      <c r="F44">
        <f>trueraw!K43*$M44 + $N44*U$3</f>
        <v>-0.34227642276422765</v>
      </c>
      <c r="G44">
        <f>trueraw!L43*$M44 + $N44*V$3</f>
        <v>1.2071544715447156</v>
      </c>
      <c r="H44">
        <f>trueraw!M43*$M44 + $N44*W$3</f>
        <v>0.11853658536585365</v>
      </c>
      <c r="I44">
        <f>trueraw!N43*$M44 + $N44*X$3</f>
        <v>-0.58292682926829276</v>
      </c>
      <c r="J44">
        <f>trueraw!O43*$M44 + $N44*Y$3</f>
        <v>-1.1826016260162602</v>
      </c>
      <c r="K44">
        <f t="shared" si="4"/>
        <v>2.8554471544715447</v>
      </c>
      <c r="L44">
        <f>82 - trueraw!E43</f>
        <v>10</v>
      </c>
      <c r="M44">
        <f t="shared" si="2"/>
        <v>0.87804878048780488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0.25170731707317073</v>
      </c>
      <c r="C45">
        <f>trueraw!H44*$M45 + $N45*R$3</f>
        <v>8.3414634146341468E-2</v>
      </c>
      <c r="D45">
        <f>trueraw!I44*$M45 + $N45*S$3</f>
        <v>0.75780487804878049</v>
      </c>
      <c r="E45">
        <f>trueraw!J44*$M45 + $N45*T$3</f>
        <v>0.33390243902439032</v>
      </c>
      <c r="F45">
        <f>trueraw!K44*$M45 + $N45*U$3</f>
        <v>7.3170731707317138E-2</v>
      </c>
      <c r="G45">
        <f>trueraw!L44*$M45 + $N45*V$3</f>
        <v>-0.37292682926829268</v>
      </c>
      <c r="H45">
        <f>trueraw!M44*$M45 + $N45*W$3</f>
        <v>1.2653658536585366</v>
      </c>
      <c r="I45">
        <f>trueraw!N44*$M45 + $N45*X$3</f>
        <v>0.19585365853658537</v>
      </c>
      <c r="J45">
        <f>trueraw!O44*$M45 + $N45*Y$3</f>
        <v>3.170731707317076E-3</v>
      </c>
      <c r="K45">
        <f t="shared" si="4"/>
        <v>2.5914634146341466</v>
      </c>
      <c r="L45">
        <f>82 - trueraw!E44</f>
        <v>12</v>
      </c>
      <c r="M45">
        <f t="shared" si="2"/>
        <v>0.85365853658536583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-0.58369918699186985</v>
      </c>
      <c r="C46">
        <f>trueraw!H45*$M46 + $N46*R$3</f>
        <v>0.82252032520325202</v>
      </c>
      <c r="D46">
        <f>trueraw!I45*$M46 + $N46*S$3</f>
        <v>0.64597560975609758</v>
      </c>
      <c r="E46">
        <f>trueraw!J45*$M46 + $N46*T$3</f>
        <v>0.55325203252032529</v>
      </c>
      <c r="F46">
        <f>trueraw!K45*$M46 + $N46*U$3</f>
        <v>-0.75520325203252026</v>
      </c>
      <c r="G46">
        <f>trueraw!L45*$M46 + $N46*V$3</f>
        <v>0.60300813008130083</v>
      </c>
      <c r="H46">
        <f>trueraw!M45*$M46 + $N46*W$3</f>
        <v>7.1341463414634154E-2</v>
      </c>
      <c r="I46">
        <f>trueraw!N45*$M46 + $N46*X$3</f>
        <v>0.7703658536585366</v>
      </c>
      <c r="J46">
        <f>trueraw!O45*$M46 + $N46*Y$3</f>
        <v>0.29020325203252029</v>
      </c>
      <c r="K46">
        <f t="shared" si="4"/>
        <v>2.4177642276422766</v>
      </c>
      <c r="L46">
        <f>82 - trueraw!E45</f>
        <v>13</v>
      </c>
      <c r="M46">
        <f t="shared" si="2"/>
        <v>0.84146341463414631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1.4120325203252031</v>
      </c>
      <c r="C47">
        <f>trueraw!H46*$M47 + $N47*R$3</f>
        <v>0.36081300813008127</v>
      </c>
      <c r="D47">
        <f>trueraw!I46*$M47 + $N47*S$3</f>
        <v>0.21829268292682924</v>
      </c>
      <c r="E47">
        <f>trueraw!J46*$M47 + $N47*T$3</f>
        <v>-2.0406504065040632E-2</v>
      </c>
      <c r="F47">
        <f>trueraw!K46*$M47 + $N47*U$3</f>
        <v>-0.28544715447154467</v>
      </c>
      <c r="G47">
        <f>trueraw!L46*$M47 + $N47*V$3</f>
        <v>-0.36138211382113822</v>
      </c>
      <c r="H47">
        <f>trueraw!M46*$M47 + $N47*W$3</f>
        <v>0.52975609756097564</v>
      </c>
      <c r="I47">
        <f>trueraw!N46*$M47 + $N47*X$3</f>
        <v>0.73999999999999988</v>
      </c>
      <c r="J47">
        <f>trueraw!O46*$M47 + $N47*Y$3</f>
        <v>0.91691056910569102</v>
      </c>
      <c r="K47">
        <f t="shared" si="4"/>
        <v>3.5105691056910571</v>
      </c>
      <c r="L47">
        <f>82 - trueraw!E46</f>
        <v>4</v>
      </c>
      <c r="M47">
        <f t="shared" si="2"/>
        <v>0.95121951219512191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1.6418699186991872</v>
      </c>
      <c r="C48">
        <f>trueraw!H47*$M48 + $N48*R$3</f>
        <v>-1.6708130081300814</v>
      </c>
      <c r="D48">
        <f>trueraw!I47*$M48 + $N48*S$3</f>
        <v>0.45341463414634153</v>
      </c>
      <c r="E48">
        <f>trueraw!J47*$M48 + $N48*T$3</f>
        <v>1.4433333333333334</v>
      </c>
      <c r="F48">
        <f>trueraw!K47*$M48 + $N48*U$3</f>
        <v>0.81422764227642286</v>
      </c>
      <c r="G48">
        <f>trueraw!L47*$M48 + $N48*V$3</f>
        <v>2.1340650406504071</v>
      </c>
      <c r="H48">
        <f>trueraw!M47*$M48 + $N48*W$3</f>
        <v>0.32024390243902445</v>
      </c>
      <c r="I48">
        <f>trueraw!N47*$M48 + $N48*X$3</f>
        <v>1.2195121951219662E-3</v>
      </c>
      <c r="J48">
        <f>trueraw!O47*$M48 + $N48*Y$3</f>
        <v>-2.1164227642276425</v>
      </c>
      <c r="K48">
        <f t="shared" si="4"/>
        <v>3.0211382113821146</v>
      </c>
      <c r="L48">
        <f>82 - trueraw!E47</f>
        <v>8</v>
      </c>
      <c r="M48">
        <f t="shared" si="2"/>
        <v>0.90243902439024393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0.34581300813008131</v>
      </c>
      <c r="C49">
        <f>trueraw!H48*$M49 + $N49*R$3</f>
        <v>1.4439837398373985</v>
      </c>
      <c r="D49">
        <f>trueraw!I48*$M49 + $N49*S$3</f>
        <v>0.42975609756097566</v>
      </c>
      <c r="E49">
        <f>trueraw!J48*$M49 + $N49*T$3</f>
        <v>0.89630081300813025</v>
      </c>
      <c r="F49">
        <f>trueraw!K48*$M49 + $N49*U$3</f>
        <v>0.30406504065040652</v>
      </c>
      <c r="G49">
        <f>trueraw!L48*$M49 + $N49*V$3</f>
        <v>1.2065447154471545</v>
      </c>
      <c r="H49">
        <f>trueraw!M48*$M49 + $N49*W$3</f>
        <v>0.4287804878048781</v>
      </c>
      <c r="I49">
        <f>trueraw!N48*$M49 + $N49*X$3</f>
        <v>-0.9846341463414634</v>
      </c>
      <c r="J49">
        <f>trueraw!O48*$M49 + $N49*Y$3</f>
        <v>-1.0551626016260163</v>
      </c>
      <c r="K49">
        <f t="shared" si="4"/>
        <v>3.0154471544715453</v>
      </c>
      <c r="L49">
        <f>82 - trueraw!E48</f>
        <v>7</v>
      </c>
      <c r="M49">
        <f t="shared" si="2"/>
        <v>0.91463414634146345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-0.19008130081300814</v>
      </c>
      <c r="C50">
        <f>trueraw!H49*$M50 + $N50*R$3</f>
        <v>0.1521138211382114</v>
      </c>
      <c r="D50">
        <f>trueraw!I49*$M50 + $N50*S$3</f>
        <v>-0.80097560975609761</v>
      </c>
      <c r="E50">
        <f>trueraw!J49*$M50 + $N50*T$3</f>
        <v>0.31528455284552848</v>
      </c>
      <c r="F50">
        <f>trueraw!K49*$M50 + $N50*U$3</f>
        <v>0.8413008130081302</v>
      </c>
      <c r="G50">
        <f>trueraw!L49*$M50 + $N50*V$3</f>
        <v>1.8633333333333333</v>
      </c>
      <c r="H50">
        <f>trueraw!M49*$M50 + $N50*W$3</f>
        <v>1.6107317073170733</v>
      </c>
      <c r="I50">
        <f>trueraw!N49*$M50 + $N50*X$3</f>
        <v>-0.98243902439024389</v>
      </c>
      <c r="J50">
        <f>trueraw!O49*$M50 + $N50*Y$3</f>
        <v>-0.13105691056910576</v>
      </c>
      <c r="K50">
        <f t="shared" si="4"/>
        <v>2.6782113821138211</v>
      </c>
      <c r="L50">
        <f>82 - trueraw!E49</f>
        <v>8</v>
      </c>
      <c r="M50">
        <f t="shared" si="2"/>
        <v>0.90243902439024393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2.0523577235772357</v>
      </c>
      <c r="C51">
        <f>trueraw!H50*$M51 + $N51*R$3</f>
        <v>-1.4563008130081299</v>
      </c>
      <c r="D51">
        <f>trueraw!I50*$M51 + $N51*S$3</f>
        <v>-1.7340243902439023</v>
      </c>
      <c r="E51">
        <f>trueraw!J50*$M51 + $N51*T$3</f>
        <v>-0.57325203252032519</v>
      </c>
      <c r="F51">
        <f>trueraw!K50*$M51 + $N51*U$3</f>
        <v>1.7008130081300812</v>
      </c>
      <c r="G51">
        <f>trueraw!L50*$M51 + $N51*V$3</f>
        <v>-0.3128861788617886</v>
      </c>
      <c r="H51">
        <f>trueraw!M50*$M51 + $N51*W$3</f>
        <v>-0.2302439024390244</v>
      </c>
      <c r="I51">
        <f>trueraw!N50*$M51 + $N51*X$3</f>
        <v>3.2929268292682927</v>
      </c>
      <c r="J51">
        <f>trueraw!O50*$M51 + $N51*Y$3</f>
        <v>0.23565040650406505</v>
      </c>
      <c r="K51">
        <f t="shared" si="4"/>
        <v>2.9750406504065046</v>
      </c>
      <c r="L51">
        <f>82 - trueraw!E50</f>
        <v>5</v>
      </c>
      <c r="M51">
        <f t="shared" si="2"/>
        <v>0.93902439024390238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0.28016260162601625</v>
      </c>
      <c r="C52">
        <f>trueraw!H51*$M52 + $N52*R$3</f>
        <v>1.1504065040650406</v>
      </c>
      <c r="D52">
        <f>trueraw!I51*$M52 + $N52*S$3</f>
        <v>-1.073170731707318E-2</v>
      </c>
      <c r="E52">
        <f>trueraw!J51*$M52 + $N52*T$3</f>
        <v>0.54991869918699177</v>
      </c>
      <c r="F52">
        <f>trueraw!K51*$M52 + $N52*U$3</f>
        <v>4.0325203252032538E-2</v>
      </c>
      <c r="G52">
        <f>trueraw!L51*$M52 + $N52*V$3</f>
        <v>0.3977235772357724</v>
      </c>
      <c r="H52">
        <f>trueraw!M51*$M52 + $N52*W$3</f>
        <v>0.41999999999999993</v>
      </c>
      <c r="I52">
        <f>trueraw!N51*$M52 + $N52*X$3</f>
        <v>-0.61268292682926817</v>
      </c>
      <c r="J52">
        <f>trueraw!O51*$M52 + $N52*Y$3</f>
        <v>-0.30130081300813005</v>
      </c>
      <c r="K52">
        <f t="shared" si="4"/>
        <v>1.9138211382113828</v>
      </c>
      <c r="L52">
        <f>82 - trueraw!E51</f>
        <v>14</v>
      </c>
      <c r="M52">
        <f t="shared" si="2"/>
        <v>0.82926829268292679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1.467479674796748E-2</v>
      </c>
      <c r="C53">
        <f>trueraw!H52*$M53 + $N53*R$3</f>
        <v>0.84430894308943083</v>
      </c>
      <c r="D53">
        <f>trueraw!I52*$M53 + $N53*S$3</f>
        <v>0.5102439024390244</v>
      </c>
      <c r="E53">
        <f>trueraw!J52*$M53 + $N53*T$3</f>
        <v>1.2954065040650407</v>
      </c>
      <c r="F53">
        <f>trueraw!K52*$M53 + $N53*U$3</f>
        <v>1.8604471544715446</v>
      </c>
      <c r="G53">
        <f>trueraw!L52*$M53 + $N53*V$3</f>
        <v>0.96418699186991863</v>
      </c>
      <c r="H53">
        <f>trueraw!M52*$M53 + $N53*W$3</f>
        <v>-0.12695121951219512</v>
      </c>
      <c r="I53">
        <f>trueraw!N52*$M53 + $N53*X$3</f>
        <v>-0.58524390243902435</v>
      </c>
      <c r="J53">
        <f>trueraw!O52*$M53 + $N53*Y$3</f>
        <v>-1.8771544715447155</v>
      </c>
      <c r="K53">
        <f t="shared" si="4"/>
        <v>2.8999186991869923</v>
      </c>
      <c r="L53">
        <f>82 - trueraw!E52</f>
        <v>5</v>
      </c>
      <c r="M53">
        <f t="shared" si="2"/>
        <v>0.93902439024390238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0.32991869918699185</v>
      </c>
      <c r="C54">
        <f>trueraw!H53*$M54 + $N54*R$3</f>
        <v>0.42065040650406504</v>
      </c>
      <c r="D54">
        <f>trueraw!I53*$M54 + $N54*S$3</f>
        <v>1.2746341463414634</v>
      </c>
      <c r="E54">
        <f>trueraw!J53*$M54 + $N54*T$3</f>
        <v>0.17674796747967478</v>
      </c>
      <c r="F54">
        <f>trueraw!K53*$M54 + $N54*U$3</f>
        <v>-0.68113821138211383</v>
      </c>
      <c r="G54">
        <f>trueraw!L53*$M54 + $N54*V$3</f>
        <v>9.0894308943089419E-2</v>
      </c>
      <c r="H54">
        <f>trueraw!M53*$M54 + $N54*W$3</f>
        <v>0.25414634146341464</v>
      </c>
      <c r="I54">
        <f>trueraw!N53*$M54 + $N54*X$3</f>
        <v>-0.59609756097560984</v>
      </c>
      <c r="J54">
        <f>trueraw!O53*$M54 + $N54*Y$3</f>
        <v>0.55284552845528456</v>
      </c>
      <c r="K54">
        <f t="shared" si="4"/>
        <v>1.8226016260162603</v>
      </c>
      <c r="L54">
        <f>82 - trueraw!E53</f>
        <v>14</v>
      </c>
      <c r="M54">
        <f t="shared" si="2"/>
        <v>0.82926829268292679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-0.19873983739837398</v>
      </c>
      <c r="C55">
        <f>trueraw!H54*$M55 + $N55*R$3</f>
        <v>0.85247967479674791</v>
      </c>
      <c r="D55">
        <f>trueraw!I54*$M55 + $N55*S$3</f>
        <v>-0.63317073170731708</v>
      </c>
      <c r="E55">
        <f>trueraw!J54*$M55 + $N55*T$3</f>
        <v>0.44382113821138208</v>
      </c>
      <c r="F55">
        <f>trueraw!K54*$M55 + $N55*U$3</f>
        <v>0.2426422764227642</v>
      </c>
      <c r="G55">
        <f>trueraw!L54*$M55 + $N55*V$3</f>
        <v>0.34577235772357723</v>
      </c>
      <c r="H55">
        <f>trueraw!M54*$M55 + $N55*W$3</f>
        <v>-7.3048780487804943E-2</v>
      </c>
      <c r="I55">
        <f>trueraw!N54*$M55 + $N55*X$3</f>
        <v>-1.4146341463414647E-2</v>
      </c>
      <c r="J55">
        <f>trueraw!O54*$M55 + $N55*Y$3</f>
        <v>-0.24032520325203244</v>
      </c>
      <c r="K55">
        <f t="shared" si="4"/>
        <v>0.7252845528455284</v>
      </c>
      <c r="L55">
        <f>82 - trueraw!E54</f>
        <v>23</v>
      </c>
      <c r="M55">
        <f t="shared" si="2"/>
        <v>0.71951219512195119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-0.92634146341463419</v>
      </c>
      <c r="C56">
        <f>trueraw!H55*$M56 + $N56*R$3</f>
        <v>-2.7560975609756094E-2</v>
      </c>
      <c r="D56">
        <f>trueraw!I55*$M56 + $N56*S$3</f>
        <v>1.0992682926829269</v>
      </c>
      <c r="E56">
        <f>trueraw!J55*$M56 + $N56*T$3</f>
        <v>-7.5609756097560488E-3</v>
      </c>
      <c r="F56">
        <f>trueraw!K55*$M56 + $N56*U$3</f>
        <v>-0.19999999999999996</v>
      </c>
      <c r="G56">
        <f>trueraw!L55*$M56 + $N56*V$3</f>
        <v>1.3258536585365854</v>
      </c>
      <c r="H56">
        <f>trueraw!M55*$M56 + $N56*W$3</f>
        <v>1.2653658536585366</v>
      </c>
      <c r="I56">
        <f>trueraw!N55*$M56 + $N56*X$3</f>
        <v>3.365853658536587E-2</v>
      </c>
      <c r="J56">
        <f>trueraw!O55*$M56 + $N56*Y$3</f>
        <v>-0.59439024390243911</v>
      </c>
      <c r="K56">
        <f t="shared" si="4"/>
        <v>1.9682926829268295</v>
      </c>
      <c r="L56">
        <f>82 - trueraw!E55</f>
        <v>12</v>
      </c>
      <c r="M56">
        <f t="shared" si="2"/>
        <v>0.85365853658536583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-0.34178861788617887</v>
      </c>
      <c r="C57">
        <f>trueraw!H56*$M57 + $N57*R$3</f>
        <v>0.76894308943089429</v>
      </c>
      <c r="D57">
        <f>trueraw!I56*$M57 + $N57*S$3</f>
        <v>0.70243902439024386</v>
      </c>
      <c r="E57">
        <f>trueraw!J56*$M57 + $N57*T$3</f>
        <v>0.13528455284552846</v>
      </c>
      <c r="F57">
        <f>trueraw!K56*$M57 + $N57*U$3</f>
        <v>-0.76406504065040659</v>
      </c>
      <c r="G57">
        <f>trueraw!L56*$M57 + $N57*V$3</f>
        <v>1.2518699186991868</v>
      </c>
      <c r="H57">
        <f>trueraw!M56*$M57 + $N57*W$3</f>
        <v>0.74341463414634146</v>
      </c>
      <c r="I57">
        <f>trueraw!N56*$M57 + $N57*X$3</f>
        <v>-0.78682926829268296</v>
      </c>
      <c r="J57">
        <f>trueraw!O56*$M57 + $N57*Y$3</f>
        <v>-0.11886178861788615</v>
      </c>
      <c r="K57">
        <f t="shared" si="4"/>
        <v>1.5904065040650401</v>
      </c>
      <c r="L57">
        <f>82 - trueraw!E56</f>
        <v>14</v>
      </c>
      <c r="M57">
        <f t="shared" si="2"/>
        <v>0.82926829268292679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0.76634146341463416</v>
      </c>
      <c r="C58">
        <f>trueraw!H57*$M58 + $N58*R$3</f>
        <v>2.0658536585365854</v>
      </c>
      <c r="D58">
        <f>trueraw!I57*$M58 + $N58*S$3</f>
        <v>0.2009756097560976</v>
      </c>
      <c r="E58">
        <f>trueraw!J57*$M58 + $N58*T$3</f>
        <v>1.779512195121951</v>
      </c>
      <c r="F58">
        <f>trueraw!K57*$M58 + $N58*U$3</f>
        <v>-0.33170731707317069</v>
      </c>
      <c r="G58">
        <f>trueraw!L57*$M58 + $N58*V$3</f>
        <v>0.75365853658536597</v>
      </c>
      <c r="H58">
        <f>trueraw!M57*$M58 + $N58*W$3</f>
        <v>-0.27609756097560978</v>
      </c>
      <c r="I58">
        <f>trueraw!N57*$M58 + $N58*X$3</f>
        <v>-0.78292682926829271</v>
      </c>
      <c r="J58">
        <f>trueraw!O57*$M58 + $N58*Y$3</f>
        <v>-1.7253658536585366</v>
      </c>
      <c r="K58">
        <f t="shared" si="4"/>
        <v>2.4502439024390235</v>
      </c>
      <c r="L58">
        <f>82 - trueraw!E57</f>
        <v>6</v>
      </c>
      <c r="M58">
        <f t="shared" si="2"/>
        <v>0.92682926829268297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1.0370731707317074</v>
      </c>
      <c r="C59">
        <f>trueraw!H58*$M59 + $N59*R$3</f>
        <v>-0.84707317073170729</v>
      </c>
      <c r="D59">
        <f>trueraw!I58*$M59 + $N59*S$3</f>
        <v>-1.3251219512195123</v>
      </c>
      <c r="E59">
        <f>trueraw!J58*$M59 + $N59*T$3</f>
        <v>1.8048780487804922E-2</v>
      </c>
      <c r="F59">
        <f>trueraw!K58*$M59 + $N59*U$3</f>
        <v>1.678048780487805</v>
      </c>
      <c r="G59">
        <f>trueraw!L58*$M59 + $N59*V$3</f>
        <v>-1.4390243902439009E-2</v>
      </c>
      <c r="H59">
        <f>trueraw!M58*$M59 + $N59*W$3</f>
        <v>0.33487804878048788</v>
      </c>
      <c r="I59">
        <f>trueraw!N58*$M59 + $N59*X$3</f>
        <v>1.826341463414634</v>
      </c>
      <c r="J59">
        <f>trueraw!O58*$M59 + $N59*Y$3</f>
        <v>-0.9187804878048782</v>
      </c>
      <c r="K59">
        <f t="shared" si="4"/>
        <v>1.7890243902439025</v>
      </c>
      <c r="L59">
        <f>82 - trueraw!E58</f>
        <v>12</v>
      </c>
      <c r="M59">
        <f t="shared" si="2"/>
        <v>0.85365853658536583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2.2262195121951218</v>
      </c>
      <c r="C60">
        <f>trueraw!H59*$M60 + $N60*R$3</f>
        <v>-5.4878048780487805E-2</v>
      </c>
      <c r="D60">
        <f>trueraw!I59*$M60 + $N60*S$3</f>
        <v>-1.4114634146341465</v>
      </c>
      <c r="E60">
        <f>trueraw!J59*$M60 + $N60*T$3</f>
        <v>0.10524390243902443</v>
      </c>
      <c r="F60">
        <f>trueraw!K59*$M60 + $N60*U$3</f>
        <v>2.075609756097561</v>
      </c>
      <c r="G60">
        <f>trueraw!L59*$M60 + $N60*V$3</f>
        <v>-0.53414634146341466</v>
      </c>
      <c r="H60">
        <f>trueraw!M59*$M60 + $N60*W$3</f>
        <v>-1.0769512195121951</v>
      </c>
      <c r="I60">
        <f>trueraw!N59*$M60 + $N60*X$3</f>
        <v>0.68451219512195127</v>
      </c>
      <c r="J60">
        <f>trueraw!O59*$M60 + $N60*Y$3</f>
        <v>3.0000000000000013E-2</v>
      </c>
      <c r="K60">
        <f t="shared" si="4"/>
        <v>2.044146341463414</v>
      </c>
      <c r="L60">
        <f>82 - trueraw!E59</f>
        <v>9</v>
      </c>
      <c r="M60">
        <f t="shared" si="2"/>
        <v>0.8902439024390244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-0.65113821138211381</v>
      </c>
      <c r="C61">
        <f>trueraw!H60*$M61 + $N61*R$3</f>
        <v>0.54764227642276431</v>
      </c>
      <c r="D61">
        <f>trueraw!I60*$M61 + $N61*S$3</f>
        <v>1.2437804878048779</v>
      </c>
      <c r="E61">
        <f>trueraw!J60*$M61 + $N61*T$3</f>
        <v>0.81398373983739847</v>
      </c>
      <c r="F61">
        <f>trueraw!K60*$M61 + $N61*U$3</f>
        <v>-0.3178861788617886</v>
      </c>
      <c r="G61">
        <f>trueraw!L60*$M61 + $N61*V$3</f>
        <v>0.61203252032520328</v>
      </c>
      <c r="H61">
        <f>trueraw!M60*$M61 + $N61*W$3</f>
        <v>0.65743902439024393</v>
      </c>
      <c r="I61">
        <f>trueraw!N60*$M61 + $N61*X$3</f>
        <v>-0.38097560975609762</v>
      </c>
      <c r="J61">
        <f>trueraw!O60*$M61 + $N61*Y$3</f>
        <v>-0.25943089430894312</v>
      </c>
      <c r="K61">
        <f t="shared" si="4"/>
        <v>2.2654471544715444</v>
      </c>
      <c r="L61">
        <f>82 - trueraw!E60</f>
        <v>7</v>
      </c>
      <c r="M61">
        <f t="shared" si="2"/>
        <v>0.91463414634146345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-0.51654471544715452</v>
      </c>
      <c r="C62">
        <f>trueraw!H61*$M62 + $N62*R$3</f>
        <v>0.76882113821138209</v>
      </c>
      <c r="D62">
        <f>trueraw!I61*$M62 + $N62*S$3</f>
        <v>0.65560975609756089</v>
      </c>
      <c r="E62">
        <f>trueraw!J61*$M62 + $N62*T$3</f>
        <v>0.76552845528455293</v>
      </c>
      <c r="F62">
        <f>trueraw!K61*$M62 + $N62*U$3</f>
        <v>-7.9430894308943081E-2</v>
      </c>
      <c r="G62">
        <f>trueraw!L61*$M62 + $N62*V$3</f>
        <v>1.3154065040650404</v>
      </c>
      <c r="H62">
        <f>trueraw!M61*$M62 + $N62*W$3</f>
        <v>-0.16536585365853662</v>
      </c>
      <c r="I62">
        <f>trueraw!N61*$M62 + $N62*X$3</f>
        <v>-0.58621951219512203</v>
      </c>
      <c r="J62">
        <f>trueraw!O61*$M62 + $N62*Y$3</f>
        <v>-0.40422764227642283</v>
      </c>
      <c r="K62">
        <f t="shared" si="4"/>
        <v>1.7535772357723571</v>
      </c>
      <c r="L62">
        <f>82 - trueraw!E61</f>
        <v>11</v>
      </c>
      <c r="M62">
        <f t="shared" si="2"/>
        <v>0.86585365853658536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1.3427642276422764</v>
      </c>
      <c r="C63">
        <f>trueraw!H62*$M63 + $N63*R$3</f>
        <v>-0.37613821138211384</v>
      </c>
      <c r="D63">
        <f>trueraw!I62*$M63 + $N63*S$3</f>
        <v>-1.3080487804878052</v>
      </c>
      <c r="E63">
        <f>trueraw!J62*$M63 + $N63*T$3</f>
        <v>-0.42077235772357729</v>
      </c>
      <c r="F63">
        <f>trueraw!K62*$M63 + $N63*U$3</f>
        <v>1.5113821138211383</v>
      </c>
      <c r="G63">
        <f>trueraw!L62*$M63 + $N63*V$3</f>
        <v>-0.79650406504065052</v>
      </c>
      <c r="H63">
        <f>trueraw!M62*$M63 + $N63*W$3</f>
        <v>-0.21146341463414636</v>
      </c>
      <c r="I63">
        <f>trueraw!N62*$M63 + $N63*X$3</f>
        <v>2.0428048780487806</v>
      </c>
      <c r="J63">
        <f>trueraw!O62*$M63 + $N63*Y$3</f>
        <v>0.25276422764227646</v>
      </c>
      <c r="K63">
        <f t="shared" si="4"/>
        <v>2.0367886178861787</v>
      </c>
      <c r="L63">
        <f>82 - trueraw!E62</f>
        <v>7</v>
      </c>
      <c r="M63">
        <f t="shared" si="2"/>
        <v>0.91463414634146345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-0.54975609756097565</v>
      </c>
      <c r="C64">
        <f>trueraw!H63*$M64 + $N64*R$3</f>
        <v>-1.9512195121951223E-2</v>
      </c>
      <c r="D64">
        <f>trueraw!I63*$M64 + $N64*S$3</f>
        <v>0.27512195121951222</v>
      </c>
      <c r="E64">
        <f>trueraw!J63*$M64 + $N64*T$3</f>
        <v>-0.62097560975609767</v>
      </c>
      <c r="F64">
        <f>trueraw!K63*$M64 + $N64*U$3</f>
        <v>0.61365853658536595</v>
      </c>
      <c r="G64">
        <f>trueraw!L63*$M64 + $N64*V$3</f>
        <v>-0.58097560975609763</v>
      </c>
      <c r="H64">
        <f>trueraw!M63*$M64 + $N64*W$3</f>
        <v>1.2531707317073173</v>
      </c>
      <c r="I64">
        <f>trueraw!N63*$M64 + $N64*X$3</f>
        <v>0.91317073170731722</v>
      </c>
      <c r="J64">
        <f>trueraw!O63*$M64 + $N64*Y$3</f>
        <v>0.81414634146341469</v>
      </c>
      <c r="K64">
        <f t="shared" si="4"/>
        <v>2.0980487804878054</v>
      </c>
      <c r="L64">
        <f>82 - trueraw!E63</f>
        <v>6</v>
      </c>
      <c r="M64">
        <f t="shared" si="2"/>
        <v>0.92682926829268297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-0.65691056910569112</v>
      </c>
      <c r="C65">
        <f>trueraw!H64*$M65 + $N65*R$3</f>
        <v>0.45382113821138215</v>
      </c>
      <c r="D65">
        <f>trueraw!I64*$M65 + $N65*S$3</f>
        <v>-9.3658536585365867E-2</v>
      </c>
      <c r="E65">
        <f>trueraw!J64*$M65 + $N65*T$3</f>
        <v>0.59967479674796742</v>
      </c>
      <c r="F65">
        <f>trueraw!K64*$M65 + $N65*U$3</f>
        <v>-0.36601626016260164</v>
      </c>
      <c r="G65">
        <f>trueraw!L64*$M65 + $N65*V$3</f>
        <v>0.87869918699186988</v>
      </c>
      <c r="H65">
        <f>trueraw!M64*$M65 + $N65*W$3</f>
        <v>0.85951219512195132</v>
      </c>
      <c r="I65">
        <f>trueraw!N64*$M65 + $N65*X$3</f>
        <v>-4.8780487804878064E-2</v>
      </c>
      <c r="J65">
        <f>trueraw!O64*$M65 + $N65*Y$3</f>
        <v>-0.40081300813008125</v>
      </c>
      <c r="K65">
        <f t="shared" si="4"/>
        <v>1.2255284552845529</v>
      </c>
      <c r="L65">
        <f>82 - trueraw!E64</f>
        <v>14</v>
      </c>
      <c r="M65">
        <f t="shared" si="2"/>
        <v>0.82926829268292679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0.8183739837398375</v>
      </c>
      <c r="C66">
        <f>trueraw!H65*$M66 + $N66*R$3</f>
        <v>-1.6260162601626016E-3</v>
      </c>
      <c r="D66">
        <f>trueraw!I65*$M66 + $N66*S$3</f>
        <v>-0.40731707317073174</v>
      </c>
      <c r="E66">
        <f>trueraw!J65*$M66 + $N66*T$3</f>
        <v>-0.2840650406504065</v>
      </c>
      <c r="F66">
        <f>trueraw!K65*$M66 + $N66*U$3</f>
        <v>0.31626016260162604</v>
      </c>
      <c r="G66">
        <f>trueraw!L65*$M66 + $N66*V$3</f>
        <v>-0.93528455284552847</v>
      </c>
      <c r="H66">
        <f>trueraw!M65*$M66 + $N66*W$3</f>
        <v>-1.0317073170731708</v>
      </c>
      <c r="I66">
        <f>trueraw!N65*$M66 + $N66*X$3</f>
        <v>2.1653658536585367</v>
      </c>
      <c r="J66">
        <f>trueraw!O65*$M66 + $N66*Y$3</f>
        <v>1.02130081300813</v>
      </c>
      <c r="K66">
        <f t="shared" si="4"/>
        <v>1.6613008130081302</v>
      </c>
      <c r="L66">
        <f>82 - trueraw!E65</f>
        <v>10</v>
      </c>
      <c r="M66">
        <f t="shared" si="2"/>
        <v>0.87804878048780488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1.6346341463414633</v>
      </c>
      <c r="C67">
        <f>trueraw!H66*$M67 + $N67*R$3</f>
        <v>-0.21365853658536588</v>
      </c>
      <c r="D67">
        <f>trueraw!I66*$M67 + $N67*S$3</f>
        <v>-1.6404878048780489</v>
      </c>
      <c r="E67">
        <f>trueraw!J66*$M67 + $N67*T$3</f>
        <v>-0.75853658536585356</v>
      </c>
      <c r="F67">
        <f>trueraw!K66*$M67 + $N67*U$3</f>
        <v>1.1829268292682928</v>
      </c>
      <c r="G67">
        <f>trueraw!L66*$M67 + $N67*V$3</f>
        <v>-0.92390243902439029</v>
      </c>
      <c r="H67">
        <f>trueraw!M66*$M67 + $N67*W$3</f>
        <v>-0.40243902439024387</v>
      </c>
      <c r="I67">
        <f>trueraw!N66*$M67 + $N67*X$3</f>
        <v>0.94390243902439019</v>
      </c>
      <c r="J67">
        <f>trueraw!O66*$M67 + $N67*Y$3</f>
        <v>0.92926829268292688</v>
      </c>
      <c r="K67">
        <f t="shared" si="4"/>
        <v>0.75170731707317084</v>
      </c>
      <c r="L67">
        <f>82 - trueraw!E66</f>
        <v>18</v>
      </c>
      <c r="M67">
        <f t="shared" si="2"/>
        <v>0.78048780487804881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-6.8455284552845524E-2</v>
      </c>
      <c r="C68">
        <f>trueraw!H67*$M68 + $N68*R$3</f>
        <v>8.6178861788617889E-2</v>
      </c>
      <c r="D68">
        <f>trueraw!I67*$M68 + $N68*S$3</f>
        <v>-1.2063414634146341</v>
      </c>
      <c r="E68">
        <f>trueraw!J67*$M68 + $N68*T$3</f>
        <v>-0.99528455284552841</v>
      </c>
      <c r="F68">
        <f>trueraw!K67*$M68 + $N68*U$3</f>
        <v>0.79918699186991882</v>
      </c>
      <c r="G68">
        <f>trueraw!L67*$M68 + $N68*V$3</f>
        <v>2.3398373983739837</v>
      </c>
      <c r="H68">
        <f>trueraw!M67*$M68 + $N68*W$3</f>
        <v>1.6199999999999999</v>
      </c>
      <c r="I68">
        <f>trueraw!N67*$M68 + $N68*X$3</f>
        <v>0.47951219512195131</v>
      </c>
      <c r="J68">
        <f>trueraw!O67*$M68 + $N68*Y$3</f>
        <v>-1.5250406504065039</v>
      </c>
      <c r="K68">
        <f t="shared" si="4"/>
        <v>1.5295934959349595</v>
      </c>
      <c r="L68">
        <f>82 - trueraw!E67</f>
        <v>10</v>
      </c>
      <c r="M68">
        <f t="shared" ref="M68:M131" si="5">(82-L68)/82</f>
        <v>0.87804878048780488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2.0030894308943088</v>
      </c>
      <c r="C69">
        <f>trueraw!H68*$M69 + $N69*R$3</f>
        <v>-1.5343495934959348</v>
      </c>
      <c r="D69">
        <f>trueraw!I68*$M69 + $N69*S$3</f>
        <v>-1.6908536585365852</v>
      </c>
      <c r="E69">
        <f>trueraw!J68*$M69 + $N69*T$3</f>
        <v>-0.78434959349593492</v>
      </c>
      <c r="F69">
        <f>trueraw!K68*$M69 + $N69*U$3</f>
        <v>1.0548373983739836</v>
      </c>
      <c r="G69">
        <f>trueraw!L68*$M69 + $N69*V$3</f>
        <v>-1.1522764227642277</v>
      </c>
      <c r="H69">
        <f>trueraw!M68*$M69 + $N69*W$3</f>
        <v>0.41475609756097559</v>
      </c>
      <c r="I69">
        <f>trueraw!N68*$M69 + $N69*X$3</f>
        <v>2.2018292682926828</v>
      </c>
      <c r="J69">
        <f>trueraw!O68*$M69 + $N69*Y$3</f>
        <v>0.89455284552845526</v>
      </c>
      <c r="K69">
        <f t="shared" si="4"/>
        <v>1.4072357723577233</v>
      </c>
      <c r="L69">
        <f>82 - trueraw!E68</f>
        <v>11</v>
      </c>
      <c r="M69">
        <f t="shared" si="5"/>
        <v>0.86585365853658536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0.42792682926829267</v>
      </c>
      <c r="C70">
        <f>trueraw!H69*$M70 + $N70*R$3</f>
        <v>-1.595</v>
      </c>
      <c r="D70">
        <f>trueraw!I69*$M70 + $N70*S$3</f>
        <v>1.2926829268292694E-2</v>
      </c>
      <c r="E70">
        <f>trueraw!J69*$M70 + $N70*T$3</f>
        <v>1.6453658536585367</v>
      </c>
      <c r="F70">
        <f>trueraw!K69*$M70 + $N70*U$3</f>
        <v>-0.66634146341463407</v>
      </c>
      <c r="G70">
        <f>trueraw!L69*$M70 + $N70*V$3</f>
        <v>2.0119512195121949</v>
      </c>
      <c r="H70">
        <f>trueraw!M69*$M70 + $N70*W$3</f>
        <v>1.3623170731707317</v>
      </c>
      <c r="I70">
        <f>trueraw!N69*$M70 + $N70*X$3</f>
        <v>-0.18792682926829268</v>
      </c>
      <c r="J70">
        <f>trueraw!O69*$M70 + $N70*Y$3</f>
        <v>-1.4300000000000002</v>
      </c>
      <c r="K70">
        <f t="shared" si="4"/>
        <v>1.5812195121951218</v>
      </c>
      <c r="L70">
        <f>82 - trueraw!E69</f>
        <v>9</v>
      </c>
      <c r="M70">
        <f t="shared" si="5"/>
        <v>0.8902439024390244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-0.31642276422764226</v>
      </c>
      <c r="C71">
        <f>trueraw!H70*$M71 + $N71*R$3</f>
        <v>1.5238211382113822</v>
      </c>
      <c r="D71">
        <f>trueraw!I70*$M71 + $N71*S$3</f>
        <v>0.24585365853658542</v>
      </c>
      <c r="E71">
        <f>trueraw!J70*$M71 + $N71*T$3</f>
        <v>0.81162601626016273</v>
      </c>
      <c r="F71">
        <f>trueraw!K70*$M71 + $N71*U$3</f>
        <v>-0.31382113821138213</v>
      </c>
      <c r="G71">
        <f>trueraw!L70*$M71 + $N71*V$3</f>
        <v>-0.1130081300813008</v>
      </c>
      <c r="H71">
        <f>trueraw!M70*$M71 + $N71*W$3</f>
        <v>-0.91609756097560979</v>
      </c>
      <c r="I71">
        <f>trueraw!N70*$M71 + $N71*X$3</f>
        <v>0.96682926829268301</v>
      </c>
      <c r="J71">
        <f>trueraw!O70*$M71 + $N71*Y$3</f>
        <v>-0.28447154471544722</v>
      </c>
      <c r="K71">
        <f t="shared" si="4"/>
        <v>1.6043089430894311</v>
      </c>
      <c r="L71">
        <f>82 - trueraw!E70</f>
        <v>8</v>
      </c>
      <c r="M71">
        <f t="shared" si="5"/>
        <v>0.90243902439024393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-1.0218292682926828</v>
      </c>
      <c r="C72">
        <f>trueraw!H71*$M72 + $N72*R$3</f>
        <v>1.231341463414634</v>
      </c>
      <c r="D72">
        <f>trueraw!I71*$M72 + $N72*S$3</f>
        <v>0.83817073170731704</v>
      </c>
      <c r="E72">
        <f>trueraw!J71*$M72 + $N72*T$3</f>
        <v>0.39878048780487807</v>
      </c>
      <c r="F72">
        <f>trueraw!K71*$M72 + $N72*U$3</f>
        <v>-0.61768292682926829</v>
      </c>
      <c r="G72">
        <f>trueraw!L71*$M72 + $N72*V$3</f>
        <v>0.66353658536585369</v>
      </c>
      <c r="H72">
        <f>trueraw!M71*$M72 + $N72*W$3</f>
        <v>9.585365853658534E-2</v>
      </c>
      <c r="I72">
        <f>trueraw!N71*$M72 + $N72*X$3</f>
        <v>-0.63207317073170721</v>
      </c>
      <c r="J72">
        <f>trueraw!O71*$M72 + $N72*Y$3</f>
        <v>-0.12329268292682924</v>
      </c>
      <c r="K72">
        <f t="shared" ref="K72:K130" si="7">SUM(B72:J72)</f>
        <v>0.83280487804878034</v>
      </c>
      <c r="L72">
        <f>82 - trueraw!E71</f>
        <v>15</v>
      </c>
      <c r="M72">
        <f t="shared" si="5"/>
        <v>0.81707317073170727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-0.48991869918699188</v>
      </c>
      <c r="C73">
        <f>trueraw!H72*$M73 + $N73*R$3</f>
        <v>0.94666666666666677</v>
      </c>
      <c r="D73">
        <f>trueraw!I72*$M73 + $N73*S$3</f>
        <v>0.83073170731707324</v>
      </c>
      <c r="E73">
        <f>trueraw!J72*$M73 + $N73*T$3</f>
        <v>0.20764227642276425</v>
      </c>
      <c r="F73">
        <f>trueraw!K72*$M73 + $N73*U$3</f>
        <v>-0.20178861788617886</v>
      </c>
      <c r="G73">
        <f>trueraw!L72*$M73 + $N73*V$3</f>
        <v>1.6022764227642277</v>
      </c>
      <c r="H73">
        <f>trueraw!M72*$M73 + $N73*W$3</f>
        <v>-7.4634146341463412E-2</v>
      </c>
      <c r="I73">
        <f>trueraw!N72*$M73 + $N73*X$3</f>
        <v>-0.61804878048780487</v>
      </c>
      <c r="J73">
        <f>trueraw!O72*$M73 + $N73*Y$3</f>
        <v>-0.84894308943089425</v>
      </c>
      <c r="K73">
        <f t="shared" si="7"/>
        <v>1.3539837398373982</v>
      </c>
      <c r="L73">
        <f>82 - trueraw!E72</f>
        <v>10</v>
      </c>
      <c r="M73">
        <f t="shared" si="5"/>
        <v>0.87804878048780488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0.11756097560975609</v>
      </c>
      <c r="C74">
        <f>trueraw!H73*$M74 + $N74*R$3</f>
        <v>0.1126829268292683</v>
      </c>
      <c r="D74">
        <f>trueraw!I73*$M74 + $N74*S$3</f>
        <v>-1.0739024390243903</v>
      </c>
      <c r="E74">
        <f>trueraw!J73*$M74 + $N74*T$3</f>
        <v>-1.1356097560975607</v>
      </c>
      <c r="F74">
        <f>trueraw!K73*$M74 + $N74*U$3</f>
        <v>-1.2060975609756095</v>
      </c>
      <c r="G74">
        <f>trueraw!L73*$M74 + $N74*V$3</f>
        <v>-0.78756097560975613</v>
      </c>
      <c r="H74">
        <f>trueraw!M73*$M74 + $N74*W$3</f>
        <v>-1.3199999999999998</v>
      </c>
      <c r="I74">
        <f>trueraw!N73*$M74 + $N74*X$3</f>
        <v>-0.78951219512195114</v>
      </c>
      <c r="J74">
        <f>trueraw!O73*$M74 + $N74*Y$3</f>
        <v>1.0653658536585366</v>
      </c>
      <c r="K74">
        <f t="shared" si="7"/>
        <v>-5.017073170731706</v>
      </c>
      <c r="L74">
        <f>82 - trueraw!E73</f>
        <v>72</v>
      </c>
      <c r="M74">
        <f t="shared" si="5"/>
        <v>0.12195121951219512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0.23605691056910569</v>
      </c>
      <c r="C75">
        <f>trueraw!H74*$M75 + $N75*R$3</f>
        <v>-2.8577235772357722E-2</v>
      </c>
      <c r="D75">
        <f>trueraw!I74*$M75 + $N75*S$3</f>
        <v>-0.38426829268292684</v>
      </c>
      <c r="E75">
        <f>trueraw!J74*$M75 + $N75*T$3</f>
        <v>-0.29272357723577236</v>
      </c>
      <c r="F75">
        <f>trueraw!K74*$M75 + $N75*U$3</f>
        <v>0.13028455284552848</v>
      </c>
      <c r="G75">
        <f>trueraw!L74*$M75 + $N75*V$3</f>
        <v>0.29191056910569102</v>
      </c>
      <c r="H75">
        <f>trueraw!M74*$M75 + $N75*W$3</f>
        <v>0.60256097560975619</v>
      </c>
      <c r="I75">
        <f>trueraw!N74*$M75 + $N75*X$3</f>
        <v>0.41475609756097565</v>
      </c>
      <c r="J75">
        <f>trueraw!O74*$M75 + $N75*Y$3</f>
        <v>0.52715447154471551</v>
      </c>
      <c r="K75">
        <f t="shared" si="7"/>
        <v>1.4971544715447158</v>
      </c>
      <c r="L75">
        <f>82 - trueraw!E74</f>
        <v>7</v>
      </c>
      <c r="M75">
        <f t="shared" si="5"/>
        <v>0.91463414634146345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0.78483739837398381</v>
      </c>
      <c r="C76">
        <f>trueraw!H75*$M76 + $N76*R$3</f>
        <v>0.53849593495934966</v>
      </c>
      <c r="D76">
        <f>trueraw!I75*$M76 + $N76*S$3</f>
        <v>-0.34768292682926832</v>
      </c>
      <c r="E76">
        <f>trueraw!J75*$M76 + $N76*T$3</f>
        <v>-0.26528455284552849</v>
      </c>
      <c r="F76">
        <f>trueraw!K75*$M76 + $N76*U$3</f>
        <v>-8.0081300813008127E-2</v>
      </c>
      <c r="G76">
        <f>trueraw!L75*$M76 + $N76*V$3</f>
        <v>-1.0800406504065041</v>
      </c>
      <c r="H76">
        <f>trueraw!M75*$M76 + $N76*W$3</f>
        <v>-0.83341463414634154</v>
      </c>
      <c r="I76">
        <f>trueraw!N75*$M76 + $N76*X$3</f>
        <v>1.9147560975609756</v>
      </c>
      <c r="J76">
        <f>trueraw!O75*$M76 + $N76*Y$3</f>
        <v>0.82898373983739848</v>
      </c>
      <c r="K76">
        <f t="shared" si="7"/>
        <v>1.460569105691057</v>
      </c>
      <c r="L76">
        <f>82 - trueraw!E75</f>
        <v>7</v>
      </c>
      <c r="M76">
        <f t="shared" si="5"/>
        <v>0.91463414634146345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-8.6504065040650405E-2</v>
      </c>
      <c r="C77">
        <f>trueraw!H76*$M77 + $N77*R$3</f>
        <v>-9.13821138211382E-2</v>
      </c>
      <c r="D77">
        <f>trueraw!I76*$M77 + $N77*S$3</f>
        <v>-0.92390243902439018</v>
      </c>
      <c r="E77">
        <f>trueraw!J76*$M77 + $N77*T$3</f>
        <v>-0.71772357723577229</v>
      </c>
      <c r="F77">
        <f>trueraw!K76*$M77 + $N77*U$3</f>
        <v>-0.19105691056910568</v>
      </c>
      <c r="G77">
        <f>trueraw!L76*$M77 + $N77*V$3</f>
        <v>-0.89040650406504063</v>
      </c>
      <c r="H77">
        <f>trueraw!M76*$M77 + $N77*W$3</f>
        <v>0.40682926829268284</v>
      </c>
      <c r="I77">
        <f>trueraw!N76*$M77 + $N77*X$3</f>
        <v>1.7336585365853658</v>
      </c>
      <c r="J77">
        <f>trueraw!O76*$M77 + $N77*Y$3</f>
        <v>0.70764227642276423</v>
      </c>
      <c r="K77">
        <f t="shared" si="7"/>
        <v>-5.2845528455284119E-2</v>
      </c>
      <c r="L77">
        <f>82 - trueraw!E76</f>
        <v>22</v>
      </c>
      <c r="M77">
        <f t="shared" si="5"/>
        <v>0.73170731707317072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2.2916260162601625</v>
      </c>
      <c r="C78">
        <f>trueraw!H77*$M78 + $N78*R$3</f>
        <v>-1.6256910569105691</v>
      </c>
      <c r="D78">
        <f>trueraw!I77*$M78 + $N78*S$3</f>
        <v>-1.6041463414634145</v>
      </c>
      <c r="E78">
        <f>trueraw!J77*$M78 + $N78*T$3</f>
        <v>-8.1788617886178833E-2</v>
      </c>
      <c r="F78">
        <f>trueraw!K77*$M78 + $N78*U$3</f>
        <v>2.0595934959349598</v>
      </c>
      <c r="G78">
        <f>trueraw!L77*$M78 + $N78*V$3</f>
        <v>-0.53715447154471541</v>
      </c>
      <c r="H78">
        <f>trueraw!M77*$M78 + $N78*W$3</f>
        <v>-1.0153658536585366</v>
      </c>
      <c r="I78">
        <f>trueraw!N77*$M78 + $N78*X$3</f>
        <v>1.8782926829268292</v>
      </c>
      <c r="J78">
        <f>trueraw!O77*$M78 + $N78*Y$3</f>
        <v>-4.9837398373983766E-2</v>
      </c>
      <c r="K78">
        <f t="shared" si="7"/>
        <v>1.3155284552845532</v>
      </c>
      <c r="L78">
        <f>82 - trueraw!E77</f>
        <v>8</v>
      </c>
      <c r="M78">
        <f t="shared" si="5"/>
        <v>0.90243902439024393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1.3102439024390244</v>
      </c>
      <c r="C79">
        <f>trueraw!H78*$M79 + $N79*R$3</f>
        <v>-2.2726829268292685</v>
      </c>
      <c r="D79">
        <f>trueraw!I78*$M79 + $N79*S$3</f>
        <v>-1.9024390243902428E-2</v>
      </c>
      <c r="E79">
        <f>trueraw!J78*$M79 + $N79*T$3</f>
        <v>0.71804878048780496</v>
      </c>
      <c r="F79">
        <f>trueraw!K78*$M79 + $N79*U$3</f>
        <v>1.3792682926829269</v>
      </c>
      <c r="G79">
        <f>trueraw!L78*$M79 + $N79*V$3</f>
        <v>-0.64609756097560977</v>
      </c>
      <c r="H79">
        <f>trueraw!M78*$M79 + $N79*W$3</f>
        <v>-0.50170731707317073</v>
      </c>
      <c r="I79">
        <f>trueraw!N78*$M79 + $N79*X$3</f>
        <v>1.0495121951219515</v>
      </c>
      <c r="J79">
        <f>trueraw!O78*$M79 + $N79*Y$3</f>
        <v>-0.20170731707317074</v>
      </c>
      <c r="K79">
        <f t="shared" si="7"/>
        <v>0.81585365853658542</v>
      </c>
      <c r="L79">
        <f>82 - trueraw!E78</f>
        <v>12</v>
      </c>
      <c r="M79">
        <f t="shared" si="5"/>
        <v>0.85365853658536583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1.0351219512195124</v>
      </c>
      <c r="C80">
        <f>trueraw!H79*$M80 + $N80*R$3</f>
        <v>2.3439024390243901</v>
      </c>
      <c r="D80">
        <f>trueraw!I79*$M80 + $N80*S$3</f>
        <v>-1.4673170731707319</v>
      </c>
      <c r="E80">
        <f>trueraw!J79*$M80 + $N80*T$3</f>
        <v>0.84341463414634155</v>
      </c>
      <c r="F80">
        <f>trueraw!K79*$M80 + $N80*U$3</f>
        <v>-0.55414634146341468</v>
      </c>
      <c r="G80">
        <f>trueraw!L79*$M80 + $N80*V$3</f>
        <v>0.52195121951219525</v>
      </c>
      <c r="H80">
        <f>trueraw!M79*$M80 + $N80*W$3</f>
        <v>-0.37804878048780494</v>
      </c>
      <c r="I80">
        <f>trueraw!N79*$M80 + $N80*X$3</f>
        <v>-0.83853658536585363</v>
      </c>
      <c r="J80">
        <f>trueraw!O79*$M80 + $N80*Y$3</f>
        <v>-0.11268292682926831</v>
      </c>
      <c r="K80">
        <f t="shared" si="7"/>
        <v>1.3936585365853658</v>
      </c>
      <c r="L80">
        <f>82 - trueraw!E79</f>
        <v>6</v>
      </c>
      <c r="M80">
        <f t="shared" si="5"/>
        <v>0.92682926829268297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-0.93373983739837396</v>
      </c>
      <c r="C81">
        <f>trueraw!H80*$M81 + $N81*R$3</f>
        <v>0.14943089430894307</v>
      </c>
      <c r="D81">
        <f>trueraw!I80*$M81 + $N81*S$3</f>
        <v>0.86707317073170731</v>
      </c>
      <c r="E81">
        <f>trueraw!J80*$M81 + $N81*T$3</f>
        <v>1.1451626016260161</v>
      </c>
      <c r="F81">
        <f>trueraw!K80*$M81 + $N81*U$3</f>
        <v>-5.5162601626016258E-2</v>
      </c>
      <c r="G81">
        <f>trueraw!L80*$M81 + $N81*V$3</f>
        <v>0.33504065040650405</v>
      </c>
      <c r="H81">
        <f>trueraw!M80*$M81 + $N81*W$3</f>
        <v>0.82146341463414629</v>
      </c>
      <c r="I81">
        <f>trueraw!N80*$M81 + $N81*X$3</f>
        <v>-4.9999999999999996E-2</v>
      </c>
      <c r="J81">
        <f>trueraw!O80*$M81 + $N81*Y$3</f>
        <v>-0.86300813008130073</v>
      </c>
      <c r="K81">
        <f t="shared" si="7"/>
        <v>1.4162601626016262</v>
      </c>
      <c r="L81">
        <f>82 - trueraw!E80</f>
        <v>5</v>
      </c>
      <c r="M81">
        <f t="shared" si="5"/>
        <v>0.93902439024390238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-0.26227642276422763</v>
      </c>
      <c r="C82">
        <f>trueraw!H81*$M82 + $N82*R$3</f>
        <v>-0.25398373983739841</v>
      </c>
      <c r="D82">
        <f>trueraw!I81*$M82 + $N82*S$3</f>
        <v>2.9268292682926855E-2</v>
      </c>
      <c r="E82">
        <f>trueraw!J81*$M82 + $N82*T$3</f>
        <v>-0.15398373983739833</v>
      </c>
      <c r="F82">
        <f>trueraw!K81*$M82 + $N82*U$3</f>
        <v>0.52544715447154478</v>
      </c>
      <c r="G82">
        <f>trueraw!L81*$M82 + $N82*V$3</f>
        <v>-0.2032520325203252</v>
      </c>
      <c r="H82">
        <f>trueraw!M81*$M82 + $N82*W$3</f>
        <v>0.41951219512195126</v>
      </c>
      <c r="I82">
        <f>trueraw!N81*$M82 + $N82*X$3</f>
        <v>1.2826829268292683</v>
      </c>
      <c r="J82">
        <f>trueraw!O81*$M82 + $N82*Y$3</f>
        <v>-0.37471544715447158</v>
      </c>
      <c r="K82">
        <f t="shared" si="7"/>
        <v>1.00869918699187</v>
      </c>
      <c r="L82">
        <f>82 - trueraw!E81</f>
        <v>8</v>
      </c>
      <c r="M82">
        <f t="shared" si="5"/>
        <v>0.90243902439024393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0.6778861788617887</v>
      </c>
      <c r="C83">
        <f>trueraw!H82*$M83 + $N83*R$3</f>
        <v>0.77105691056910575</v>
      </c>
      <c r="D83">
        <f>trueraw!I82*$M83 + $N83*S$3</f>
        <v>-0.14390243902439023</v>
      </c>
      <c r="E83">
        <f>trueraw!J82*$M83 + $N83*T$3</f>
        <v>0.15495934959349597</v>
      </c>
      <c r="F83">
        <f>trueraw!K82*$M83 + $N83*U$3</f>
        <v>0.39528455284552855</v>
      </c>
      <c r="G83">
        <f>trueraw!L82*$M83 + $N83*V$3</f>
        <v>0.18861788617886177</v>
      </c>
      <c r="H83">
        <f>trueraw!M82*$M83 + $N83*W$3</f>
        <v>-0.66292682926829272</v>
      </c>
      <c r="I83">
        <f>trueraw!N82*$M83 + $N83*X$3</f>
        <v>-0.80243902439024395</v>
      </c>
      <c r="J83">
        <f>trueraw!O82*$M83 + $N83*Y$3</f>
        <v>0.1432520325203252</v>
      </c>
      <c r="K83">
        <f t="shared" si="7"/>
        <v>0.72178861788617921</v>
      </c>
      <c r="L83">
        <f>82 - trueraw!E82</f>
        <v>10</v>
      </c>
      <c r="M83">
        <f t="shared" si="5"/>
        <v>0.87804878048780488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0.89195121951219514</v>
      </c>
      <c r="C84">
        <f>trueraw!H83*$M84 + $N84*R$3</f>
        <v>-0.23243902439024391</v>
      </c>
      <c r="D84">
        <f>trueraw!I83*$M84 + $N84*S$3</f>
        <v>-1.6836585365853658</v>
      </c>
      <c r="E84">
        <f>trueraw!J83*$M84 + $N84*T$3</f>
        <v>-1.3392682926829269</v>
      </c>
      <c r="F84">
        <f>trueraw!K83*$M84 + $N84*U$3</f>
        <v>0.25243902439024396</v>
      </c>
      <c r="G84">
        <f>trueraw!L83*$M84 + $N84*V$3</f>
        <v>-1.0814634146341464</v>
      </c>
      <c r="H84">
        <f>trueraw!M83*$M84 + $N84*W$3</f>
        <v>0.18975609756097561</v>
      </c>
      <c r="I84">
        <f>trueraw!N83*$M84 + $N84*X$3</f>
        <v>2.748292682926829</v>
      </c>
      <c r="J84">
        <f>trueraw!O83*$M84 + $N84*Y$3</f>
        <v>0.79707317073170736</v>
      </c>
      <c r="K84">
        <f t="shared" si="7"/>
        <v>0.54268292682926833</v>
      </c>
      <c r="L84">
        <f>82 - trueraw!E83</f>
        <v>12</v>
      </c>
      <c r="M84">
        <f t="shared" si="5"/>
        <v>0.85365853658536583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8.975609756097562E-2</v>
      </c>
      <c r="C85">
        <f>trueraw!H84*$M85 + $N85*R$3</f>
        <v>0.22609756097560976</v>
      </c>
      <c r="D85">
        <f>trueraw!I84*$M85 + $N85*S$3</f>
        <v>-0.78378048780487808</v>
      </c>
      <c r="E85">
        <f>trueraw!J84*$M85 + $N85*T$3</f>
        <v>-0.9384146341463413</v>
      </c>
      <c r="F85">
        <f>trueraw!K84*$M85 + $N85*U$3</f>
        <v>-1.2098780487804877</v>
      </c>
      <c r="G85">
        <f>trueraw!L84*$M85 + $N85*V$3</f>
        <v>-0.61573170731707316</v>
      </c>
      <c r="H85">
        <f>trueraw!M84*$M85 + $N85*W$3</f>
        <v>-1.1403658536585368</v>
      </c>
      <c r="I85">
        <f>trueraw!N84*$M85 + $N85*X$3</f>
        <v>-0.78756097560975613</v>
      </c>
      <c r="J85">
        <f>trueraw!O84*$M85 + $N85*Y$3</f>
        <v>0.90219512195121954</v>
      </c>
      <c r="K85">
        <f t="shared" si="7"/>
        <v>-4.2576829268292684</v>
      </c>
      <c r="L85">
        <f>82 - trueraw!E84</f>
        <v>63</v>
      </c>
      <c r="M85">
        <f t="shared" si="5"/>
        <v>0.23170731707317074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0.11715447154471545</v>
      </c>
      <c r="C86">
        <f>trueraw!H85*$M86 + $N86*R$3</f>
        <v>1.3616666666666666</v>
      </c>
      <c r="D86">
        <f>trueraw!I85*$M86 + $N86*S$3</f>
        <v>0.66756097560975614</v>
      </c>
      <c r="E86">
        <f>trueraw!J85*$M86 + $N86*T$3</f>
        <v>0.53959349593495942</v>
      </c>
      <c r="F86">
        <f>trueraw!K85*$M86 + $N86*U$3</f>
        <v>-0.83922764227642288</v>
      </c>
      <c r="G86">
        <f>trueraw!L85*$M86 + $N86*V$3</f>
        <v>-0.51296747967479672</v>
      </c>
      <c r="H86">
        <f>trueraw!M85*$M86 + $N86*W$3</f>
        <v>0.24585365853658536</v>
      </c>
      <c r="I86">
        <f>trueraw!N85*$M86 + $N86*X$3</f>
        <v>-0.59134146341463412</v>
      </c>
      <c r="J86">
        <f>trueraw!O85*$M86 + $N86*Y$3</f>
        <v>-1.2479674796747955E-2</v>
      </c>
      <c r="K86">
        <f t="shared" si="7"/>
        <v>0.97581300813008132</v>
      </c>
      <c r="L86">
        <f>82 - trueraw!E85</f>
        <v>7</v>
      </c>
      <c r="M86">
        <f t="shared" si="5"/>
        <v>0.91463414634146345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-0.15804878048780488</v>
      </c>
      <c r="C87">
        <f>trueraw!H86*$M87 + $N87*R$3</f>
        <v>0.84317073170731704</v>
      </c>
      <c r="D87">
        <f>trueraw!I86*$M87 + $N87*S$3</f>
        <v>0.35658536585365858</v>
      </c>
      <c r="E87">
        <f>trueraw!J86*$M87 + $N87*T$3</f>
        <v>0.69243902439024396</v>
      </c>
      <c r="F87">
        <f>trueraw!K86*$M87 + $N87*U$3</f>
        <v>-1.0536585365853659</v>
      </c>
      <c r="G87">
        <f>trueraw!L86*$M87 + $N87*V$3</f>
        <v>1.5563414634146342</v>
      </c>
      <c r="H87">
        <f>trueraw!M86*$M87 + $N87*W$3</f>
        <v>0.66780487804878053</v>
      </c>
      <c r="I87">
        <f>trueraw!N86*$M87 + $N87*X$3</f>
        <v>-0.97365853658536583</v>
      </c>
      <c r="J87">
        <f>trueraw!O86*$M87 + $N87*Y$3</f>
        <v>-1.4565853658536585</v>
      </c>
      <c r="K87">
        <f t="shared" si="7"/>
        <v>0.47439024390243967</v>
      </c>
      <c r="L87">
        <f>82 - trueraw!E86</f>
        <v>12</v>
      </c>
      <c r="M87">
        <f t="shared" si="5"/>
        <v>0.85365853658536583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-0.17512195121951218</v>
      </c>
      <c r="C88">
        <f>trueraw!H87*$M88 + $N88*R$3</f>
        <v>0.31390243902439025</v>
      </c>
      <c r="D88">
        <f>trueraw!I87*$M88 + $N88*S$3</f>
        <v>0.88585365853658549</v>
      </c>
      <c r="E88">
        <f>trueraw!J87*$M88 + $N88*T$3</f>
        <v>0.22292682926829271</v>
      </c>
      <c r="F88">
        <f>trueraw!K87*$M88 + $N88*U$3</f>
        <v>-0.87439024390243902</v>
      </c>
      <c r="G88">
        <f>trueraw!L87*$M88 + $N88*V$3</f>
        <v>2.6829268292683228E-3</v>
      </c>
      <c r="H88">
        <f>trueraw!M87*$M88 + $N88*W$3</f>
        <v>0.29219512195121955</v>
      </c>
      <c r="I88">
        <f>trueraw!N87*$M88 + $N88*X$3</f>
        <v>-0.21390243902439021</v>
      </c>
      <c r="J88">
        <f>trueraw!O87*$M88 + $N88*Y$3</f>
        <v>2.8780487804878047E-2</v>
      </c>
      <c r="K88">
        <f t="shared" si="7"/>
        <v>0.482926829268293</v>
      </c>
      <c r="L88">
        <f>82 - trueraw!E87</f>
        <v>12</v>
      </c>
      <c r="M88">
        <f t="shared" si="5"/>
        <v>0.85365853658536583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0.34780487804878052</v>
      </c>
      <c r="C89">
        <f>trueraw!H88*$M89 + $N89*R$3</f>
        <v>1.0045121951219511</v>
      </c>
      <c r="D89">
        <f>trueraw!I88*$M89 + $N89*S$3</f>
        <v>-0.1651219512195122</v>
      </c>
      <c r="E89">
        <f>trueraw!J88*$M89 + $N89*T$3</f>
        <v>1.3515853658536585</v>
      </c>
      <c r="F89">
        <f>trueraw!K88*$M89 + $N89*U$3</f>
        <v>-0.77317073170731709</v>
      </c>
      <c r="G89">
        <f>trueraw!L88*$M89 + $N89*V$3</f>
        <v>0.61426829268292693</v>
      </c>
      <c r="H89">
        <f>trueraw!M88*$M89 + $N89*W$3</f>
        <v>0.39195121951219519</v>
      </c>
      <c r="I89">
        <f>trueraw!N88*$M89 + $N89*X$3</f>
        <v>-0.78439024390243905</v>
      </c>
      <c r="J89">
        <f>trueraw!O88*$M89 + $N89*Y$3</f>
        <v>-1.2341463414634148</v>
      </c>
      <c r="K89">
        <f t="shared" si="7"/>
        <v>0.7532926829268296</v>
      </c>
      <c r="L89">
        <f>82 - trueraw!E88</f>
        <v>9</v>
      </c>
      <c r="M89">
        <f t="shared" si="5"/>
        <v>0.8902439024390244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-0.84097560975609753</v>
      </c>
      <c r="C90">
        <f>trueraw!H89*$M90 + $N90*R$3</f>
        <v>0.16878048780487806</v>
      </c>
      <c r="D90">
        <f>trueraw!I89*$M90 + $N90*S$3</f>
        <v>0.10048780487804881</v>
      </c>
      <c r="E90">
        <f>trueraw!J89*$M90 + $N90*T$3</f>
        <v>-0.17829268292682923</v>
      </c>
      <c r="F90">
        <f>trueraw!K89*$M90 + $N90*U$3</f>
        <v>-0.72926829268292681</v>
      </c>
      <c r="G90">
        <f>trueraw!L89*$M90 + $N90*V$3</f>
        <v>1.2490243902439024</v>
      </c>
      <c r="H90">
        <f>trueraw!M89*$M90 + $N90*W$3</f>
        <v>1.1458536585365855</v>
      </c>
      <c r="I90">
        <f>trueraw!N89*$M90 + $N90*X$3</f>
        <v>-0.23951219512195121</v>
      </c>
      <c r="J90">
        <f>trueraw!O89*$M90 + $N90*Y$3</f>
        <v>-0.23585365853658535</v>
      </c>
      <c r="K90">
        <f t="shared" si="7"/>
        <v>0.44024390243902478</v>
      </c>
      <c r="L90">
        <f>82 - trueraw!E89</f>
        <v>12</v>
      </c>
      <c r="M90">
        <f t="shared" si="5"/>
        <v>0.85365853658536583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-1.1058536585365855</v>
      </c>
      <c r="C91">
        <f>trueraw!H90*$M91 + $N91*R$3</f>
        <v>0.11951219512195123</v>
      </c>
      <c r="D91">
        <f>trueraw!I90*$M91 + $N91*S$3</f>
        <v>2.1565853658536587</v>
      </c>
      <c r="E91">
        <f>trueraw!J90*$M91 + $N91*T$3</f>
        <v>0.32439024390243909</v>
      </c>
      <c r="F91">
        <f>trueraw!K90*$M91 + $N91*U$3</f>
        <v>-0.22048780487804875</v>
      </c>
      <c r="G91">
        <f>trueraw!L90*$M91 + $N91*V$3</f>
        <v>0.31804878048780488</v>
      </c>
      <c r="H91">
        <f>trueraw!M90*$M91 + $N91*W$3</f>
        <v>-0.11853658536585365</v>
      </c>
      <c r="I91">
        <f>trueraw!N90*$M91 + $N91*X$3</f>
        <v>-0.37512195121951225</v>
      </c>
      <c r="J91">
        <f>trueraw!O90*$M91 + $N91*Y$3</f>
        <v>-0.14975609756097563</v>
      </c>
      <c r="K91">
        <f t="shared" si="7"/>
        <v>0.94878048780487834</v>
      </c>
      <c r="L91">
        <f>82 - trueraw!E90</f>
        <v>6</v>
      </c>
      <c r="M91">
        <f t="shared" si="5"/>
        <v>0.92682926829268297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-0.92048780487804882</v>
      </c>
      <c r="C92">
        <f>trueraw!H91*$M92 + $N92*R$3</f>
        <v>0.78682926829268296</v>
      </c>
      <c r="D92">
        <f>trueraw!I91*$M92 + $N92*S$3</f>
        <v>1.3965853658536587</v>
      </c>
      <c r="E92">
        <f>trueraw!J91*$M92 + $N92*T$3</f>
        <v>0.26878048780487812</v>
      </c>
      <c r="F92">
        <f>trueraw!K91*$M92 + $N92*U$3</f>
        <v>0.1965853658536586</v>
      </c>
      <c r="G92">
        <f>trueraw!L91*$M92 + $N92*V$3</f>
        <v>-0.55317073170731712</v>
      </c>
      <c r="H92">
        <f>trueraw!M91*$M92 + $N92*W$3</f>
        <v>-0.11853658536585365</v>
      </c>
      <c r="I92">
        <f>trueraw!N91*$M92 + $N92*X$3</f>
        <v>-0.67170731707317077</v>
      </c>
      <c r="J92">
        <f>trueraw!O91*$M92 + $N92*Y$3</f>
        <v>0.5639024390243903</v>
      </c>
      <c r="K92">
        <f t="shared" si="7"/>
        <v>0.94878048780487811</v>
      </c>
      <c r="L92">
        <f>82 - trueraw!E91</f>
        <v>6</v>
      </c>
      <c r="M92">
        <f t="shared" si="5"/>
        <v>0.92682926829268297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-0.5858130081300813</v>
      </c>
      <c r="C93">
        <f>trueraw!H92*$M93 + $N93*R$3</f>
        <v>-0.1056910569105691</v>
      </c>
      <c r="D93">
        <f>trueraw!I92*$M93 + $N93*S$3</f>
        <v>0.57768292682926825</v>
      </c>
      <c r="E93">
        <f>trueraw!J92*$M93 + $N93*T$3</f>
        <v>0.13345528455284555</v>
      </c>
      <c r="F93">
        <f>trueraw!K92*$M93 + $N93*U$3</f>
        <v>-0.41711382113821138</v>
      </c>
      <c r="G93">
        <f>trueraw!L92*$M93 + $N93*V$3</f>
        <v>-6.910569105690878E-4</v>
      </c>
      <c r="H93">
        <f>trueraw!M92*$M93 + $N93*W$3</f>
        <v>0.9948780487804878</v>
      </c>
      <c r="I93">
        <f>trueraw!N92*$M93 + $N93*X$3</f>
        <v>0.16707317073170735</v>
      </c>
      <c r="J93">
        <f>trueraw!O92*$M93 + $N93*Y$3</f>
        <v>-0.36093495934959352</v>
      </c>
      <c r="K93">
        <f t="shared" si="7"/>
        <v>0.40284552845528454</v>
      </c>
      <c r="L93">
        <f>82 - trueraw!E92</f>
        <v>11</v>
      </c>
      <c r="M93">
        <f t="shared" si="5"/>
        <v>0.86585365853658536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1.0409349593495933</v>
      </c>
      <c r="C94">
        <f>trueraw!H93*$M94 + $N94*R$3</f>
        <v>-0.18406504065040652</v>
      </c>
      <c r="D94">
        <f>trueraw!I93*$M94 + $N94*S$3</f>
        <v>-0.52146341463414636</v>
      </c>
      <c r="E94">
        <f>trueraw!J93*$M94 + $N94*T$3</f>
        <v>-0.22869918699186992</v>
      </c>
      <c r="F94">
        <f>trueraw!K93*$M94 + $N94*U$3</f>
        <v>1.0266260162601626</v>
      </c>
      <c r="G94">
        <f>trueraw!L93*$M94 + $N94*V$3</f>
        <v>-0.82394308943089445</v>
      </c>
      <c r="H94">
        <f>trueraw!M93*$M94 + $N94*W$3</f>
        <v>-8.3414634146341482E-2</v>
      </c>
      <c r="I94">
        <f>trueraw!N93*$M94 + $N94*X$3</f>
        <v>-0.28036585365853661</v>
      </c>
      <c r="J94">
        <f>trueraw!O93*$M94 + $N94*Y$3</f>
        <v>0.82898373983739848</v>
      </c>
      <c r="K94">
        <f t="shared" si="7"/>
        <v>0.77459349593495896</v>
      </c>
      <c r="L94">
        <f>82 - trueraw!E93</f>
        <v>7</v>
      </c>
      <c r="M94">
        <f t="shared" si="5"/>
        <v>0.91463414634146345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1.3131707317073171</v>
      </c>
      <c r="C95">
        <f>trueraw!H94*$M95 + $N95*R$3</f>
        <v>-0.1678048780487805</v>
      </c>
      <c r="D95">
        <f>trueraw!I94*$M95 + $N95*S$3</f>
        <v>-1.5507317073170734</v>
      </c>
      <c r="E95">
        <f>trueraw!J94*$M95 + $N95*T$3</f>
        <v>-0.88975609756097562</v>
      </c>
      <c r="F95">
        <f>trueraw!K94*$M95 + $N95*U$3</f>
        <v>-0.6839024390243903</v>
      </c>
      <c r="G95">
        <f>trueraw!L94*$M95 + $N95*V$3</f>
        <v>1.5692682926829269</v>
      </c>
      <c r="H95">
        <f>trueraw!M94*$M95 + $N95*W$3</f>
        <v>2.1151219512195123</v>
      </c>
      <c r="I95">
        <f>trueraw!N94*$M95 + $N95*X$3</f>
        <v>-0.63463414634146342</v>
      </c>
      <c r="J95">
        <f>trueraw!O94*$M95 + $N95*Y$3</f>
        <v>-0.2239024390243903</v>
      </c>
      <c r="K95">
        <f t="shared" si="7"/>
        <v>0.84682926829268246</v>
      </c>
      <c r="L95">
        <f>82 - trueraw!E94</f>
        <v>6</v>
      </c>
      <c r="M95">
        <f t="shared" si="5"/>
        <v>0.92682926829268297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0.53268292682926832</v>
      </c>
      <c r="D96">
        <f>trueraw!I95*$M96 + $N96*S$3</f>
        <v>-0.1028048780487805</v>
      </c>
      <c r="E96">
        <f>trueraw!J95*$M96 + $N96*T$3</f>
        <v>-0.33097560975609752</v>
      </c>
      <c r="F96">
        <f>trueraw!K95*$M96 + $N96*U$3</f>
        <v>0.42865853658536596</v>
      </c>
      <c r="G96">
        <f>trueraw!L95*$M96 + $N96*V$3</f>
        <v>-0.12463414634146341</v>
      </c>
      <c r="H96">
        <f>trueraw!M95*$M96 + $N96*W$3</f>
        <v>0.19609756097560976</v>
      </c>
      <c r="I96">
        <f>trueraw!N95*$M96 + $N96*X$3</f>
        <v>-4.5487804878048772E-2</v>
      </c>
      <c r="J96">
        <f>trueraw!O95*$M96 + $N96*Y$3</f>
        <v>-5.6097560975609806E-3</v>
      </c>
      <c r="K96">
        <f t="shared" si="7"/>
        <v>0.55743902439024418</v>
      </c>
      <c r="L96">
        <f>82 - trueraw!E95</f>
        <v>9</v>
      </c>
      <c r="M96">
        <f t="shared" si="5"/>
        <v>0.8902439024390244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0.89837398373983735</v>
      </c>
      <c r="C97">
        <f>trueraw!H96*$M97 + $N97*R$3</f>
        <v>-1.9674796747967477E-2</v>
      </c>
      <c r="D97">
        <f>trueraw!I96*$M97 + $N97*S$3</f>
        <v>1.4548780487804878</v>
      </c>
      <c r="E97">
        <f>trueraw!J96*$M97 + $N97*T$3</f>
        <v>9.3739837398374007E-2</v>
      </c>
      <c r="F97">
        <f>trueraw!K96*$M97 + $N97*U$3</f>
        <v>-0.57081300813008129</v>
      </c>
      <c r="G97">
        <f>trueraw!L96*$M97 + $N97*V$3</f>
        <v>-0.46601626016260161</v>
      </c>
      <c r="H97">
        <f>trueraw!M96*$M97 + $N97*W$3</f>
        <v>-0.5356097560975609</v>
      </c>
      <c r="I97">
        <f>trueraw!N96*$M97 + $N97*X$3</f>
        <v>-0.78195121951219515</v>
      </c>
      <c r="J97">
        <f>trueraw!O96*$M97 + $N97*Y$3</f>
        <v>0.8027642276422764</v>
      </c>
      <c r="K97">
        <f t="shared" si="7"/>
        <v>0.87569105691056903</v>
      </c>
      <c r="L97">
        <f>82 - trueraw!E96</f>
        <v>4</v>
      </c>
      <c r="M97">
        <f t="shared" si="5"/>
        <v>0.95121951219512191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0.1074390243902439</v>
      </c>
      <c r="C98">
        <f>trueraw!H97*$M98 + $N98*R$3</f>
        <v>-0.2329268292682927</v>
      </c>
      <c r="D98">
        <f>trueraw!I97*$M98 + $N98*S$3</f>
        <v>-0.34317073170731704</v>
      </c>
      <c r="E98">
        <f>trueraw!J97*$M98 + $N98*T$3</f>
        <v>0.96878048780487824</v>
      </c>
      <c r="F98">
        <f>trueraw!K97*$M98 + $N98*U$3</f>
        <v>-0.29243902439024388</v>
      </c>
      <c r="G98">
        <f>trueraw!L97*$M98 + $N98*V$3</f>
        <v>2.3502439024390243</v>
      </c>
      <c r="H98">
        <f>trueraw!M97*$M98 + $N98*W$3</f>
        <v>0.16939024390243906</v>
      </c>
      <c r="I98">
        <f>trueraw!N97*$M98 + $N98*X$3</f>
        <v>-0.53512195121951223</v>
      </c>
      <c r="J98">
        <f>trueraw!O97*$M98 + $N98*Y$3</f>
        <v>-1.7682926829268295</v>
      </c>
      <c r="K98">
        <f t="shared" si="7"/>
        <v>0.42390243902439018</v>
      </c>
      <c r="L98">
        <f>82 - trueraw!E97</f>
        <v>9</v>
      </c>
      <c r="M98">
        <f t="shared" si="5"/>
        <v>0.8902439024390244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0.70016260162601618</v>
      </c>
      <c r="C99">
        <f>trueraw!H98*$M99 + $N99*R$3</f>
        <v>0.68467479674796738</v>
      </c>
      <c r="D99">
        <f>trueraw!I98*$M99 + $N99*S$3</f>
        <v>3.1341463414634146E-2</v>
      </c>
      <c r="E99">
        <f>trueraw!J98*$M99 + $N99*T$3</f>
        <v>-0.22581300813008126</v>
      </c>
      <c r="F99">
        <f>trueraw!K98*$M99 + $N99*U$3</f>
        <v>0.29227642276422766</v>
      </c>
      <c r="G99">
        <f>trueraw!L98*$M99 + $N99*V$3</f>
        <v>-0.35983739837398371</v>
      </c>
      <c r="H99">
        <f>trueraw!M98*$M99 + $N99*W$3</f>
        <v>-0.85939024390243901</v>
      </c>
      <c r="I99">
        <f>trueraw!N98*$M99 + $N99*X$3</f>
        <v>0.4476829268292683</v>
      </c>
      <c r="J99">
        <f>trueraw!O98*$M99 + $N99*Y$3</f>
        <v>6.662601626016261E-2</v>
      </c>
      <c r="K99">
        <f t="shared" si="7"/>
        <v>0.77772357723577223</v>
      </c>
      <c r="L99">
        <f>82 - trueraw!E98</f>
        <v>5</v>
      </c>
      <c r="M99">
        <f t="shared" si="5"/>
        <v>0.93902439024390238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0.30292682926829273</v>
      </c>
      <c r="C100">
        <f>trueraw!H99*$M100 + $N100*R$3</f>
        <v>1.1504878048780489</v>
      </c>
      <c r="D100">
        <f>trueraw!I99*$M100 + $N100*S$3</f>
        <v>-0.4031707317073171</v>
      </c>
      <c r="E100">
        <f>trueraw!J99*$M100 + $N100*T$3</f>
        <v>2.6585365853658588E-2</v>
      </c>
      <c r="F100">
        <f>trueraw!K99*$M100 + $N100*U$3</f>
        <v>-0.23414634146341459</v>
      </c>
      <c r="G100">
        <f>trueraw!L99*$M100 + $N100*V$3</f>
        <v>-0.52658536585365856</v>
      </c>
      <c r="H100">
        <f>trueraw!M99*$M100 + $N100*W$3</f>
        <v>-0.42487804878048779</v>
      </c>
      <c r="I100">
        <f>trueraw!N99*$M100 + $N100*X$3</f>
        <v>-0.19682926829268291</v>
      </c>
      <c r="J100">
        <f>trueraw!O99*$M100 + $N100*Y$3</f>
        <v>0.43853658536585366</v>
      </c>
      <c r="K100">
        <f t="shared" si="7"/>
        <v>0.13292682926829275</v>
      </c>
      <c r="L100">
        <f>82 - trueraw!E99</f>
        <v>12</v>
      </c>
      <c r="M100">
        <f t="shared" si="5"/>
        <v>0.85365853658536583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0.29723577235772364</v>
      </c>
      <c r="C101">
        <f>trueraw!H100*$M101 + $N101*R$3</f>
        <v>-0.37130081300813006</v>
      </c>
      <c r="D101">
        <f>trueraw!I100*$M101 + $N101*S$3</f>
        <v>-0.33170731707317069</v>
      </c>
      <c r="E101">
        <f>trueraw!J100*$M101 + $N101*T$3</f>
        <v>0.32430894308943092</v>
      </c>
      <c r="F101">
        <f>trueraw!K100*$M101 + $N101*U$3</f>
        <v>0.48032520325203265</v>
      </c>
      <c r="G101">
        <f>trueraw!L100*$M101 + $N101*V$3</f>
        <v>-0.34764227642276424</v>
      </c>
      <c r="H101">
        <f>trueraw!M100*$M101 + $N101*W$3</f>
        <v>0.19390243902439028</v>
      </c>
      <c r="I101">
        <f>trueraw!N100*$M101 + $N101*X$3</f>
        <v>-0.30560975609756097</v>
      </c>
      <c r="J101">
        <f>trueraw!O100*$M101 + $N101*Y$3</f>
        <v>0.49162601626016256</v>
      </c>
      <c r="K101">
        <f t="shared" si="7"/>
        <v>0.43113821138211406</v>
      </c>
      <c r="L101">
        <f>82 - trueraw!E100</f>
        <v>8</v>
      </c>
      <c r="M101">
        <f t="shared" si="5"/>
        <v>0.90243902439024393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-0.48650406504065047</v>
      </c>
      <c r="C102">
        <f>trueraw!H101*$M102 + $N102*R$3</f>
        <v>0.34642276422764229</v>
      </c>
      <c r="D102">
        <f>trueraw!I101*$M102 + $N102*S$3</f>
        <v>0.8139024390243903</v>
      </c>
      <c r="E102">
        <f>trueraw!J101*$M102 + $N102*T$3</f>
        <v>0.16459349593495937</v>
      </c>
      <c r="F102">
        <f>trueraw!K101*$M102 + $N102*U$3</f>
        <v>-0.39105691056910574</v>
      </c>
      <c r="G102">
        <f>trueraw!L101*$M102 + $N102*V$3</f>
        <v>1.1059349593495937</v>
      </c>
      <c r="H102">
        <f>trueraw!M101*$M102 + $N102*W$3</f>
        <v>-0.19317073170731708</v>
      </c>
      <c r="I102">
        <f>trueraw!N101*$M102 + $N102*X$3</f>
        <v>-0.90231707317073173</v>
      </c>
      <c r="J102">
        <f>trueraw!O101*$M102 + $N102*Y$3</f>
        <v>6.9837398373983756E-2</v>
      </c>
      <c r="K102">
        <f t="shared" si="7"/>
        <v>0.5276422764227644</v>
      </c>
      <c r="L102">
        <f>82 - trueraw!E101</f>
        <v>7</v>
      </c>
      <c r="M102">
        <f t="shared" si="5"/>
        <v>0.91463414634146345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-0.41642276422764229</v>
      </c>
      <c r="C103">
        <f>trueraw!H102*$M103 + $N103*R$3</f>
        <v>-6.0325203252032521E-2</v>
      </c>
      <c r="D103">
        <f>trueraw!I102*$M103 + $N103*S$3</f>
        <v>-0.42536585365853663</v>
      </c>
      <c r="E103">
        <f>trueraw!J102*$M103 + $N103*T$3</f>
        <v>-0.61934959349593499</v>
      </c>
      <c r="F103">
        <f>trueraw!K102*$M103 + $N103*U$3</f>
        <v>-0.15869918699186991</v>
      </c>
      <c r="G103">
        <f>trueraw!L102*$M103 + $N103*V$3</f>
        <v>-0.13300813008130083</v>
      </c>
      <c r="H103">
        <f>trueraw!M102*$M103 + $N103*W$3</f>
        <v>0.9258536585365853</v>
      </c>
      <c r="I103">
        <f>trueraw!N102*$M103 + $N103*X$3</f>
        <v>5.073170731707316E-2</v>
      </c>
      <c r="J103">
        <f>trueraw!O102*$M103 + $N103*Y$3</f>
        <v>0.73528455284552852</v>
      </c>
      <c r="K103">
        <f t="shared" si="7"/>
        <v>-0.1013008130081301</v>
      </c>
      <c r="L103">
        <f>82 - trueraw!E102</f>
        <v>14</v>
      </c>
      <c r="M103">
        <f t="shared" si="5"/>
        <v>0.82926829268292679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6.9105691056909474E-4</v>
      </c>
      <c r="C104">
        <f>trueraw!H103*$M104 + $N104*R$3</f>
        <v>0.12569105691056912</v>
      </c>
      <c r="D104">
        <f>trueraw!I103*$M104 + $N104*S$3</f>
        <v>0.13158536585365865</v>
      </c>
      <c r="E104">
        <f>trueraw!J103*$M104 + $N104*T$3</f>
        <v>-0.25552845528455265</v>
      </c>
      <c r="F104">
        <f>trueraw!K103*$M104 + $N104*U$3</f>
        <v>-1.0611788617886178</v>
      </c>
      <c r="G104">
        <f>trueraw!L103*$M104 + $N104*V$3</f>
        <v>-0.70260162601626019</v>
      </c>
      <c r="H104">
        <f>trueraw!M103*$M104 + $N104*W$3</f>
        <v>-0.79134146341463418</v>
      </c>
      <c r="I104">
        <f>trueraw!N103*$M104 + $N104*X$3</f>
        <v>-0.46878048780487802</v>
      </c>
      <c r="J104">
        <f>trueraw!O103*$M104 + $N104*Y$3</f>
        <v>0.83691056910569106</v>
      </c>
      <c r="K104">
        <f t="shared" si="7"/>
        <v>-2.1845528455284549</v>
      </c>
      <c r="L104">
        <f>82 - trueraw!E103</f>
        <v>37</v>
      </c>
      <c r="M104">
        <f t="shared" si="5"/>
        <v>0.54878048780487809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2.3109349593495931</v>
      </c>
      <c r="C105">
        <f>trueraw!H104*$M105 + $N105*R$3</f>
        <v>-1.2727235772357723</v>
      </c>
      <c r="D105">
        <f>trueraw!I104*$M105 + $N105*S$3</f>
        <v>-1.6764634146341462</v>
      </c>
      <c r="E105">
        <f>trueraw!J104*$M105 + $N105*T$3</f>
        <v>-0.70052845528455276</v>
      </c>
      <c r="F105">
        <f>trueraw!K104*$M105 + $N105*U$3</f>
        <v>6.943089430894317E-2</v>
      </c>
      <c r="G105">
        <f>trueraw!L104*$M105 + $N105*V$3</f>
        <v>-1.079918699186992</v>
      </c>
      <c r="H105">
        <f>trueraw!M104*$M105 + $N105*W$3</f>
        <v>-0.72804878048780486</v>
      </c>
      <c r="I105">
        <f>trueraw!N104*$M105 + $N105*X$3</f>
        <v>2.2345121951219511</v>
      </c>
      <c r="J105">
        <f>trueraw!O104*$M105 + $N105*Y$3</f>
        <v>0.66886178861788625</v>
      </c>
      <c r="K105">
        <f t="shared" si="7"/>
        <v>-0.17394308943089465</v>
      </c>
      <c r="L105">
        <f>82 - trueraw!E104</f>
        <v>13</v>
      </c>
      <c r="M105">
        <f t="shared" si="5"/>
        <v>0.84146341463414631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-0.17203252032520328</v>
      </c>
      <c r="C106">
        <f>trueraw!H105*$M106 + $N106*R$3</f>
        <v>-0.29910569105691059</v>
      </c>
      <c r="D106">
        <f>trueraw!I105*$M106 + $N106*S$3</f>
        <v>-0.80097560975609761</v>
      </c>
      <c r="E106">
        <f>trueraw!J105*$M106 + $N106*T$3</f>
        <v>-1.1556910569105692</v>
      </c>
      <c r="F106">
        <f>trueraw!K105*$M106 + $N106*U$3</f>
        <v>-1.1530894308943089</v>
      </c>
      <c r="G106">
        <f>trueraw!L105*$M106 + $N106*V$3</f>
        <v>-0.85300813008130083</v>
      </c>
      <c r="H106">
        <f>trueraw!M105*$M106 + $N106*W$3</f>
        <v>1.9356097560975611</v>
      </c>
      <c r="I106">
        <f>trueraw!N105*$M106 + $N106*X$3</f>
        <v>1.4</v>
      </c>
      <c r="J106">
        <f>trueraw!O105*$M106 + $N106*Y$3</f>
        <v>1.177479674796748</v>
      </c>
      <c r="K106">
        <f t="shared" si="7"/>
        <v>7.9186991869918844E-2</v>
      </c>
      <c r="L106">
        <f>82 - trueraw!E105</f>
        <v>8</v>
      </c>
      <c r="M106">
        <f t="shared" si="5"/>
        <v>0.90243902439024393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-0.59617886178861801</v>
      </c>
      <c r="C107">
        <f>trueraw!H106*$M107 + $N107*R$3</f>
        <v>0.11601626016260164</v>
      </c>
      <c r="D107">
        <f>trueraw!I106*$M107 + $N107*S$3</f>
        <v>0.63390243902439025</v>
      </c>
      <c r="E107">
        <f>trueraw!J106*$M107 + $N107*T$3</f>
        <v>-0.65934959349593492</v>
      </c>
      <c r="F107">
        <f>trueraw!K106*$M107 + $N107*U$3</f>
        <v>-0.53040650406504064</v>
      </c>
      <c r="G107">
        <f>trueraw!L106*$M107 + $N107*V$3</f>
        <v>-0.58227642276422764</v>
      </c>
      <c r="H107">
        <f>trueraw!M106*$M107 + $N107*W$3</f>
        <v>0.75341463414634147</v>
      </c>
      <c r="I107">
        <f>trueraw!N106*$M107 + $N107*X$3</f>
        <v>0.2087804878048781</v>
      </c>
      <c r="J107">
        <f>trueraw!O106*$M107 + $N107*Y$3</f>
        <v>0.71723577235772362</v>
      </c>
      <c r="K107">
        <f t="shared" si="7"/>
        <v>6.1138211382113838E-2</v>
      </c>
      <c r="L107">
        <f>82 - trueraw!E106</f>
        <v>8</v>
      </c>
      <c r="M107">
        <f t="shared" si="5"/>
        <v>0.90243902439024393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0.57699186991869922</v>
      </c>
      <c r="C108">
        <f>trueraw!H107*$M108 + $N108*R$3</f>
        <v>-0.6600813008130082</v>
      </c>
      <c r="D108">
        <f>trueraw!I107*$M108 + $N108*S$3</f>
        <v>-1.4597560975609758</v>
      </c>
      <c r="E108">
        <f>trueraw!J107*$M108 + $N108*T$3</f>
        <v>-0.62325203252032524</v>
      </c>
      <c r="F108">
        <f>trueraw!K107*$M108 + $N108*U$3</f>
        <v>0.89544715447154477</v>
      </c>
      <c r="G108">
        <f>trueraw!L107*$M108 + $N108*V$3</f>
        <v>-0.59130081300813009</v>
      </c>
      <c r="H108">
        <f>trueraw!M107*$M108 + $N108*W$3</f>
        <v>-0.15804878048780488</v>
      </c>
      <c r="I108">
        <f>trueraw!N107*$M108 + $N108*X$3</f>
        <v>1.2375609756097561</v>
      </c>
      <c r="J108">
        <f>trueraw!O107*$M108 + $N108*Y$3</f>
        <v>0.79845528455284553</v>
      </c>
      <c r="K108">
        <f t="shared" si="7"/>
        <v>1.6016260162601603E-2</v>
      </c>
      <c r="L108">
        <f>82 - trueraw!E107</f>
        <v>8</v>
      </c>
      <c r="M108">
        <f t="shared" si="5"/>
        <v>0.90243902439024393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0.44162601626016262</v>
      </c>
      <c r="C109">
        <f>trueraw!H108*$M109 + $N109*R$3</f>
        <v>0.3326016260162602</v>
      </c>
      <c r="D109">
        <f>trueraw!I108*$M109 + $N109*S$3</f>
        <v>0.84146341463414642</v>
      </c>
      <c r="E109">
        <f>trueraw!J108*$M109 + $N109*T$3</f>
        <v>-0.3434959349593496</v>
      </c>
      <c r="F109">
        <f>trueraw!K108*$M109 + $N109*U$3</f>
        <v>-0.64772357723577234</v>
      </c>
      <c r="G109">
        <f>trueraw!L108*$M109 + $N109*V$3</f>
        <v>0.84357723577235777</v>
      </c>
      <c r="H109">
        <f>trueraw!M108*$M109 + $N109*W$3</f>
        <v>-0.63634146341463416</v>
      </c>
      <c r="I109">
        <f>trueraw!N108*$M109 + $N109*X$3</f>
        <v>-0.80195121951219517</v>
      </c>
      <c r="J109">
        <f>trueraw!O108*$M109 + $N109*Y$3</f>
        <v>4.308943089430875E-3</v>
      </c>
      <c r="K109">
        <f t="shared" si="7"/>
        <v>3.4065040650406622E-2</v>
      </c>
      <c r="L109">
        <f>82 - trueraw!E108</f>
        <v>8</v>
      </c>
      <c r="M109">
        <f t="shared" si="5"/>
        <v>0.90243902439024393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-1.1015447154471545</v>
      </c>
      <c r="C110">
        <f>trueraw!H109*$M110 + $N110*R$3</f>
        <v>1.0094308943089434</v>
      </c>
      <c r="D110">
        <f>trueraw!I109*$M110 + $N110*S$3</f>
        <v>1.2926829268292686</v>
      </c>
      <c r="E110">
        <f>trueraw!J109*$M110 + $N110*T$3</f>
        <v>0.59504065040650422</v>
      </c>
      <c r="F110">
        <f>trueraw!K109*$M110 + $N110*U$3</f>
        <v>-0.46723577235772357</v>
      </c>
      <c r="G110">
        <f>trueraw!L109*$M110 + $N110*V$3</f>
        <v>-0.2032520325203252</v>
      </c>
      <c r="H110">
        <f>trueraw!M109*$M110 + $N110*W$3</f>
        <v>-8.5853658536585359E-2</v>
      </c>
      <c r="I110">
        <f>trueraw!N109*$M110 + $N110*X$3</f>
        <v>-0.98243902439024389</v>
      </c>
      <c r="J110">
        <f>trueraw!O109*$M110 + $N110*Y$3</f>
        <v>-4.0813008130081319E-2</v>
      </c>
      <c r="K110">
        <f t="shared" si="7"/>
        <v>1.6016260162602325E-2</v>
      </c>
      <c r="L110">
        <f>82 - trueraw!E109</f>
        <v>8</v>
      </c>
      <c r="M110">
        <f t="shared" si="5"/>
        <v>0.90243902439024393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-0.85804878048780486</v>
      </c>
      <c r="C111">
        <f>trueraw!H110*$M111 + $N111*R$3</f>
        <v>-0.40317073170731704</v>
      </c>
      <c r="D111">
        <f>trueraw!I110*$M111 + $N111*S$3</f>
        <v>1.0821951219512196</v>
      </c>
      <c r="E111">
        <f>trueraw!J110*$M111 + $N111*T$3</f>
        <v>0.70951219512195129</v>
      </c>
      <c r="F111">
        <f>trueraw!K110*$M111 + $N111*U$3</f>
        <v>-0.92560975609756091</v>
      </c>
      <c r="G111">
        <f>trueraw!L110*$M111 + $N111*V$3</f>
        <v>1.4112195121951221</v>
      </c>
      <c r="H111">
        <f>trueraw!M110*$M111 + $N111*W$3</f>
        <v>0.18975609756097561</v>
      </c>
      <c r="I111">
        <f>trueraw!N110*$M111 + $N111*X$3</f>
        <v>-0.35048780487804876</v>
      </c>
      <c r="J111">
        <f>trueraw!O110*$M111 + $N111*Y$3</f>
        <v>-1.1663414634146343</v>
      </c>
      <c r="K111">
        <f t="shared" si="7"/>
        <v>-0.31097560975609728</v>
      </c>
      <c r="L111">
        <f>82 - trueraw!E110</f>
        <v>12</v>
      </c>
      <c r="M111">
        <f t="shared" si="5"/>
        <v>0.85365853658536583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0.15463414634146344</v>
      </c>
      <c r="C112">
        <f>trueraw!H111*$M112 + $N112*R$3</f>
        <v>-1.5024390243902441</v>
      </c>
      <c r="D112">
        <f>trueraw!I111*$M112 + $N112*S$3</f>
        <v>-0.61463414634146341</v>
      </c>
      <c r="E112">
        <f>trueraw!J111*$M112 + $N112*T$3</f>
        <v>0.78780487804878052</v>
      </c>
      <c r="F112">
        <f>trueraw!K111*$M112 + $N112*U$3</f>
        <v>1.1975609756097563</v>
      </c>
      <c r="G112">
        <f>trueraw!L111*$M112 + $N112*V$3</f>
        <v>2.5146341463414634</v>
      </c>
      <c r="H112">
        <f>trueraw!M111*$M112 + $N112*W$3</f>
        <v>0.73414634146341473</v>
      </c>
      <c r="I112">
        <f>trueraw!N111*$M112 + $N112*X$3</f>
        <v>-0.50487804878048781</v>
      </c>
      <c r="J112">
        <f>trueraw!O111*$M112 + $N112*Y$3</f>
        <v>-2.6151219512195123</v>
      </c>
      <c r="K112">
        <f t="shared" si="7"/>
        <v>0.15170731707317042</v>
      </c>
      <c r="L112">
        <f>82 - trueraw!E111</f>
        <v>6</v>
      </c>
      <c r="M112">
        <f t="shared" si="5"/>
        <v>0.92682926829268297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1.7811382113821137</v>
      </c>
      <c r="C113">
        <f>trueraw!H112*$M113 + $N113*R$3</f>
        <v>-1.2627642276422764</v>
      </c>
      <c r="D113">
        <f>trueraw!I112*$M113 + $N113*S$3</f>
        <v>-1.6692682926829268</v>
      </c>
      <c r="E113">
        <f>trueraw!J112*$M113 + $N113*T$3</f>
        <v>-0.65252032520325198</v>
      </c>
      <c r="F113">
        <f>trueraw!K112*$M113 + $N113*U$3</f>
        <v>1.2095934959349592</v>
      </c>
      <c r="G113">
        <f>trueraw!L112*$M113 + $N113*V$3</f>
        <v>0.16552845528455284</v>
      </c>
      <c r="H113">
        <f>trueraw!M112*$M113 + $N113*W$3</f>
        <v>-0.48390243902439023</v>
      </c>
      <c r="I113">
        <f>trueraw!N112*$M113 + $N113*X$3</f>
        <v>0.48195121951219511</v>
      </c>
      <c r="J113">
        <f>trueraw!O112*$M113 + $N113*Y$3</f>
        <v>-8.5691056910569052E-2</v>
      </c>
      <c r="K113">
        <f t="shared" si="7"/>
        <v>-0.51593495934959344</v>
      </c>
      <c r="L113">
        <f>82 - trueraw!E112</f>
        <v>14</v>
      </c>
      <c r="M113">
        <f t="shared" si="5"/>
        <v>0.82926829268292679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1.6152845528455284</v>
      </c>
      <c r="C114">
        <f>trueraw!H113*$M114 + $N114*R$3</f>
        <v>-2.9627642276422761</v>
      </c>
      <c r="D114">
        <f>trueraw!I113*$M114 + $N114*S$3</f>
        <v>-1.5780487804878047</v>
      </c>
      <c r="E114">
        <f>trueraw!J113*$M114 + $N114*T$3</f>
        <v>-9.6910569105691041E-2</v>
      </c>
      <c r="F114">
        <f>trueraw!K113*$M114 + $N114*U$3</f>
        <v>0.58764227642276423</v>
      </c>
      <c r="G114">
        <f>trueraw!L113*$M114 + $N114*V$3</f>
        <v>1.7494308943089429</v>
      </c>
      <c r="H114">
        <f>trueraw!M113*$M114 + $N114*W$3</f>
        <v>1.4151219512195121</v>
      </c>
      <c r="I114">
        <f>trueraw!N113*$M114 + $N114*X$3</f>
        <v>-2.3902439024390251E-2</v>
      </c>
      <c r="J114">
        <f>trueraw!O113*$M114 + $N114*Y$3</f>
        <v>-1.2632520325203251</v>
      </c>
      <c r="K114">
        <f t="shared" si="7"/>
        <v>-0.55739837398373893</v>
      </c>
      <c r="L114">
        <f>82 - trueraw!E113</f>
        <v>14</v>
      </c>
      <c r="M114">
        <f t="shared" si="5"/>
        <v>0.82926829268292679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6.5040650406504082E-3</v>
      </c>
      <c r="C115">
        <f>trueraw!H114*$M115 + $N115*R$3</f>
        <v>0.13869918699186992</v>
      </c>
      <c r="D115">
        <f>trueraw!I114*$M115 + $N115*S$3</f>
        <v>-0.54146341463414638</v>
      </c>
      <c r="E115">
        <f>trueraw!J114*$M115 + $N115*T$3</f>
        <v>-0.61934959349593499</v>
      </c>
      <c r="F115">
        <f>trueraw!K114*$M115 + $N115*U$3</f>
        <v>-5.0894308943089439E-2</v>
      </c>
      <c r="G115">
        <f>trueraw!L114*$M115 + $N115*V$3</f>
        <v>-5.0081300813008142E-2</v>
      </c>
      <c r="H115">
        <f>trueraw!M114*$M115 + $N115*W$3</f>
        <v>-0.60000000000000009</v>
      </c>
      <c r="I115">
        <f>trueraw!N114*$M115 + $N115*X$3</f>
        <v>0.21658536585365851</v>
      </c>
      <c r="J115">
        <f>trueraw!O114*$M115 + $N115*Y$3</f>
        <v>0.95089430894308946</v>
      </c>
      <c r="K115">
        <f t="shared" si="7"/>
        <v>-0.54910569105691054</v>
      </c>
      <c r="L115">
        <f>82 - trueraw!E114</f>
        <v>14</v>
      </c>
      <c r="M115">
        <f t="shared" si="5"/>
        <v>0.82926829268292679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0.2469918699186992</v>
      </c>
      <c r="C116">
        <f>trueraw!H115*$M116 + $N116*R$3</f>
        <v>-0.44178861788617885</v>
      </c>
      <c r="D116">
        <f>trueraw!I115*$M116 + $N116*S$3</f>
        <v>-0.80682926829268298</v>
      </c>
      <c r="E116">
        <f>trueraw!J115*$M116 + $N116*T$3</f>
        <v>-0.7105691056910568</v>
      </c>
      <c r="F116">
        <f>trueraw!K115*$M116 + $N116*U$3</f>
        <v>0.49642276422764225</v>
      </c>
      <c r="G116">
        <f>trueraw!L115*$M116 + $N116*V$3</f>
        <v>-0.95398373983739826</v>
      </c>
      <c r="H116">
        <f>trueraw!M115*$M116 + $N116*W$3</f>
        <v>-1.4790243902439024</v>
      </c>
      <c r="I116">
        <f>trueraw!N115*$M116 + $N116*X$3</f>
        <v>2.2814634146341461</v>
      </c>
      <c r="J116">
        <f>trueraw!O115*$M116 + $N116*Y$3</f>
        <v>0.80162601626016261</v>
      </c>
      <c r="K116">
        <f t="shared" si="7"/>
        <v>-0.56569105691056942</v>
      </c>
      <c r="L116">
        <f>82 - trueraw!E115</f>
        <v>14</v>
      </c>
      <c r="M116">
        <f t="shared" si="5"/>
        <v>0.82926829268292679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0.80341463414634151</v>
      </c>
      <c r="C117">
        <f>trueraw!H116*$M117 + $N117*R$3</f>
        <v>-0.54780487804878053</v>
      </c>
      <c r="D117">
        <f>trueraw!I116*$M117 + $N117*S$3</f>
        <v>-0.8</v>
      </c>
      <c r="E117">
        <f>trueraw!J116*$M117 + $N117*T$3</f>
        <v>-0.32439024390243898</v>
      </c>
      <c r="F117">
        <f>trueraw!K116*$M117 + $N117*U$3</f>
        <v>0.13170731707317077</v>
      </c>
      <c r="G117">
        <f>trueraw!L116*$M117 + $N117*V$3</f>
        <v>-0.1453658536585366</v>
      </c>
      <c r="H117">
        <f>trueraw!M116*$M117 + $N117*W$3</f>
        <v>0.84536585365853667</v>
      </c>
      <c r="I117">
        <f>trueraw!N116*$M117 + $N117*X$3</f>
        <v>-0.10634146341463414</v>
      </c>
      <c r="J117">
        <f>trueraw!O116*$M117 + $N117*Y$3</f>
        <v>0.20243902439024392</v>
      </c>
      <c r="K117">
        <f t="shared" si="7"/>
        <v>5.9024390243902547E-2</v>
      </c>
      <c r="L117">
        <f>82 - trueraw!E116</f>
        <v>6</v>
      </c>
      <c r="M117">
        <f t="shared" si="5"/>
        <v>0.92682926829268297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2.3057317073170731</v>
      </c>
      <c r="C118">
        <f>trueraw!H117*$M118 + $N118*R$3</f>
        <v>0.10548780487804878</v>
      </c>
      <c r="D118">
        <f>trueraw!I117*$M118 + $N118*S$3</f>
        <v>-1.7484146341463414</v>
      </c>
      <c r="E118">
        <f>trueraw!J117*$M118 + $N118*T$3</f>
        <v>-0.58085365853658533</v>
      </c>
      <c r="F118">
        <f>trueraw!K117*$M118 + $N118*U$3</f>
        <v>1.1060975609756096</v>
      </c>
      <c r="G118">
        <f>trueraw!L117*$M118 + $N118*V$3</f>
        <v>-0.71963414634146339</v>
      </c>
      <c r="H118">
        <f>trueraw!M117*$M118 + $N118*W$3</f>
        <v>-1.5429268292682927</v>
      </c>
      <c r="I118">
        <f>trueraw!N117*$M118 + $N118*X$3</f>
        <v>0.89487804878048771</v>
      </c>
      <c r="J118">
        <f>trueraw!O117*$M118 + $N118*Y$3</f>
        <v>0.47914634146341462</v>
      </c>
      <c r="K118">
        <f t="shared" si="7"/>
        <v>0.29951219512195093</v>
      </c>
      <c r="L118">
        <f>82 - trueraw!E117</f>
        <v>3</v>
      </c>
      <c r="M118">
        <f t="shared" si="5"/>
        <v>0.96341463414634143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-0.43373983739837396</v>
      </c>
      <c r="C119">
        <f>trueraw!H118*$M119 + $N119*R$3</f>
        <v>1.4606504065040653</v>
      </c>
      <c r="D119">
        <f>trueraw!I118*$M119 + $N119*S$3</f>
        <v>0.77829268292682929</v>
      </c>
      <c r="E119">
        <f>trueraw!J118*$M119 + $N119*T$3</f>
        <v>0.28821138211382114</v>
      </c>
      <c r="F119">
        <f>trueraw!K118*$M119 + $N119*U$3</f>
        <v>-1.0628455284552847</v>
      </c>
      <c r="G119">
        <f>trueraw!L118*$M119 + $N119*V$3</f>
        <v>-0.17617886178861786</v>
      </c>
      <c r="H119">
        <f>trueraw!M118*$M119 + $N119*W$3</f>
        <v>-0.66341463414634161</v>
      </c>
      <c r="I119">
        <f>trueraw!N118*$M119 + $N119*X$3</f>
        <v>-0.63951219512195123</v>
      </c>
      <c r="J119">
        <f>trueraw!O118*$M119 + $N119*Y$3</f>
        <v>0.32918699186991873</v>
      </c>
      <c r="K119">
        <f t="shared" si="7"/>
        <v>-0.11934959349593488</v>
      </c>
      <c r="L119">
        <f>82 - trueraw!E118</f>
        <v>8</v>
      </c>
      <c r="M119">
        <f t="shared" si="5"/>
        <v>0.90243902439024393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0.26768292682926831</v>
      </c>
      <c r="C120">
        <f>trueraw!H119*$M120 + $N120*R$3</f>
        <v>-0.80268292682926834</v>
      </c>
      <c r="D120">
        <f>trueraw!I119*$M120 + $N120*S$3</f>
        <v>-1.1176829268292683</v>
      </c>
      <c r="E120">
        <f>trueraw!J119*$M120 + $N120*T$3</f>
        <v>-0.30426829268292682</v>
      </c>
      <c r="F120">
        <f>trueraw!K119*$M120 + $N120*U$3</f>
        <v>0.83817073170731726</v>
      </c>
      <c r="G120">
        <f>trueraw!L119*$M120 + $N120*V$3</f>
        <v>-0.49853658536585366</v>
      </c>
      <c r="H120">
        <f>trueraw!M119*$M120 + $N120*W$3</f>
        <v>-0.60512195121951218</v>
      </c>
      <c r="I120">
        <f>trueraw!N119*$M120 + $N120*X$3</f>
        <v>2.2869512195121953</v>
      </c>
      <c r="J120">
        <f>trueraw!O119*$M120 + $N120*Y$3</f>
        <v>-0.36170731707317078</v>
      </c>
      <c r="K120">
        <f t="shared" si="7"/>
        <v>-0.29719512195121917</v>
      </c>
      <c r="L120">
        <f>82 - trueraw!E119</f>
        <v>9</v>
      </c>
      <c r="M120">
        <f t="shared" si="5"/>
        <v>0.8902439024390244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-0.37146341463414634</v>
      </c>
      <c r="C121">
        <f>trueraw!H120*$M121 + $N121*R$3</f>
        <v>5.7804878048780491E-2</v>
      </c>
      <c r="D121">
        <f>trueraw!I120*$M121 + $N121*S$3</f>
        <v>8.3414634146341482E-2</v>
      </c>
      <c r="E121">
        <f>trueraw!J120*$M121 + $N121*T$3</f>
        <v>-0.59658536585365851</v>
      </c>
      <c r="F121">
        <f>trueraw!K120*$M121 + $N121*U$3</f>
        <v>-0.68658536585365848</v>
      </c>
      <c r="G121">
        <f>trueraw!L120*$M121 + $N121*V$3</f>
        <v>-9.9756097560975587E-2</v>
      </c>
      <c r="H121">
        <f>trueraw!M120*$M121 + $N121*W$3</f>
        <v>0.65073170731707319</v>
      </c>
      <c r="I121">
        <f>trueraw!N120*$M121 + $N121*X$3</f>
        <v>0.1531707317073171</v>
      </c>
      <c r="J121">
        <f>trueraw!O120*$M121 + $N121*Y$3</f>
        <v>0.25926829268292684</v>
      </c>
      <c r="K121">
        <f t="shared" si="7"/>
        <v>-0.5499999999999996</v>
      </c>
      <c r="L121">
        <f>82 - trueraw!E120</f>
        <v>12</v>
      </c>
      <c r="M121">
        <f t="shared" si="5"/>
        <v>0.85365853658536583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1.5062601626016261</v>
      </c>
      <c r="C122">
        <f>trueraw!H121*$M122 + $N122*R$3</f>
        <v>-0.51691056910569122</v>
      </c>
      <c r="D122">
        <f>trueraw!I121*$M122 + $N122*S$3</f>
        <v>-1.0502439024390244</v>
      </c>
      <c r="E122">
        <f>trueraw!J121*$M122 + $N122*T$3</f>
        <v>-0.77081300813008125</v>
      </c>
      <c r="F122">
        <f>trueraw!K121*$M122 + $N122*U$3</f>
        <v>-0.60821138211382109</v>
      </c>
      <c r="G122">
        <f>trueraw!L121*$M122 + $N122*V$3</f>
        <v>-0.86520325203252035</v>
      </c>
      <c r="H122">
        <f>trueraw!M121*$M122 + $N122*W$3</f>
        <v>-1.5319512195121954</v>
      </c>
      <c r="I122">
        <f>trueraw!N121*$M122 + $N122*X$3</f>
        <v>-0.24073170731707316</v>
      </c>
      <c r="J122">
        <f>trueraw!O121*$M122 + $N122*Y$3</f>
        <v>0.97943089430894315</v>
      </c>
      <c r="K122">
        <f t="shared" si="7"/>
        <v>-3.0983739837398376</v>
      </c>
      <c r="L122">
        <f>82 - trueraw!E121</f>
        <v>44</v>
      </c>
      <c r="M122">
        <f t="shared" si="5"/>
        <v>0.46341463414634149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0.77243902439024392</v>
      </c>
      <c r="C123">
        <f>trueraw!H122*$M123 + $N123*R$3</f>
        <v>-0.69341463414634152</v>
      </c>
      <c r="D123">
        <f>trueraw!I122*$M123 + $N123*S$3</f>
        <v>-1.4104878048780487</v>
      </c>
      <c r="E123">
        <f>trueraw!J122*$M123 + $N123*T$3</f>
        <v>-0.59658536585365851</v>
      </c>
      <c r="F123">
        <f>trueraw!K122*$M123 + $N123*U$3</f>
        <v>5.6097560975609806E-2</v>
      </c>
      <c r="G123">
        <f>trueraw!L122*$M123 + $N123*V$3</f>
        <v>-0.66317073170731711</v>
      </c>
      <c r="H123">
        <f>trueraw!M122*$M123 + $N123*W$3</f>
        <v>7.0243902439024397E-2</v>
      </c>
      <c r="I123">
        <f>trueraw!N122*$M123 + $N123*X$3</f>
        <v>0.57999999999999996</v>
      </c>
      <c r="J123">
        <f>trueraw!O122*$M123 + $N123*Y$3</f>
        <v>1.1556097560975609</v>
      </c>
      <c r="K123">
        <f t="shared" si="7"/>
        <v>-0.72926829268292681</v>
      </c>
      <c r="L123">
        <f>82 - trueraw!E122</f>
        <v>12</v>
      </c>
      <c r="M123">
        <f t="shared" si="5"/>
        <v>0.85365853658536583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0.27268292682926831</v>
      </c>
      <c r="C124">
        <f>trueraw!H123*$M124 + $N124*R$3</f>
        <v>-0.6326829268292683</v>
      </c>
      <c r="D124">
        <f>trueraw!I123*$M124 + $N124*S$3</f>
        <v>-0.33024390243902435</v>
      </c>
      <c r="E124">
        <f>trueraw!J123*$M124 + $N124*T$3</f>
        <v>-0.16097560975609754</v>
      </c>
      <c r="F124">
        <f>trueraw!K123*$M124 + $N124*U$3</f>
        <v>-0.62048780487804878</v>
      </c>
      <c r="G124">
        <f>trueraw!L123*$M124 + $N124*V$3</f>
        <v>-0.54634146341463419</v>
      </c>
      <c r="H124">
        <f>trueraw!M123*$M124 + $N124*W$3</f>
        <v>-0.71951219512195119</v>
      </c>
      <c r="I124">
        <f>trueraw!N123*$M124 + $N124*X$3</f>
        <v>0.22000000000000003</v>
      </c>
      <c r="J124">
        <f>trueraw!O123*$M124 + $N124*Y$3</f>
        <v>0.39268292682926831</v>
      </c>
      <c r="K124">
        <f t="shared" si="7"/>
        <v>-2.1248780487804875</v>
      </c>
      <c r="L124">
        <f>82 - trueraw!E123</f>
        <v>30</v>
      </c>
      <c r="M124">
        <f t="shared" si="5"/>
        <v>0.63414634146341464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-0.6531707317073171</v>
      </c>
      <c r="C125">
        <f>trueraw!H124*$M125 + $N125*R$3</f>
        <v>-0.36902439024390243</v>
      </c>
      <c r="D125">
        <f>trueraw!I124*$M125 + $N125*S$3</f>
        <v>0.25414634146341464</v>
      </c>
      <c r="E125">
        <f>trueraw!J124*$M125 + $N125*T$3</f>
        <v>0.4363414634146342</v>
      </c>
      <c r="F125">
        <f>trueraw!K124*$M125 + $N125*U$3</f>
        <v>-0.45609756097560972</v>
      </c>
      <c r="G125">
        <f>trueraw!L124*$M125 + $N125*V$3</f>
        <v>1.5648780487804879</v>
      </c>
      <c r="H125">
        <f>trueraw!M124*$M125 + $N125*W$3</f>
        <v>0.50560975609756098</v>
      </c>
      <c r="I125">
        <f>trueraw!N124*$M125 + $N125*X$3</f>
        <v>-0.43585365853658536</v>
      </c>
      <c r="J125">
        <f>trueraw!O124*$M125 + $N125*Y$3</f>
        <v>-1.6358536585365853</v>
      </c>
      <c r="K125">
        <f t="shared" si="7"/>
        <v>-0.78902439024390225</v>
      </c>
      <c r="L125">
        <f>82 - trueraw!E124</f>
        <v>12</v>
      </c>
      <c r="M125">
        <f t="shared" si="5"/>
        <v>0.85365853658536583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-0.39422764227642282</v>
      </c>
      <c r="C126">
        <f>trueraw!H125*$M126 + $N126*R$3</f>
        <v>1.7649186991869921</v>
      </c>
      <c r="D126">
        <f>trueraw!I125*$M126 + $N126*S$3</f>
        <v>-3.8536585365853609E-2</v>
      </c>
      <c r="E126">
        <f>trueraw!J125*$M126 + $N126*T$3</f>
        <v>-0.37605691056910562</v>
      </c>
      <c r="F126">
        <f>trueraw!K125*$M126 + $N126*U$3</f>
        <v>-0.58455284552845521</v>
      </c>
      <c r="G126">
        <f>trueraw!L125*$M126 + $N126*V$3</f>
        <v>-0.7566666666666666</v>
      </c>
      <c r="H126">
        <f>trueraw!M125*$M126 + $N126*W$3</f>
        <v>-1.0017073170731707</v>
      </c>
      <c r="I126">
        <f>trueraw!N125*$M126 + $N126*X$3</f>
        <v>-0.80414634146341468</v>
      </c>
      <c r="J126">
        <f>trueraw!O125*$M126 + $N126*Y$3</f>
        <v>1.0194308943089432</v>
      </c>
      <c r="K126">
        <f t="shared" si="7"/>
        <v>-1.1715447154471539</v>
      </c>
      <c r="L126">
        <f>82 - trueraw!E125</f>
        <v>17</v>
      </c>
      <c r="M126">
        <f t="shared" si="5"/>
        <v>0.79268292682926833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0.74304878048780487</v>
      </c>
      <c r="C127">
        <f>trueraw!H126*$M127 + $N127*R$3</f>
        <v>-0.72146341463414632</v>
      </c>
      <c r="D127">
        <f>trueraw!I126*$M127 + $N127*S$3</f>
        <v>-1.3679268292682925</v>
      </c>
      <c r="E127">
        <f>trueraw!J126*$M127 + $N127*T$3</f>
        <v>-0.35292682926829266</v>
      </c>
      <c r="F127">
        <f>trueraw!K126*$M127 + $N127*U$3</f>
        <v>1.1798780487804876</v>
      </c>
      <c r="G127">
        <f>trueraw!L126*$M127 + $N127*V$3</f>
        <v>-0.45585365853658538</v>
      </c>
      <c r="H127">
        <f>trueraw!M126*$M127 + $N127*W$3</f>
        <v>-0.77841463414634138</v>
      </c>
      <c r="I127">
        <f>trueraw!N126*$M127 + $N127*X$3</f>
        <v>0.4873170731707317</v>
      </c>
      <c r="J127">
        <f>trueraw!O126*$M127 + $N127*Y$3</f>
        <v>0.22804878048780489</v>
      </c>
      <c r="K127">
        <f t="shared" si="7"/>
        <v>-1.0382926829268293</v>
      </c>
      <c r="L127">
        <f>82 - trueraw!E126</f>
        <v>15</v>
      </c>
      <c r="M127">
        <f t="shared" si="5"/>
        <v>0.81707317073170727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2.0713821138211381</v>
      </c>
      <c r="C128">
        <f>trueraw!H127*$M128 + $N128*R$3</f>
        <v>-1.1134959349593496</v>
      </c>
      <c r="D128">
        <f>trueraw!I127*$M128 + $N128*S$3</f>
        <v>-1.6692682926829268</v>
      </c>
      <c r="E128">
        <f>trueraw!J127*$M128 + $N128*T$3</f>
        <v>-0.17154471544715447</v>
      </c>
      <c r="F128">
        <f>trueraw!K127*$M128 + $N128*U$3</f>
        <v>0.42178861788617888</v>
      </c>
      <c r="G128">
        <f>trueraw!L127*$M128 + $N128*V$3</f>
        <v>-0.8461788617886179</v>
      </c>
      <c r="H128">
        <f>trueraw!M127*$M128 + $N128*W$3</f>
        <v>-0.53365853658536588</v>
      </c>
      <c r="I128">
        <f>trueraw!N127*$M128 + $N128*X$3</f>
        <v>0.27463414634146338</v>
      </c>
      <c r="J128">
        <f>trueraw!O127*$M128 + $N128*Y$3</f>
        <v>0.56943089430894311</v>
      </c>
      <c r="K128">
        <f t="shared" si="7"/>
        <v>-0.99691056910569109</v>
      </c>
      <c r="L128">
        <f>82 - trueraw!E127</f>
        <v>14</v>
      </c>
      <c r="M128">
        <f t="shared" si="5"/>
        <v>0.82926829268292679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0.20552845528455285</v>
      </c>
      <c r="C129">
        <f>trueraw!H128*$M129 + $N129*R$3</f>
        <v>-0.59934959349593497</v>
      </c>
      <c r="D129">
        <f>trueraw!I128*$M129 + $N129*S$3</f>
        <v>-0.74048780487804877</v>
      </c>
      <c r="E129">
        <f>trueraw!J128*$M129 + $N129*T$3</f>
        <v>-0.91788617886178858</v>
      </c>
      <c r="F129">
        <f>trueraw!K128*$M129 + $N129*U$3</f>
        <v>9.0081300813008136E-2</v>
      </c>
      <c r="G129">
        <f>trueraw!L128*$M129 + $N129*V$3</f>
        <v>-0.18276422764227646</v>
      </c>
      <c r="H129">
        <f>trueraw!M128*$M129 + $N129*W$3</f>
        <v>1.1165853658536584</v>
      </c>
      <c r="I129">
        <f>trueraw!N128*$M129 + $N129*X$3</f>
        <v>-0.34731707317073168</v>
      </c>
      <c r="J129">
        <f>trueraw!O128*$M129 + $N129*Y$3</f>
        <v>0.37040650406504072</v>
      </c>
      <c r="K129">
        <f t="shared" si="7"/>
        <v>-1.0052032520325205</v>
      </c>
      <c r="L129">
        <f>82 - trueraw!E128</f>
        <v>14</v>
      </c>
      <c r="M129">
        <f t="shared" si="5"/>
        <v>0.82926829268292679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-1.7714634146341461</v>
      </c>
      <c r="C130">
        <f>trueraw!H129*$M130 + $N130*R$3</f>
        <v>0.49317073170731701</v>
      </c>
      <c r="D130">
        <f>trueraw!I129*$M130 + $N130*S$3</f>
        <v>1.244390243902439</v>
      </c>
      <c r="E130">
        <f>trueraw!J129*$M130 + $N130*T$3</f>
        <v>9.756097560975896E-4</v>
      </c>
      <c r="F130">
        <f>trueraw!K129*$M130 + $N130*U$3</f>
        <v>-0.98536585365853657</v>
      </c>
      <c r="G130">
        <f>trueraw!L129*$M130 + $N130*V$3</f>
        <v>1.0697560975609757</v>
      </c>
      <c r="H130">
        <f>trueraw!M129*$M130 + $N130*W$3</f>
        <v>-0.18585365853658536</v>
      </c>
      <c r="I130">
        <f>trueraw!N129*$M130 + $N130*X$3</f>
        <v>-0.97365853658536583</v>
      </c>
      <c r="J130">
        <f>trueraw!O129*$M130 + $N130*Y$3</f>
        <v>0.23365853658536584</v>
      </c>
      <c r="K130">
        <f t="shared" si="7"/>
        <v>-0.87439024390243869</v>
      </c>
      <c r="L130">
        <f>82 - trueraw!E129</f>
        <v>12</v>
      </c>
      <c r="M130">
        <f t="shared" si="5"/>
        <v>0.85365853658536583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-0.88495934959349598</v>
      </c>
      <c r="C131">
        <f>trueraw!H130*$M131 + $N131*R$3</f>
        <v>0.8199186991869919</v>
      </c>
      <c r="D131">
        <f>trueraw!I130*$M131 + $N131*S$3</f>
        <v>0.13756097560975616</v>
      </c>
      <c r="E131">
        <f>trueraw!J130*$M131 + $N131*T$3</f>
        <v>0.32430894308943092</v>
      </c>
      <c r="F131">
        <f>trueraw!K130*$M131 + $N131*U$3</f>
        <v>-0.16040650406504062</v>
      </c>
      <c r="G131">
        <f>trueraw!L130*$M131 + $N131*V$3</f>
        <v>0.39235772357723586</v>
      </c>
      <c r="H131">
        <f>trueraw!M130*$M131 + $N131*W$3</f>
        <v>0.72634146341463413</v>
      </c>
      <c r="I131">
        <f>trueraw!N130*$M131 + $N131*X$3</f>
        <v>6.4390243902439054E-2</v>
      </c>
      <c r="J131">
        <f>trueraw!O130*$M131 + $N131*Y$3</f>
        <v>-2.044227642276423</v>
      </c>
      <c r="K131">
        <f t="shared" ref="K131:K179" si="8">SUM(B131:J131)</f>
        <v>-0.62471544715447136</v>
      </c>
      <c r="L131">
        <f>82 - trueraw!E130</f>
        <v>8</v>
      </c>
      <c r="M131">
        <f t="shared" si="5"/>
        <v>0.90243902439024393</v>
      </c>
      <c r="N131">
        <f t="shared" ref="N131:N179" si="9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-0.78565040650406492</v>
      </c>
      <c r="C132">
        <f>trueraw!H131*$M132 + $N132*R$3</f>
        <v>0.28398373983739839</v>
      </c>
      <c r="D132">
        <f>trueraw!I131*$M132 + $N132*S$3</f>
        <v>0.14951219512195124</v>
      </c>
      <c r="E132">
        <f>trueraw!J131*$M132 + $N132*T$3</f>
        <v>0.34288617886178874</v>
      </c>
      <c r="F132">
        <f>trueraw!K131*$M132 + $N132*U$3</f>
        <v>-0.54483739837398371</v>
      </c>
      <c r="G132">
        <f>trueraw!L131*$M132 + $N132*V$3</f>
        <v>1.7053252032520325</v>
      </c>
      <c r="H132">
        <f>trueraw!M131*$M132 + $N132*W$3</f>
        <v>-0.349390243902439</v>
      </c>
      <c r="I132">
        <f>trueraw!N131*$M132 + $N132*X$3</f>
        <v>-0.51707317073170733</v>
      </c>
      <c r="J132">
        <f>trueraw!O131*$M132 + $N132*Y$3</f>
        <v>-1.3338211382113823</v>
      </c>
      <c r="K132">
        <f t="shared" si="8"/>
        <v>-1.0490650406504063</v>
      </c>
      <c r="L132">
        <f>82 - trueraw!E131</f>
        <v>13</v>
      </c>
      <c r="M132">
        <f t="shared" ref="M132:M179" si="10">(82-L132)/82</f>
        <v>0.84146341463414631</v>
      </c>
      <c r="N132">
        <f t="shared" si="9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-0.40788617886178857</v>
      </c>
      <c r="C133">
        <f>trueraw!H132*$M133 + $N133*R$3</f>
        <v>0.22455284552845525</v>
      </c>
      <c r="D133">
        <f>trueraw!I132*$M133 + $N133*S$3</f>
        <v>1.4962195121951218</v>
      </c>
      <c r="E133">
        <f>trueraw!J132*$M133 + $N133*T$3</f>
        <v>0.57235772357723569</v>
      </c>
      <c r="F133">
        <f>trueraw!K132*$M133 + $N133*U$3</f>
        <v>-0.61857723577235768</v>
      </c>
      <c r="G133">
        <f>trueraw!L132*$M133 + $N133*V$3</f>
        <v>-0.47252032520325199</v>
      </c>
      <c r="H133">
        <f>trueraw!M132*$M133 + $N133*W$3</f>
        <v>-1.2537804878048782</v>
      </c>
      <c r="I133">
        <f>trueraw!N132*$M133 + $N133*X$3</f>
        <v>-0.75426829268292683</v>
      </c>
      <c r="J133">
        <f>trueraw!O132*$M133 + $N133*Y$3</f>
        <v>0.74272357723577231</v>
      </c>
      <c r="K133">
        <f t="shared" si="8"/>
        <v>-0.4711788617886179</v>
      </c>
      <c r="L133">
        <f>82 - trueraw!E132</f>
        <v>5</v>
      </c>
      <c r="M133">
        <f t="shared" si="10"/>
        <v>0.93902439024390238</v>
      </c>
      <c r="N133">
        <f t="shared" si="9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-0.37837398373983738</v>
      </c>
      <c r="C134">
        <f>trueraw!H133*$M134 + $N134*R$3</f>
        <v>0.49723577235772359</v>
      </c>
      <c r="D134">
        <f>trueraw!I133*$M134 + $N134*S$3</f>
        <v>1.7468292682926829</v>
      </c>
      <c r="E134">
        <f>trueraw!J133*$M134 + $N134*T$3</f>
        <v>-0.14130081300813008</v>
      </c>
      <c r="F134">
        <f>trueraw!K133*$M134 + $N134*U$3</f>
        <v>-0.66747967479674797</v>
      </c>
      <c r="G134">
        <f>trueraw!L133*$M134 + $N134*V$3</f>
        <v>-0.55056910569105688</v>
      </c>
      <c r="H134">
        <f>trueraw!M133*$M134 + $N134*W$3</f>
        <v>-0.85902439024390242</v>
      </c>
      <c r="I134">
        <f>trueraw!N133*$M134 + $N134*X$3</f>
        <v>-0.57609756097560971</v>
      </c>
      <c r="J134">
        <f>trueraw!O133*$M134 + $N134*Y$3</f>
        <v>0.61577235772357719</v>
      </c>
      <c r="K134">
        <f t="shared" si="8"/>
        <v>-0.31300813008130079</v>
      </c>
      <c r="L134">
        <f>82 - trueraw!E133</f>
        <v>2</v>
      </c>
      <c r="M134">
        <f t="shared" si="10"/>
        <v>0.97560975609756095</v>
      </c>
      <c r="N134">
        <f t="shared" si="9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0.23605691056910569</v>
      </c>
      <c r="C135">
        <f>trueraw!H134*$M135 + $N135*R$3</f>
        <v>-3.7723577235772361E-2</v>
      </c>
      <c r="D135">
        <f>trueraw!I134*$M135 + $N135*S$3</f>
        <v>0.13707317073170733</v>
      </c>
      <c r="E135">
        <f>trueraw!J134*$M135 + $N135*T$3</f>
        <v>-0.68601626016260164</v>
      </c>
      <c r="F135">
        <f>trueraw!K134*$M135 + $N135*U$3</f>
        <v>-3.4349593495934957E-2</v>
      </c>
      <c r="G135">
        <f>trueraw!L134*$M135 + $N135*V$3</f>
        <v>-0.64101626016260171</v>
      </c>
      <c r="H135">
        <f>trueraw!M134*$M135 + $N135*W$3</f>
        <v>-0.21146341463414636</v>
      </c>
      <c r="I135">
        <f>trueraw!N134*$M135 + $N135*X$3</f>
        <v>-0.42670731707317078</v>
      </c>
      <c r="J135">
        <f>trueraw!O134*$M135 + $N135*Y$3</f>
        <v>0.98447154471544718</v>
      </c>
      <c r="K135">
        <f t="shared" si="8"/>
        <v>-0.6796747967479676</v>
      </c>
      <c r="L135">
        <f>82 - trueraw!E134</f>
        <v>7</v>
      </c>
      <c r="M135">
        <f t="shared" si="10"/>
        <v>0.91463414634146345</v>
      </c>
      <c r="N135">
        <f t="shared" si="9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0.39560975609756099</v>
      </c>
      <c r="C136">
        <f>trueraw!H135*$M136 + $N136*R$3</f>
        <v>0.65707317073170735</v>
      </c>
      <c r="D136">
        <f>trueraw!I135*$M136 + $N136*S$3</f>
        <v>-0.70731707317073178</v>
      </c>
      <c r="E136">
        <f>trueraw!J135*$M136 + $N136*T$3</f>
        <v>-0.39853658536585368</v>
      </c>
      <c r="F136">
        <f>trueraw!K135*$M136 + $N136*U$3</f>
        <v>0.16878048780487809</v>
      </c>
      <c r="G136">
        <f>trueraw!L135*$M136 + $N136*V$3</f>
        <v>-0.20097560975609757</v>
      </c>
      <c r="H136">
        <f>trueraw!M135*$M136 + $N136*W$3</f>
        <v>-0.76731707317073172</v>
      </c>
      <c r="I136">
        <f>trueraw!N135*$M136 + $N136*X$3</f>
        <v>-0.551219512195122</v>
      </c>
      <c r="J136">
        <f>trueraw!O135*$M136 + $N136*Y$3</f>
        <v>0.78634146341463418</v>
      </c>
      <c r="K136">
        <f t="shared" si="8"/>
        <v>-0.6175609756097562</v>
      </c>
      <c r="L136">
        <f>82 - trueraw!E135</f>
        <v>6</v>
      </c>
      <c r="M136">
        <f t="shared" si="10"/>
        <v>0.92682926829268297</v>
      </c>
      <c r="N136">
        <f t="shared" si="9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0.6356097560975611</v>
      </c>
      <c r="C137">
        <f>trueraw!H136*$M137 + $N137*R$3</f>
        <v>0.25463414634146342</v>
      </c>
      <c r="D137">
        <f>trueraw!I136*$M137 + $N137*S$3</f>
        <v>-0.8521951219512196</v>
      </c>
      <c r="E137">
        <f>trueraw!J136*$M137 + $N137*T$3</f>
        <v>-0.64926829268292674</v>
      </c>
      <c r="F137">
        <f>trueraw!K136*$M137 + $N137*U$3</f>
        <v>0.1760975609756098</v>
      </c>
      <c r="G137">
        <f>trueraw!L136*$M137 + $N137*V$3</f>
        <v>-0.6429268292682927</v>
      </c>
      <c r="H137">
        <f>trueraw!M136*$M137 + $N137*W$3</f>
        <v>-1.8385365853658535</v>
      </c>
      <c r="I137">
        <f>trueraw!N136*$M137 + $N137*X$3</f>
        <v>0.69414634146341481</v>
      </c>
      <c r="J137">
        <f>trueraw!O136*$M137 + $N137*Y$3</f>
        <v>0.7575609756097561</v>
      </c>
      <c r="K137">
        <f t="shared" si="8"/>
        <v>-1.4648780487804871</v>
      </c>
      <c r="L137">
        <f>82 - trueraw!E136</f>
        <v>18</v>
      </c>
      <c r="M137">
        <f t="shared" si="10"/>
        <v>0.78048780487804881</v>
      </c>
      <c r="N137">
        <f t="shared" si="9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-0.49792682926829268</v>
      </c>
      <c r="C138">
        <f>trueraw!H137*$M138 + $N138*R$3</f>
        <v>-0.26853658536585368</v>
      </c>
      <c r="D138">
        <f>trueraw!I137*$M138 + $N138*S$3</f>
        <v>-0.3520731707317073</v>
      </c>
      <c r="E138">
        <f>trueraw!J137*$M138 + $N138*T$3</f>
        <v>0.14085365853658544</v>
      </c>
      <c r="F138">
        <f>trueraw!K137*$M138 + $N138*U$3</f>
        <v>-0.36365853658536584</v>
      </c>
      <c r="G138">
        <f>trueraw!L137*$M138 + $N138*V$3</f>
        <v>1.1751219512195121</v>
      </c>
      <c r="H138">
        <f>trueraw!M137*$M138 + $N138*W$3</f>
        <v>1.2376829268292684</v>
      </c>
      <c r="I138">
        <f>trueraw!N137*$M138 + $N138*X$3</f>
        <v>-0.57963414634146349</v>
      </c>
      <c r="J138">
        <f>trueraw!O137*$M138 + $N138*Y$3</f>
        <v>-1.3498780487804876</v>
      </c>
      <c r="K138">
        <f t="shared" si="8"/>
        <v>-0.85804878048780464</v>
      </c>
      <c r="L138">
        <f>82 - trueraw!E137</f>
        <v>9</v>
      </c>
      <c r="M138">
        <f t="shared" si="10"/>
        <v>0.8902439024390244</v>
      </c>
      <c r="N138">
        <f t="shared" si="9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-8.4065040650406514E-2</v>
      </c>
      <c r="C139">
        <f>trueraw!H138*$M139 + $N139*R$3</f>
        <v>0.20008130081300815</v>
      </c>
      <c r="D139">
        <f>trueraw!I138*$M139 + $N139*S$3</f>
        <v>-0.24707317073170734</v>
      </c>
      <c r="E139">
        <f>trueraw!J138*$M139 + $N139*T$3</f>
        <v>-1.0244308943089431</v>
      </c>
      <c r="F139">
        <f>trueraw!K138*$M139 + $N139*U$3</f>
        <v>0.61504065040650413</v>
      </c>
      <c r="G139">
        <f>trueraw!L138*$M139 + $N139*V$3</f>
        <v>-0.20199186991869922</v>
      </c>
      <c r="H139">
        <f>trueraw!M138*$M139 + $N139*W$3</f>
        <v>-0.33951219512195124</v>
      </c>
      <c r="I139">
        <f>trueraw!N138*$M139 + $N139*X$3</f>
        <v>-0.15231707317073173</v>
      </c>
      <c r="J139">
        <f>trueraw!O138*$M139 + $N139*Y$3</f>
        <v>0.49971544715447158</v>
      </c>
      <c r="K139">
        <f t="shared" si="8"/>
        <v>-0.73455284552845534</v>
      </c>
      <c r="L139">
        <f>82 - trueraw!E138</f>
        <v>7</v>
      </c>
      <c r="M139">
        <f t="shared" si="10"/>
        <v>0.91463414634146345</v>
      </c>
      <c r="N139">
        <f t="shared" si="9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0.2967479674796748</v>
      </c>
      <c r="C140">
        <f>trueraw!H139*$M140 + $N140*R$3</f>
        <v>0.34601626016260162</v>
      </c>
      <c r="D140">
        <f>trueraw!I139*$M140 + $N140*S$3</f>
        <v>0.32926829268292684</v>
      </c>
      <c r="E140">
        <f>trueraw!J139*$M140 + $N140*T$3</f>
        <v>-0.18813008130081302</v>
      </c>
      <c r="F140">
        <f>trueraw!K139*$M140 + $N140*U$3</f>
        <v>-6.7479674796747963E-2</v>
      </c>
      <c r="G140">
        <f>trueraw!L139*$M140 + $N140*V$3</f>
        <v>-0.97056910569105681</v>
      </c>
      <c r="H140">
        <f>trueraw!M139*$M140 + $N140*W$3</f>
        <v>-1.1390243902439026</v>
      </c>
      <c r="I140">
        <f>trueraw!N139*$M140 + $N140*X$3</f>
        <v>-0.59609756097560984</v>
      </c>
      <c r="J140">
        <f>trueraw!O139*$M140 + $N140*Y$3</f>
        <v>0.74357723577235779</v>
      </c>
      <c r="K140">
        <f t="shared" si="8"/>
        <v>-1.245691056910569</v>
      </c>
      <c r="L140">
        <f>82 - trueraw!E139</f>
        <v>14</v>
      </c>
      <c r="M140">
        <f t="shared" si="10"/>
        <v>0.82926829268292679</v>
      </c>
      <c r="N140">
        <f t="shared" si="9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0.12894308943089433</v>
      </c>
      <c r="C141">
        <f>trueraw!H140*$M141 + $N141*R$3</f>
        <v>0.75028455284552842</v>
      </c>
      <c r="D141">
        <f>trueraw!I140*$M141 + $N141*S$3</f>
        <v>-0.87085365853658547</v>
      </c>
      <c r="E141">
        <f>trueraw!J140*$M141 + $N141*T$3</f>
        <v>-0.2730081300813007</v>
      </c>
      <c r="F141">
        <f>trueraw!K140*$M141 + $N141*U$3</f>
        <v>-1.1235772357723577</v>
      </c>
      <c r="G141">
        <f>trueraw!L140*$M141 + $N141*V$3</f>
        <v>0.26589430894308941</v>
      </c>
      <c r="H141">
        <f>trueraw!M140*$M141 + $N141*W$3</f>
        <v>-0.2486585365853658</v>
      </c>
      <c r="I141">
        <f>trueraw!N140*$M141 + $N141*X$3</f>
        <v>-0.495</v>
      </c>
      <c r="J141">
        <f>trueraw!O140*$M141 + $N141*Y$3</f>
        <v>0.34565040650406503</v>
      </c>
      <c r="K141">
        <f t="shared" si="8"/>
        <v>-1.5203252032520322</v>
      </c>
      <c r="L141">
        <f>82 - trueraw!E140</f>
        <v>17</v>
      </c>
      <c r="M141">
        <f t="shared" si="10"/>
        <v>0.79268292682926833</v>
      </c>
      <c r="N141">
        <f t="shared" si="9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-0.6225609756097561</v>
      </c>
      <c r="C142">
        <f>trueraw!H141*$M142 + $N142*R$3</f>
        <v>0.48817073170731712</v>
      </c>
      <c r="D142">
        <f>trueraw!I141*$M142 + $N142*S$3</f>
        <v>-0.33426829268292685</v>
      </c>
      <c r="E142">
        <f>trueraw!J141*$M142 + $N142*T$3</f>
        <v>-0.9719512195121951</v>
      </c>
      <c r="F142">
        <f>trueraw!K141*$M142 + $N142*U$3</f>
        <v>-1.0758536585365854</v>
      </c>
      <c r="G142">
        <f>trueraw!L141*$M142 + $N142*V$3</f>
        <v>0.64097560975609758</v>
      </c>
      <c r="H142">
        <f>trueraw!M141*$M142 + $N142*W$3</f>
        <v>1.2198780487804879</v>
      </c>
      <c r="I142">
        <f>trueraw!N141*$M142 + $N142*X$3</f>
        <v>-0.69536585365853665</v>
      </c>
      <c r="J142">
        <f>trueraw!O141*$M142 + $N142*Y$3</f>
        <v>0.38609756097560977</v>
      </c>
      <c r="K142">
        <f t="shared" si="8"/>
        <v>-0.96487804878048788</v>
      </c>
      <c r="L142">
        <f>82 - trueraw!E141</f>
        <v>9</v>
      </c>
      <c r="M142">
        <f t="shared" si="10"/>
        <v>0.8902439024390244</v>
      </c>
      <c r="N142">
        <f t="shared" si="9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-0.29869918699186992</v>
      </c>
      <c r="C143">
        <f>trueraw!H142*$M143 + $N143*R$3</f>
        <v>0.57447154471544715</v>
      </c>
      <c r="D143">
        <f>trueraw!I142*$M143 + $N143*S$3</f>
        <v>-0.55073170731707322</v>
      </c>
      <c r="E143">
        <f>trueraw!J142*$M143 + $N143*T$3</f>
        <v>-0.79821138211382103</v>
      </c>
      <c r="F143">
        <f>trueraw!K142*$M143 + $N143*U$3</f>
        <v>-0.80569105691056908</v>
      </c>
      <c r="G143">
        <f>trueraw!L142*$M143 + $N143*V$3</f>
        <v>-0.7660162601626016</v>
      </c>
      <c r="H143">
        <f>trueraw!M142*$M143 + $N143*W$3</f>
        <v>-0.45658536585365861</v>
      </c>
      <c r="I143">
        <f>trueraw!N142*$M143 + $N143*X$3</f>
        <v>-4.8780487804878092E-4</v>
      </c>
      <c r="J143">
        <f>trueraw!O142*$M143 + $N143*Y$3</f>
        <v>1.1978861788617885</v>
      </c>
      <c r="K143">
        <f t="shared" si="8"/>
        <v>-1.9040650406504067</v>
      </c>
      <c r="L143">
        <f>82 - trueraw!E142</f>
        <v>22</v>
      </c>
      <c r="M143">
        <f t="shared" si="10"/>
        <v>0.73170731707317072</v>
      </c>
      <c r="N143">
        <f t="shared" si="9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-0.64463414634146343</v>
      </c>
      <c r="C144">
        <f>trueraw!H143*$M144 + $N144*R$3</f>
        <v>8.3414634146341468E-2</v>
      </c>
      <c r="D144">
        <f>trueraw!I143*$M144 + $N144*S$3</f>
        <v>4.9268292682926845E-2</v>
      </c>
      <c r="E144">
        <f>trueraw!J143*$M144 + $N144*T$3</f>
        <v>7.7804878048780557E-2</v>
      </c>
      <c r="F144">
        <f>trueraw!K143*$M144 + $N144*U$3</f>
        <v>-0.44756097560975605</v>
      </c>
      <c r="G144">
        <f>trueraw!L143*$M144 + $N144*V$3</f>
        <v>0.13926829268292687</v>
      </c>
      <c r="H144">
        <f>trueraw!M143*$M144 + $N144*W$3</f>
        <v>-6.6341463414634122E-2</v>
      </c>
      <c r="I144">
        <f>trueraw!N143*$M144 + $N144*X$3</f>
        <v>-0.35048780487804876</v>
      </c>
      <c r="J144">
        <f>trueraw!O143*$M144 + $N144*Y$3</f>
        <v>-6.512195121951217E-2</v>
      </c>
      <c r="K144">
        <f t="shared" si="8"/>
        <v>-1.224390243902439</v>
      </c>
      <c r="L144">
        <f>82 - trueraw!E143</f>
        <v>12</v>
      </c>
      <c r="M144">
        <f t="shared" si="10"/>
        <v>0.85365853658536583</v>
      </c>
      <c r="N144">
        <f t="shared" si="9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0.85902439024390242</v>
      </c>
      <c r="C145">
        <f>trueraw!H144*$M145 + $N145*R$3</f>
        <v>0.10048780487804879</v>
      </c>
      <c r="D145">
        <f>trueraw!I144*$M145 + $N145*S$3</f>
        <v>-0.90682926829268284</v>
      </c>
      <c r="E145">
        <f>trueraw!J144*$M145 + $N145*T$3</f>
        <v>-0.44536585365853643</v>
      </c>
      <c r="F145">
        <f>trueraw!K144*$M145 + $N145*U$3</f>
        <v>-1.0024390243902437</v>
      </c>
      <c r="G145">
        <f>trueraw!L144*$M145 + $N145*V$3</f>
        <v>-0.87902439024390233</v>
      </c>
      <c r="H145">
        <f>trueraw!M144*$M145 + $N145*W$3</f>
        <v>-1.3468292682926828</v>
      </c>
      <c r="I145">
        <f>trueraw!N144*$M145 + $N145*X$3</f>
        <v>-0.58585365853658533</v>
      </c>
      <c r="J145">
        <f>trueraw!O144*$M145 + $N145*Y$3</f>
        <v>0.91658536585365846</v>
      </c>
      <c r="K145">
        <f t="shared" si="8"/>
        <v>-3.2902439024390238</v>
      </c>
      <c r="L145">
        <f>82 - trueraw!E144</f>
        <v>42</v>
      </c>
      <c r="M145">
        <f t="shared" si="10"/>
        <v>0.48780487804878048</v>
      </c>
      <c r="N145">
        <f t="shared" si="9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9.8211382113821147E-2</v>
      </c>
      <c r="C146">
        <f>trueraw!H145*$M146 + $N146*R$3</f>
        <v>0.18004065040650405</v>
      </c>
      <c r="D146">
        <f>trueraw!I145*$M146 + $N146*S$3</f>
        <v>0.6989024390243902</v>
      </c>
      <c r="E146">
        <f>trueraw!J145*$M146 + $N146*T$3</f>
        <v>-0.1176422764227642</v>
      </c>
      <c r="F146">
        <f>trueraw!K145*$M146 + $N146*U$3</f>
        <v>-0.42577235772357724</v>
      </c>
      <c r="G146">
        <f>trueraw!L145*$M146 + $N146*V$3</f>
        <v>-0.91849593495934956</v>
      </c>
      <c r="H146">
        <f>trueraw!M145*$M146 + $N146*W$3</f>
        <v>-0.849390243902439</v>
      </c>
      <c r="I146">
        <f>trueraw!N145*$M146 + $N146*X$3</f>
        <v>-0.56890243902439031</v>
      </c>
      <c r="J146">
        <f>trueraw!O145*$M146 + $N146*Y$3</f>
        <v>0.70406504065040654</v>
      </c>
      <c r="K146">
        <f t="shared" si="8"/>
        <v>-1.1989837398373986</v>
      </c>
      <c r="L146">
        <f>82 - trueraw!E145</f>
        <v>11</v>
      </c>
      <c r="M146">
        <f t="shared" si="10"/>
        <v>0.86585365853658536</v>
      </c>
      <c r="N146">
        <f t="shared" si="9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0.44439024390243909</v>
      </c>
      <c r="C147">
        <f>trueraw!H146*$M147 + $N147*R$3</f>
        <v>0.31085365853658536</v>
      </c>
      <c r="D147">
        <f>trueraw!I146*$M147 + $N147*S$3</f>
        <v>-1.0458536585365854</v>
      </c>
      <c r="E147">
        <f>trueraw!J146*$M147 + $N147*T$3</f>
        <v>-0.63987804878048782</v>
      </c>
      <c r="F147">
        <f>trueraw!K146*$M147 + $N147*U$3</f>
        <v>-0.55731707317073165</v>
      </c>
      <c r="G147">
        <f>trueraw!L146*$M147 + $N147*V$3</f>
        <v>-0.77658536585365856</v>
      </c>
      <c r="H147">
        <f>trueraw!M146*$M147 + $N147*W$3</f>
        <v>-1.3785365853658538</v>
      </c>
      <c r="I147">
        <f>trueraw!N146*$M147 + $N147*X$3</f>
        <v>0.38731707317073172</v>
      </c>
      <c r="J147">
        <f>trueraw!O146*$M147 + $N147*Y$3</f>
        <v>0.97390243902439033</v>
      </c>
      <c r="K147">
        <f t="shared" si="8"/>
        <v>-2.2817073170731712</v>
      </c>
      <c r="L147">
        <f>82 - trueraw!E146</f>
        <v>27</v>
      </c>
      <c r="M147">
        <f t="shared" si="10"/>
        <v>0.67073170731707321</v>
      </c>
      <c r="N147">
        <f t="shared" si="9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0.388130081300813</v>
      </c>
      <c r="C148">
        <f>trueraw!H147*$M148 + $N148*R$3</f>
        <v>0.38471544715447153</v>
      </c>
      <c r="D148">
        <f>trueraw!I147*$M148 + $N148*S$3</f>
        <v>-0.37219512195121951</v>
      </c>
      <c r="E148">
        <f>trueraw!J147*$M148 + $N148*T$3</f>
        <v>-0.64406504065040648</v>
      </c>
      <c r="F148">
        <f>trueraw!K147*$M148 + $N148*U$3</f>
        <v>-0.93056910569105689</v>
      </c>
      <c r="G148">
        <f>trueraw!L147*$M148 + $N148*V$3</f>
        <v>0.57495934959349604</v>
      </c>
      <c r="H148">
        <f>trueraw!M147*$M148 + $N148*W$3</f>
        <v>-0.61902439024390243</v>
      </c>
      <c r="I148">
        <f>trueraw!N147*$M148 + $N148*X$3</f>
        <v>-0.47756097560975608</v>
      </c>
      <c r="J148">
        <f>trueraw!O147*$M148 + $N148*Y$3</f>
        <v>0.54715447154471542</v>
      </c>
      <c r="K148">
        <f t="shared" si="8"/>
        <v>-1.1484552845528453</v>
      </c>
      <c r="L148">
        <f>82 - trueraw!E147</f>
        <v>10</v>
      </c>
      <c r="M148">
        <f t="shared" si="10"/>
        <v>0.87804878048780488</v>
      </c>
      <c r="N148">
        <f t="shared" si="9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0.14150406504065041</v>
      </c>
      <c r="C149">
        <f>trueraw!H148*$M149 + $N149*R$3</f>
        <v>-1.0447154471544717E-2</v>
      </c>
      <c r="D149">
        <f>trueraw!I148*$M149 + $N149*S$3</f>
        <v>-0.3228048780487805</v>
      </c>
      <c r="E149">
        <f>trueraw!J148*$M149 + $N149*T$3</f>
        <v>-0.98349593495934962</v>
      </c>
      <c r="F149">
        <f>trueraw!K148*$M149 + $N149*U$3</f>
        <v>-0.3911382113821138</v>
      </c>
      <c r="G149">
        <f>trueraw!L148*$M149 + $N149*V$3</f>
        <v>-0.45959349593495935</v>
      </c>
      <c r="H149">
        <f>trueraw!M148*$M149 + $N149*W$3</f>
        <v>-0.12207317073170734</v>
      </c>
      <c r="I149">
        <f>trueraw!N148*$M149 + $N149*X$3</f>
        <v>-9.2682926829268292E-2</v>
      </c>
      <c r="J149">
        <f>trueraw!O148*$M149 + $N149*Y$3</f>
        <v>1.0244308943089431</v>
      </c>
      <c r="K149">
        <f t="shared" si="8"/>
        <v>-1.2163008130081301</v>
      </c>
      <c r="L149">
        <f>82 - trueraw!E148</f>
        <v>11</v>
      </c>
      <c r="M149">
        <f t="shared" si="10"/>
        <v>0.86585365853658536</v>
      </c>
      <c r="N149">
        <f t="shared" si="9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-1.1130081300813008</v>
      </c>
      <c r="C150">
        <f>trueraw!H149*$M150 + $N150*R$3</f>
        <v>0.88504065040650404</v>
      </c>
      <c r="D150">
        <f>trueraw!I149*$M150 + $N150*S$3</f>
        <v>-1.9024390243902456E-2</v>
      </c>
      <c r="E150">
        <f>trueraw!J149*$M150 + $N150*T$3</f>
        <v>1.0894308943089404E-2</v>
      </c>
      <c r="F150">
        <f>trueraw!K149*$M150 + $N150*U$3</f>
        <v>-0.74747967479674804</v>
      </c>
      <c r="G150">
        <f>trueraw!L149*$M150 + $N150*V$3</f>
        <v>-0.34032520325203253</v>
      </c>
      <c r="H150">
        <f>trueraw!M149*$M150 + $N150*W$3</f>
        <v>-4.4390243902439036E-2</v>
      </c>
      <c r="I150">
        <f>trueraw!N149*$M150 + $N150*X$3</f>
        <v>-0.25609756097560976</v>
      </c>
      <c r="J150">
        <f>trueraw!O149*$M150 + $N150*Y$3</f>
        <v>0.20455284552845532</v>
      </c>
      <c r="K150">
        <f t="shared" si="8"/>
        <v>-1.419837398373984</v>
      </c>
      <c r="L150">
        <f>82 - trueraw!E149</f>
        <v>14</v>
      </c>
      <c r="M150">
        <f t="shared" si="10"/>
        <v>0.82926829268292679</v>
      </c>
      <c r="N150">
        <f t="shared" si="9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1.4297560975609755</v>
      </c>
      <c r="C151">
        <f>trueraw!H150*$M151 + $N151*R$3</f>
        <v>-1.1202439024390245</v>
      </c>
      <c r="D151">
        <f>trueraw!I150*$M151 + $N151*S$3</f>
        <v>-1.5214634146341464</v>
      </c>
      <c r="E151">
        <f>trueraw!J150*$M151 + $N151*T$3</f>
        <v>-0.5026829268292683</v>
      </c>
      <c r="F151">
        <f>trueraw!K150*$M151 + $N151*U$3</f>
        <v>8.1707317073170804E-2</v>
      </c>
      <c r="G151">
        <f>trueraw!L150*$M151 + $N151*V$3</f>
        <v>0.40390243902439027</v>
      </c>
      <c r="H151">
        <f>trueraw!M150*$M151 + $N151*W$3</f>
        <v>7.0243902439024397E-2</v>
      </c>
      <c r="I151">
        <f>trueraw!N150*$M151 + $N151*X$3</f>
        <v>-0.10292682926829266</v>
      </c>
      <c r="J151">
        <f>trueraw!O150*$M151 + $N151*Y$3</f>
        <v>-0.10780487804878053</v>
      </c>
      <c r="K151">
        <f t="shared" si="8"/>
        <v>-1.3695121951219513</v>
      </c>
      <c r="L151">
        <f>82 - trueraw!E150</f>
        <v>12</v>
      </c>
      <c r="M151">
        <f t="shared" si="10"/>
        <v>0.85365853658536583</v>
      </c>
      <c r="N151">
        <f t="shared" si="9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7.2439024390243911E-2</v>
      </c>
      <c r="C152">
        <f>trueraw!H151*$M152 + $N152*R$3</f>
        <v>0.40780487804878046</v>
      </c>
      <c r="D152">
        <f>trueraw!I151*$M152 + $N152*S$3</f>
        <v>0.37365853658536591</v>
      </c>
      <c r="E152">
        <f>trueraw!J151*$M152 + $N152*T$3</f>
        <v>-0.27219512195121948</v>
      </c>
      <c r="F152">
        <f>trueraw!K151*$M152 + $N152*U$3</f>
        <v>-1.0792682926829267</v>
      </c>
      <c r="G152">
        <f>trueraw!L151*$M152 + $N152*V$3</f>
        <v>-0.13390243902439022</v>
      </c>
      <c r="H152">
        <f>trueraw!M151*$M152 + $N152*W$3</f>
        <v>-0.38219512195121952</v>
      </c>
      <c r="I152">
        <f>trueraw!N151*$M152 + $N152*X$3</f>
        <v>-0.97365853658536583</v>
      </c>
      <c r="J152">
        <f>trueraw!O151*$M152 + $N152*Y$3</f>
        <v>0.61780487804878048</v>
      </c>
      <c r="K152">
        <f t="shared" si="8"/>
        <v>-1.3695121951219509</v>
      </c>
      <c r="L152">
        <f>82 - trueraw!E151</f>
        <v>12</v>
      </c>
      <c r="M152">
        <f t="shared" si="10"/>
        <v>0.85365853658536583</v>
      </c>
      <c r="N152">
        <f t="shared" si="9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-0.45906504065040654</v>
      </c>
      <c r="C153">
        <f>trueraw!H152*$M153 + $N153*R$3</f>
        <v>-0.26638211382113824</v>
      </c>
      <c r="D153">
        <f>trueraw!I152*$M153 + $N153*S$3</f>
        <v>6.3902439024390245E-2</v>
      </c>
      <c r="E153">
        <f>trueraw!J152*$M153 + $N153*T$3</f>
        <v>0.65849593495934966</v>
      </c>
      <c r="F153">
        <f>trueraw!K152*$M153 + $N153*U$3</f>
        <v>0.27662601626016259</v>
      </c>
      <c r="G153">
        <f>trueraw!L152*$M153 + $N153*V$3</f>
        <v>9.9837398373983754E-2</v>
      </c>
      <c r="H153">
        <f>trueraw!M152*$M153 + $N153*W$3</f>
        <v>-0.52243902439024392</v>
      </c>
      <c r="I153">
        <f>trueraw!N152*$M153 + $N153*X$3</f>
        <v>-0.55475609756097566</v>
      </c>
      <c r="J153">
        <f>trueraw!O152*$M153 + $N153*Y$3</f>
        <v>-0.36004065040650407</v>
      </c>
      <c r="K153">
        <f t="shared" si="8"/>
        <v>-1.0638211382113822</v>
      </c>
      <c r="L153">
        <f>82 - trueraw!E152</f>
        <v>7</v>
      </c>
      <c r="M153">
        <f t="shared" si="10"/>
        <v>0.91463414634146345</v>
      </c>
      <c r="N153">
        <f t="shared" si="9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-1.1286178861788618</v>
      </c>
      <c r="C154">
        <f>trueraw!H153*$M154 + $N154*R$3</f>
        <v>0.52211382113821136</v>
      </c>
      <c r="D154">
        <f>trueraw!I153*$M154 + $N154*S$3</f>
        <v>0.12853658536585369</v>
      </c>
      <c r="E154">
        <f>trueraw!J153*$M154 + $N154*T$3</f>
        <v>0.41455284552845539</v>
      </c>
      <c r="F154">
        <f>trueraw!K153*$M154 + $N154*U$3</f>
        <v>-0.89138211382113819</v>
      </c>
      <c r="G154">
        <f>trueraw!L153*$M154 + $N154*V$3</f>
        <v>-0.31154471544715445</v>
      </c>
      <c r="H154">
        <f>trueraw!M153*$M154 + $N154*W$3</f>
        <v>0.65414634146341466</v>
      </c>
      <c r="I154">
        <f>trueraw!N153*$M154 + $N154*X$3</f>
        <v>-0.36878048780487804</v>
      </c>
      <c r="J154">
        <f>trueraw!O153*$M154 + $N154*Y$3</f>
        <v>-0.1491056910569106</v>
      </c>
      <c r="K154">
        <f t="shared" si="8"/>
        <v>-1.1300813008130079</v>
      </c>
      <c r="L154">
        <f>82 - trueraw!E153</f>
        <v>8</v>
      </c>
      <c r="M154">
        <f t="shared" si="10"/>
        <v>0.90243902439024393</v>
      </c>
      <c r="N154">
        <f t="shared" si="9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1.0797560975609757</v>
      </c>
      <c r="C155">
        <f>trueraw!H154*$M155 + $N155*R$3</f>
        <v>-0.83</v>
      </c>
      <c r="D155">
        <f>trueraw!I154*$M155 + $N155*S$3</f>
        <v>-0.94097560975609751</v>
      </c>
      <c r="E155">
        <f>trueraw!J154*$M155 + $N155*T$3</f>
        <v>-0.65634146341463406</v>
      </c>
      <c r="F155">
        <f>trueraw!K154*$M155 + $N155*U$3</f>
        <v>5.6097560975609806E-2</v>
      </c>
      <c r="G155">
        <f>trueraw!L154*$M155 + $N155*V$3</f>
        <v>-0.60341463414634144</v>
      </c>
      <c r="H155">
        <f>trueraw!M154*$M155 + $N155*W$3</f>
        <v>-0.86024390243902438</v>
      </c>
      <c r="I155">
        <f>trueraw!N154*$M155 + $N155*X$3</f>
        <v>0.59707317073170729</v>
      </c>
      <c r="J155">
        <f>trueraw!O154*$M155 + $N155*Y$3</f>
        <v>0.72878048780487803</v>
      </c>
      <c r="K155">
        <f t="shared" si="8"/>
        <v>-1.4292682926829265</v>
      </c>
      <c r="L155">
        <f>82 - trueraw!E154</f>
        <v>12</v>
      </c>
      <c r="M155">
        <f t="shared" si="10"/>
        <v>0.85365853658536583</v>
      </c>
      <c r="N155">
        <f t="shared" si="9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-0.4816260162601626</v>
      </c>
      <c r="C156">
        <f>trueraw!H155*$M156 + $N156*R$3</f>
        <v>-0.1865040650406504</v>
      </c>
      <c r="D156">
        <f>trueraw!I155*$M156 + $N156*S$3</f>
        <v>-7.5121951219512206E-2</v>
      </c>
      <c r="E156">
        <f>trueraw!J155*$M156 + $N156*T$3</f>
        <v>-0.73235772357723572</v>
      </c>
      <c r="F156">
        <f>trueraw!K155*$M156 + $N156*U$3</f>
        <v>-0.14715447154471542</v>
      </c>
      <c r="G156">
        <f>trueraw!L155*$M156 + $N156*V$3</f>
        <v>-0.14406504065040648</v>
      </c>
      <c r="H156">
        <f>trueraw!M155*$M156 + $N156*W$3</f>
        <v>-2.4878048780487827E-2</v>
      </c>
      <c r="I156">
        <f>trueraw!N155*$M156 + $N156*X$3</f>
        <v>-0.80536585365853652</v>
      </c>
      <c r="J156">
        <f>trueraw!O155*$M156 + $N156*Y$3</f>
        <v>0.49544715447154475</v>
      </c>
      <c r="K156">
        <f t="shared" si="8"/>
        <v>-2.1016260162601625</v>
      </c>
      <c r="L156">
        <f>82 - trueraw!E155</f>
        <v>22</v>
      </c>
      <c r="M156">
        <f t="shared" si="10"/>
        <v>0.73170731707317072</v>
      </c>
      <c r="N156">
        <f t="shared" si="9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-0.80601626016260164</v>
      </c>
      <c r="C157">
        <f>trueraw!H156*$M157 + $N157*R$3</f>
        <v>-7.1869918699187005E-2</v>
      </c>
      <c r="D157">
        <f>trueraw!I156*$M157 + $N157*S$3</f>
        <v>0.65512195121951222</v>
      </c>
      <c r="E157">
        <f>trueraw!J156*$M157 + $N157*T$3</f>
        <v>-0.60894308943089426</v>
      </c>
      <c r="F157">
        <f>trueraw!K156*$M157 + $N157*U$3</f>
        <v>-0.23691056910569105</v>
      </c>
      <c r="G157">
        <f>trueraw!L156*$M157 + $N157*V$3</f>
        <v>-0.41723577235772363</v>
      </c>
      <c r="H157">
        <f>trueraw!M156*$M157 + $N157*W$3</f>
        <v>-0.39073170731707318</v>
      </c>
      <c r="I157">
        <f>trueraw!N156*$M157 + $N157*X$3</f>
        <v>-0.38097560975609757</v>
      </c>
      <c r="J157">
        <f>trueraw!O156*$M157 + $N157*Y$3</f>
        <v>0.84569105691056912</v>
      </c>
      <c r="K157">
        <f t="shared" si="8"/>
        <v>-1.4118699186991868</v>
      </c>
      <c r="L157">
        <f>82 - trueraw!E156</f>
        <v>10</v>
      </c>
      <c r="M157">
        <f t="shared" si="10"/>
        <v>0.87804878048780488</v>
      </c>
      <c r="N157">
        <f t="shared" si="9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-0.69016260162601617</v>
      </c>
      <c r="C158">
        <f>trueraw!H157*$M158 + $N158*R$3</f>
        <v>1.2930081300813008</v>
      </c>
      <c r="D158">
        <f>trueraw!I157*$M158 + $N158*S$3</f>
        <v>0.81756097560975616</v>
      </c>
      <c r="E158">
        <f>trueraw!J157*$M158 + $N158*T$3</f>
        <v>0.49325203252032518</v>
      </c>
      <c r="F158">
        <f>trueraw!K157*$M158 + $N158*U$3</f>
        <v>-0.45666666666666661</v>
      </c>
      <c r="G158">
        <f>trueraw!L157*$M158 + $N158*V$3</f>
        <v>-0.47552845528455284</v>
      </c>
      <c r="H158">
        <f>trueraw!M157*$M158 + $N158*W$3</f>
        <v>-0.80195121951219506</v>
      </c>
      <c r="I158">
        <f>trueraw!N157*$M158 + $N158*X$3</f>
        <v>-0.99121951219512194</v>
      </c>
      <c r="J158">
        <f>trueraw!O157*$M158 + $N158*Y$3</f>
        <v>-0.22455284552845528</v>
      </c>
      <c r="K158">
        <f t="shared" si="8"/>
        <v>-1.0362601626016259</v>
      </c>
      <c r="L158">
        <f>82 - trueraw!E157</f>
        <v>4</v>
      </c>
      <c r="M158">
        <f t="shared" si="10"/>
        <v>0.95121951219512191</v>
      </c>
      <c r="N158">
        <f t="shared" si="9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-0.19658536585365854</v>
      </c>
      <c r="C159">
        <f>trueraw!H158*$M159 + $N159*R$3</f>
        <v>7.109756097560975E-2</v>
      </c>
      <c r="D159">
        <f>trueraw!I158*$M159 + $N159*S$3</f>
        <v>-0.58353658536585362</v>
      </c>
      <c r="E159">
        <f>trueraw!J158*$M159 + $N159*T$3</f>
        <v>-0.84317073170731704</v>
      </c>
      <c r="F159">
        <f>trueraw!K158*$M159 + $N159*U$3</f>
        <v>0.65695121951219515</v>
      </c>
      <c r="G159">
        <f>trueraw!L158*$M159 + $N159*V$3</f>
        <v>-0.423170731707317</v>
      </c>
      <c r="H159">
        <f>trueraw!M158*$M159 + $N159*W$3</f>
        <v>-0.5741463414634147</v>
      </c>
      <c r="I159">
        <f>trueraw!N158*$M159 + $N159*X$3</f>
        <v>-0.63207317073170721</v>
      </c>
      <c r="J159">
        <f>trueraw!O158*$M159 + $N159*Y$3</f>
        <v>0.7346341463414634</v>
      </c>
      <c r="K159">
        <f t="shared" si="8"/>
        <v>-1.7899999999999998</v>
      </c>
      <c r="L159">
        <f>82 - trueraw!E158</f>
        <v>15</v>
      </c>
      <c r="M159">
        <f t="shared" si="10"/>
        <v>0.81707317073170727</v>
      </c>
      <c r="N159">
        <f t="shared" si="9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0.27203252032520325</v>
      </c>
      <c r="C160">
        <f>trueraw!H159*$M160 + $N160*R$3</f>
        <v>-5.479674796747968E-2</v>
      </c>
      <c r="D160">
        <f>trueraw!I159*$M160 + $N160*S$3</f>
        <v>-0.63853658536585367</v>
      </c>
      <c r="E160">
        <f>trueraw!J159*$M160 + $N160*T$3</f>
        <v>-0.92260162601626017</v>
      </c>
      <c r="F160">
        <f>trueraw!K159*$M160 + $N160*U$3</f>
        <v>-0.56422764227642275</v>
      </c>
      <c r="G160">
        <f>trueraw!L159*$M160 + $N160*V$3</f>
        <v>-1.0586991869918698</v>
      </c>
      <c r="H160">
        <f>trueraw!M159*$M160 + $N160*W$3</f>
        <v>-0.80048780487804883</v>
      </c>
      <c r="I160">
        <f>trueraw!N159*$M160 + $N160*X$3</f>
        <v>0.1678048780487805</v>
      </c>
      <c r="J160">
        <f>trueraw!O159*$M160 + $N160*Y$3</f>
        <v>1.3588617886178862</v>
      </c>
      <c r="K160">
        <f t="shared" si="8"/>
        <v>-2.2406504065040651</v>
      </c>
      <c r="L160">
        <f>82 - trueraw!E159</f>
        <v>22</v>
      </c>
      <c r="M160">
        <f t="shared" si="10"/>
        <v>0.73170731707317072</v>
      </c>
      <c r="N160">
        <f t="shared" si="9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-0.60520325203252046</v>
      </c>
      <c r="C161">
        <f>trueraw!H160*$M161 + $N161*R$3</f>
        <v>1.0004065040650409</v>
      </c>
      <c r="D161">
        <f>trueraw!I160*$M161 + $N161*S$3</f>
        <v>-0.63853658536585367</v>
      </c>
      <c r="E161">
        <f>trueraw!J160*$M161 + $N161*T$3</f>
        <v>-9.5934959349592841E-3</v>
      </c>
      <c r="F161">
        <f>trueraw!K160*$M161 + $N161*U$3</f>
        <v>-0.76504065040650404</v>
      </c>
      <c r="G161">
        <f>trueraw!L160*$M161 + $N161*V$3</f>
        <v>1.1594308943089431</v>
      </c>
      <c r="H161">
        <f>trueraw!M160*$M161 + $N161*W$3</f>
        <v>0.19390243902439028</v>
      </c>
      <c r="I161">
        <f>trueraw!N160*$M161 + $N161*X$3</f>
        <v>-0.82</v>
      </c>
      <c r="J161">
        <f>trueraw!O160*$M161 + $N161*Y$3</f>
        <v>-0.89813008130081307</v>
      </c>
      <c r="K161">
        <f t="shared" si="8"/>
        <v>-1.382764227642276</v>
      </c>
      <c r="L161">
        <f>82 - trueraw!E160</f>
        <v>8</v>
      </c>
      <c r="M161">
        <f t="shared" si="10"/>
        <v>0.90243902439024393</v>
      </c>
      <c r="N161">
        <f t="shared" si="9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-0.53386178861788625</v>
      </c>
      <c r="C162">
        <f>trueraw!H161*$M162 + $N162*R$3</f>
        <v>0.22333333333333333</v>
      </c>
      <c r="D162">
        <f>trueraw!I161*$M162 + $N162*S$3</f>
        <v>0.91536585365853662</v>
      </c>
      <c r="E162">
        <f>trueraw!J161*$M162 + $N162*T$3</f>
        <v>0.15077235772357728</v>
      </c>
      <c r="F162">
        <f>trueraw!K161*$M162 + $N162*U$3</f>
        <v>-0.66821138211382114</v>
      </c>
      <c r="G162">
        <f>trueraw!L161*$M162 + $N162*V$3</f>
        <v>-0.49422764227642274</v>
      </c>
      <c r="H162">
        <f>trueraw!M161*$M162 + $N162*W$3</f>
        <v>-0.77146341463414636</v>
      </c>
      <c r="I162">
        <f>trueraw!N161*$M162 + $N162*X$3</f>
        <v>-0.86329268292682926</v>
      </c>
      <c r="J162">
        <f>trueraw!O161*$M162 + $N162*Y$3</f>
        <v>0.4269918699186992</v>
      </c>
      <c r="K162">
        <f t="shared" si="8"/>
        <v>-1.6145934959349593</v>
      </c>
      <c r="L162">
        <f>82 - trueraw!E161</f>
        <v>11</v>
      </c>
      <c r="M162">
        <f t="shared" si="10"/>
        <v>0.86585365853658536</v>
      </c>
      <c r="N162">
        <f t="shared" si="9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-0.4113008130081301</v>
      </c>
      <c r="C163">
        <f>trueraw!H162*$M163 + $N163*R$3</f>
        <v>-0.11434959349593496</v>
      </c>
      <c r="D163">
        <f>trueraw!I162*$M163 + $N163*S$3</f>
        <v>-0.55682926829268287</v>
      </c>
      <c r="E163">
        <f>trueraw!J162*$M163 + $N163*T$3</f>
        <v>-0.64069105691056893</v>
      </c>
      <c r="F163">
        <f>trueraw!K162*$M163 + $N163*U$3</f>
        <v>-0.95833333333333326</v>
      </c>
      <c r="G163">
        <f>trueraw!L162*$M163 + $N163*V$3</f>
        <v>-0.34447154471544716</v>
      </c>
      <c r="H163">
        <f>trueraw!M162*$M163 + $N163*W$3</f>
        <v>-0.642560975609756</v>
      </c>
      <c r="I163">
        <f>trueraw!N162*$M163 + $N163*X$3</f>
        <v>-0.6962195121951219</v>
      </c>
      <c r="J163">
        <f>trueraw!O162*$M163 + $N163*Y$3</f>
        <v>0.48406504065040645</v>
      </c>
      <c r="K163">
        <f t="shared" si="8"/>
        <v>-3.8806910569105697</v>
      </c>
      <c r="L163">
        <f>82 - trueraw!E162</f>
        <v>47</v>
      </c>
      <c r="M163">
        <f t="shared" si="10"/>
        <v>0.42682926829268292</v>
      </c>
      <c r="N163">
        <f t="shared" si="9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0.99439024390243891</v>
      </c>
      <c r="C164">
        <f>trueraw!H163*$M164 + $N164*R$3</f>
        <v>0.1175609756097561</v>
      </c>
      <c r="D164">
        <f>trueraw!I163*$M164 + $N164*S$3</f>
        <v>-1.2141463414634146</v>
      </c>
      <c r="E164">
        <f>trueraw!J163*$M164 + $N164*T$3</f>
        <v>-0.57097560975609751</v>
      </c>
      <c r="F164">
        <f>trueraw!K163*$M164 + $N164*U$3</f>
        <v>0.33780487804878057</v>
      </c>
      <c r="G164">
        <f>trueraw!L163*$M164 + $N164*V$3</f>
        <v>-0.83390243902439032</v>
      </c>
      <c r="H164">
        <f>trueraw!M163*$M164 + $N164*W$3</f>
        <v>-0.86024390243902438</v>
      </c>
      <c r="I164">
        <f>trueraw!N163*$M164 + $N164*X$3</f>
        <v>0.48609756097560974</v>
      </c>
      <c r="J164">
        <f>trueraw!O163*$M164 + $N164*Y$3</f>
        <v>-0.18463414634146341</v>
      </c>
      <c r="K164">
        <f t="shared" si="8"/>
        <v>-1.7280487804878051</v>
      </c>
      <c r="L164">
        <f>82 - trueraw!E163</f>
        <v>12</v>
      </c>
      <c r="M164">
        <f t="shared" si="10"/>
        <v>0.85365853658536583</v>
      </c>
      <c r="N164">
        <f t="shared" si="9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-0.78975609756097553</v>
      </c>
      <c r="C165">
        <f>trueraw!H164*$M165 + $N165*R$3</f>
        <v>0.57853658536585373</v>
      </c>
      <c r="D165">
        <f>trueraw!I164*$M165 + $N165*S$3</f>
        <v>-0.88975609756097551</v>
      </c>
      <c r="E165">
        <f>trueraw!J164*$M165 + $N165*T$3</f>
        <v>-0.98926829268292682</v>
      </c>
      <c r="F165">
        <f>trueraw!K164*$M165 + $N165*U$3</f>
        <v>-0.92560975609756091</v>
      </c>
      <c r="G165">
        <f>trueraw!L164*$M165 + $N165*V$3</f>
        <v>1.138048780487805</v>
      </c>
      <c r="H165">
        <f>trueraw!M164*$M165 + $N165*W$3</f>
        <v>0.77024390243902441</v>
      </c>
      <c r="I165">
        <f>trueraw!N164*$M165 + $N165*X$3</f>
        <v>-0.99926829268292683</v>
      </c>
      <c r="J165">
        <f>trueraw!O164*$M165 + $N165*Y$3</f>
        <v>0.34463414634146339</v>
      </c>
      <c r="K165">
        <f t="shared" si="8"/>
        <v>-1.7621951219512191</v>
      </c>
      <c r="L165">
        <f>82 - trueraw!E164</f>
        <v>12</v>
      </c>
      <c r="M165">
        <f t="shared" si="10"/>
        <v>0.85365853658536583</v>
      </c>
      <c r="N165">
        <f t="shared" si="9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-0.40560975609756095</v>
      </c>
      <c r="C166">
        <f>trueraw!H165*$M166 + $N166*R$3</f>
        <v>0.2882926829268293</v>
      </c>
      <c r="D166">
        <f>trueraw!I165*$M166 + $N166*S$3</f>
        <v>8.3414634146341482E-2</v>
      </c>
      <c r="E166">
        <f>trueraw!J165*$M166 + $N166*T$3</f>
        <v>9.756097560975896E-4</v>
      </c>
      <c r="F166">
        <f>trueraw!K165*$M166 + $N166*U$3</f>
        <v>-0.20853658536585362</v>
      </c>
      <c r="G166">
        <f>trueraw!L165*$M166 + $N166*V$3</f>
        <v>0.11365853658536587</v>
      </c>
      <c r="H166">
        <f>trueraw!M165*$M166 + $N166*W$3</f>
        <v>-0.95414634146341459</v>
      </c>
      <c r="I166">
        <f>trueraw!N165*$M166 + $N166*X$3</f>
        <v>-0.60658536585365841</v>
      </c>
      <c r="J166">
        <f>trueraw!O165*$M166 + $N166*Y$3</f>
        <v>-0.11634146341463414</v>
      </c>
      <c r="K166">
        <f t="shared" si="8"/>
        <v>-1.8048780487804876</v>
      </c>
      <c r="L166">
        <f>82 - trueraw!E165</f>
        <v>12</v>
      </c>
      <c r="M166">
        <f t="shared" si="10"/>
        <v>0.85365853658536583</v>
      </c>
      <c r="N166">
        <f t="shared" si="9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0.2858536585365854</v>
      </c>
      <c r="C167">
        <f>trueraw!H166*$M167 + $N167*R$3</f>
        <v>0.20292682926829267</v>
      </c>
      <c r="D167">
        <f>trueraw!I166*$M167 + $N167*S$3</f>
        <v>-0.6251219512195122</v>
      </c>
      <c r="E167">
        <f>trueraw!J166*$M167 + $N167*T$3</f>
        <v>-0.53682926829268296</v>
      </c>
      <c r="F167">
        <f>trueraw!K166*$M167 + $N167*U$3</f>
        <v>-1.198780487804878</v>
      </c>
      <c r="G167">
        <f>trueraw!L166*$M167 + $N167*V$3</f>
        <v>0.13926829268292687</v>
      </c>
      <c r="H167">
        <f>trueraw!M166*$M167 + $N167*W$3</f>
        <v>-0.57000000000000006</v>
      </c>
      <c r="I167">
        <f>trueraw!N166*$M167 + $N167*X$3</f>
        <v>-0.54682926829268286</v>
      </c>
      <c r="J167">
        <f>trueraw!O166*$M167 + $N167*Y$3</f>
        <v>1.0275609756097561</v>
      </c>
      <c r="K167">
        <f t="shared" si="8"/>
        <v>-1.8219512195121952</v>
      </c>
      <c r="L167">
        <f>82 - trueraw!E166</f>
        <v>12</v>
      </c>
      <c r="M167">
        <f t="shared" si="10"/>
        <v>0.85365853658536583</v>
      </c>
      <c r="N167">
        <f t="shared" si="9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-0.38861788617886178</v>
      </c>
      <c r="C168">
        <f>trueraw!H167*$M168 + $N168*R$3</f>
        <v>-0.35325203252032522</v>
      </c>
      <c r="D168">
        <f>trueraw!I167*$M168 + $N168*S$3</f>
        <v>0.33609756097560978</v>
      </c>
      <c r="E168">
        <f>trueraw!J167*$M168 + $N168*T$3</f>
        <v>7.1626016260162656E-2</v>
      </c>
      <c r="F168">
        <f>trueraw!K167*$M168 + $N168*U$3</f>
        <v>0.31788617886178866</v>
      </c>
      <c r="G168">
        <f>trueraw!L167*$M168 + $N168*V$3</f>
        <v>-0.51910569105691051</v>
      </c>
      <c r="H168">
        <f>trueraw!M167*$M168 + $N168*W$3</f>
        <v>-1.1146341463414635</v>
      </c>
      <c r="I168">
        <f>trueraw!N167*$M168 + $N168*X$3</f>
        <v>1.9268292682926846E-2</v>
      </c>
      <c r="J168">
        <f>trueraw!O167*$M168 + $N168*Y$3</f>
        <v>-1.3739837398374005E-2</v>
      </c>
      <c r="K168">
        <f t="shared" si="8"/>
        <v>-1.644471544715447</v>
      </c>
      <c r="L168">
        <f>82 - trueraw!E167</f>
        <v>8</v>
      </c>
      <c r="M168">
        <f t="shared" si="10"/>
        <v>0.90243902439024393</v>
      </c>
      <c r="N168">
        <f t="shared" si="9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-0.66162601626016249</v>
      </c>
      <c r="C169">
        <f>trueraw!H168*$M169 + $N169*R$3</f>
        <v>-0.1243089430894309</v>
      </c>
      <c r="D169">
        <f>trueraw!I168*$M169 + $N169*S$3</f>
        <v>0.45609756097560977</v>
      </c>
      <c r="E169">
        <f>trueraw!J168*$M169 + $N169*T$3</f>
        <v>-0.64821138211382112</v>
      </c>
      <c r="F169">
        <f>trueraw!K168*$M169 + $N169*U$3</f>
        <v>-0.76105691056910563</v>
      </c>
      <c r="G169">
        <f>trueraw!L168*$M169 + $N169*V$3</f>
        <v>-0.65626016260162601</v>
      </c>
      <c r="H169">
        <f>trueraw!M168*$M169 + $N169*W$3</f>
        <v>-2.9268292682926855E-3</v>
      </c>
      <c r="I169">
        <f>trueraw!N168*$M169 + $N169*X$3</f>
        <v>-5.9024390243902436E-2</v>
      </c>
      <c r="J169">
        <f>trueraw!O168*$M169 + $N169*Y$3</f>
        <v>1.0215447154471544</v>
      </c>
      <c r="K169">
        <f t="shared" si="8"/>
        <v>-1.435772357723577</v>
      </c>
      <c r="L169">
        <f>82 - trueraw!E168</f>
        <v>4</v>
      </c>
      <c r="M169">
        <f t="shared" si="10"/>
        <v>0.95121951219512191</v>
      </c>
      <c r="N169">
        <f t="shared" si="9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-0.73829268292682926</v>
      </c>
      <c r="C170">
        <f>trueraw!H169*$M170 + $N170*R$3</f>
        <v>7.8658536585365854E-2</v>
      </c>
      <c r="D170">
        <f>trueraw!I169*$M170 + $N170*S$3</f>
        <v>0.60939024390243901</v>
      </c>
      <c r="E170">
        <f>trueraw!J169*$M170 + $N170*T$3</f>
        <v>0.43463414634146352</v>
      </c>
      <c r="F170">
        <f>trueraw!K169*$M170 + $N170*U$3</f>
        <v>-0.63963414634146343</v>
      </c>
      <c r="G170">
        <f>trueraw!L169*$M170 + $N170*V$3</f>
        <v>-0.25817073170731708</v>
      </c>
      <c r="H170">
        <f>trueraw!M169*$M170 + $N170*W$3</f>
        <v>0.66792682926829272</v>
      </c>
      <c r="I170">
        <f>trueraw!N169*$M170 + $N170*X$3</f>
        <v>-0.78439024390243905</v>
      </c>
      <c r="J170">
        <f>trueraw!O169*$M170 + $N170*Y$3</f>
        <v>-1.1184146341463412</v>
      </c>
      <c r="K170">
        <f t="shared" si="8"/>
        <v>-1.748292682926829</v>
      </c>
      <c r="L170">
        <f>82 - trueraw!E169</f>
        <v>9</v>
      </c>
      <c r="M170">
        <f t="shared" si="10"/>
        <v>0.8902439024390244</v>
      </c>
      <c r="N170">
        <f t="shared" si="9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-0.55073170731707322</v>
      </c>
      <c r="C171">
        <f>trueraw!H170*$M171 + $N171*R$3</f>
        <v>-8.7317073170731715E-2</v>
      </c>
      <c r="D171">
        <f>trueraw!I170*$M171 + $N171*S$3</f>
        <v>0.15170731707317076</v>
      </c>
      <c r="E171">
        <f>trueraw!J170*$M171 + $N171*T$3</f>
        <v>-0.22097560975609754</v>
      </c>
      <c r="F171">
        <f>trueraw!K170*$M171 + $N171*U$3</f>
        <v>0.11585365853658541</v>
      </c>
      <c r="G171">
        <f>trueraw!L170*$M171 + $N171*V$3</f>
        <v>-0.18512195121951219</v>
      </c>
      <c r="H171">
        <f>trueraw!M170*$M171 + $N171*W$3</f>
        <v>-1.167560975609756</v>
      </c>
      <c r="I171">
        <f>trueraw!N170*$M171 + $N171*X$3</f>
        <v>0.91292682926829272</v>
      </c>
      <c r="J171">
        <f>trueraw!O170*$M171 + $N171*Y$3</f>
        <v>-0.93585365853658553</v>
      </c>
      <c r="K171">
        <f t="shared" si="8"/>
        <v>-1.9670731707317071</v>
      </c>
      <c r="L171">
        <f>82 - trueraw!E170</f>
        <v>12</v>
      </c>
      <c r="M171">
        <f t="shared" si="10"/>
        <v>0.85365853658536583</v>
      </c>
      <c r="N171">
        <f t="shared" si="9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1.437560975609756</v>
      </c>
      <c r="C172">
        <f>trueraw!H171*$M172 + $N172*R$3</f>
        <v>-2.2575609756097559</v>
      </c>
      <c r="D172">
        <f>trueraw!I171*$M172 + $N172*S$3</f>
        <v>-1.6620731707317071</v>
      </c>
      <c r="E172">
        <f>trueraw!J171*$M172 + $N172*T$3</f>
        <v>-0.99841463414634146</v>
      </c>
      <c r="F172">
        <f>trueraw!K171*$M172 + $N172*U$3</f>
        <v>6.0487804878048806E-2</v>
      </c>
      <c r="G172">
        <f>trueraw!L171*$M172 + $N172*V$3</f>
        <v>-0.92158536585365858</v>
      </c>
      <c r="H172">
        <f>trueraw!M171*$M172 + $N172*W$3</f>
        <v>-0.47609756097560973</v>
      </c>
      <c r="I172">
        <f>trueraw!N171*$M172 + $N172*X$3</f>
        <v>1.5658536585365854</v>
      </c>
      <c r="J172">
        <f>trueraw!O171*$M172 + $N172*Y$3</f>
        <v>1.0859756097560975</v>
      </c>
      <c r="K172">
        <f t="shared" si="8"/>
        <v>-2.1658536585365842</v>
      </c>
      <c r="L172">
        <f>82 - trueraw!E171</f>
        <v>15</v>
      </c>
      <c r="M172">
        <f t="shared" si="10"/>
        <v>0.81707317073170727</v>
      </c>
      <c r="N172">
        <f t="shared" si="9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0.39682926829268295</v>
      </c>
      <c r="C173">
        <f>trueraw!H172*$M173 + $N173*R$3</f>
        <v>-0.3519512195121951</v>
      </c>
      <c r="D173">
        <f>trueraw!I172*$M173 + $N173*S$3</f>
        <v>-0.88975609756097551</v>
      </c>
      <c r="E173">
        <f>trueraw!J172*$M173 + $N173*T$3</f>
        <v>-0.63926829268292673</v>
      </c>
      <c r="F173">
        <f>trueraw!K172*$M173 + $N173*U$3</f>
        <v>-0.17439024390243898</v>
      </c>
      <c r="G173">
        <f>trueraw!L172*$M173 + $N173*V$3</f>
        <v>-0.70585365853658544</v>
      </c>
      <c r="H173">
        <f>trueraw!M172*$M173 + $N173*W$3</f>
        <v>1.9512195121951514E-3</v>
      </c>
      <c r="I173">
        <f>trueraw!N172*$M173 + $N173*X$3</f>
        <v>7.6341463414634173E-2</v>
      </c>
      <c r="J173">
        <f>trueraw!O172*$M173 + $N173*Y$3</f>
        <v>0.2251219512195122</v>
      </c>
      <c r="K173">
        <f t="shared" si="8"/>
        <v>-2.0609756097560976</v>
      </c>
      <c r="L173">
        <f>82 - trueraw!E172</f>
        <v>12</v>
      </c>
      <c r="M173">
        <f t="shared" si="10"/>
        <v>0.85365853658536583</v>
      </c>
      <c r="N173">
        <f t="shared" si="9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2.7317073170731711E-2</v>
      </c>
      <c r="C174">
        <f>trueraw!H173*$M174 + $N174*R$3</f>
        <v>0.18548780487804878</v>
      </c>
      <c r="D174">
        <f>trueraw!I173*$M174 + $N174*S$3</f>
        <v>0.19097560975609756</v>
      </c>
      <c r="E174">
        <f>trueraw!J173*$M174 + $N174*T$3</f>
        <v>-0.53573170731707309</v>
      </c>
      <c r="F174">
        <f>trueraw!K173*$M174 + $N174*U$3</f>
        <v>-0.62182926829268292</v>
      </c>
      <c r="G174">
        <f>trueraw!L173*$M174 + $N174*V$3</f>
        <v>-0.46292682926829271</v>
      </c>
      <c r="H174">
        <f>trueraw!M173*$M174 + $N174*W$3</f>
        <v>-0.62292682926829268</v>
      </c>
      <c r="I174">
        <f>trueraw!N173*$M174 + $N174*X$3</f>
        <v>-0.72207317073170729</v>
      </c>
      <c r="J174">
        <f>trueraw!O173*$M174 + $N174*Y$3</f>
        <v>0.6709756097560976</v>
      </c>
      <c r="K174">
        <f t="shared" si="8"/>
        <v>-1.8907317073170731</v>
      </c>
      <c r="L174">
        <f>82 - trueraw!E173</f>
        <v>9</v>
      </c>
      <c r="M174">
        <f t="shared" si="10"/>
        <v>0.8902439024390244</v>
      </c>
      <c r="N174">
        <f t="shared" si="9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0.71674796747967484</v>
      </c>
      <c r="C175">
        <f>trueraw!H174*$M175 + $N175*R$3</f>
        <v>-0.66861788617886186</v>
      </c>
      <c r="D175">
        <f>trueraw!I174*$M175 + $N175*S$3</f>
        <v>-0.89268292682926842</v>
      </c>
      <c r="E175">
        <f>trueraw!J174*$M175 + $N175*T$3</f>
        <v>-0.22642276422764224</v>
      </c>
      <c r="F175">
        <f>trueraw!K174*$M175 + $N175*U$3</f>
        <v>0.49081300813008139</v>
      </c>
      <c r="G175">
        <f>trueraw!L174*$M175 + $N175*V$3</f>
        <v>-0.9330081300813009</v>
      </c>
      <c r="H175">
        <f>trueraw!M174*$M175 + $N175*W$3</f>
        <v>-1.1814634146341465</v>
      </c>
      <c r="I175">
        <f>trueraw!N174*$M175 + $N175*X$3</f>
        <v>-0.26804878048780484</v>
      </c>
      <c r="J175">
        <f>trueraw!O174*$M175 + $N175*Y$3</f>
        <v>0.42504065040650407</v>
      </c>
      <c r="K175">
        <f t="shared" si="8"/>
        <v>-2.5376422764227646</v>
      </c>
      <c r="L175">
        <f>82 - trueraw!E174</f>
        <v>20</v>
      </c>
      <c r="M175">
        <f t="shared" si="10"/>
        <v>0.75609756097560976</v>
      </c>
      <c r="N175">
        <f t="shared" si="9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-0.20910569105691057</v>
      </c>
      <c r="C176">
        <f>trueraw!H175*$M176 + $N176*R$3</f>
        <v>3.9186991869918704E-2</v>
      </c>
      <c r="D176">
        <f>trueraw!I175*$M176 + $N176*S$3</f>
        <v>-0.41707317073170735</v>
      </c>
      <c r="E176">
        <f>trueraw!J175*$M176 + $N176*T$3</f>
        <v>-0.90130081300813014</v>
      </c>
      <c r="F176">
        <f>trueraw!K175*$M176 + $N176*U$3</f>
        <v>-0.54845528455284553</v>
      </c>
      <c r="G176">
        <f>trueraw!L175*$M176 + $N176*V$3</f>
        <v>-0.72178861788617898</v>
      </c>
      <c r="H176">
        <f>trueraw!M175*$M176 + $N176*W$3</f>
        <v>-0.39268292682926831</v>
      </c>
      <c r="I176">
        <f>trueraw!N175*$M176 + $N176*X$3</f>
        <v>-0.23121951219512196</v>
      </c>
      <c r="J176">
        <f>trueraw!O175*$M176 + $N176*Y$3</f>
        <v>1.1913821138211382</v>
      </c>
      <c r="K176">
        <f t="shared" si="8"/>
        <v>-2.191056910569106</v>
      </c>
      <c r="L176">
        <f>82 - trueraw!E175</f>
        <v>14</v>
      </c>
      <c r="M176">
        <f t="shared" si="10"/>
        <v>0.82926829268292679</v>
      </c>
      <c r="N176">
        <f t="shared" si="9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-0.56016260162601628</v>
      </c>
      <c r="C177">
        <f>trueraw!H176*$M177 + $N177*R$3</f>
        <v>8.6178861788617889E-2</v>
      </c>
      <c r="D177">
        <f>trueraw!I176*$M177 + $N177*S$3</f>
        <v>0.42682926829268297</v>
      </c>
      <c r="E177">
        <f>trueraw!J176*$M177 + $N177*T$3</f>
        <v>-0.50357723577235769</v>
      </c>
      <c r="F177">
        <f>trueraw!K176*$M177 + $N177*U$3</f>
        <v>-0.55300813008130079</v>
      </c>
      <c r="G177">
        <f>trueraw!L176*$M177 + $N177*V$3</f>
        <v>-0.65430894308943088</v>
      </c>
      <c r="H177">
        <f>trueraw!M176*$M177 + $N177*W$3</f>
        <v>-0.66292682926829272</v>
      </c>
      <c r="I177">
        <f>trueraw!N176*$M177 + $N177*X$3</f>
        <v>-0.52146341463414636</v>
      </c>
      <c r="J177">
        <f>trueraw!O176*$M177 + $N177*Y$3</f>
        <v>0.9510569105691058</v>
      </c>
      <c r="K177">
        <f t="shared" si="8"/>
        <v>-1.9913821138211381</v>
      </c>
      <c r="L177">
        <f>82 - trueraw!E176</f>
        <v>10</v>
      </c>
      <c r="M177">
        <f t="shared" si="10"/>
        <v>0.87804878048780488</v>
      </c>
      <c r="N177">
        <f t="shared" si="9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0.67821138211382115</v>
      </c>
      <c r="C178">
        <f>trueraw!H177*$M178 + $N178*R$3</f>
        <v>-0.11008130081300813</v>
      </c>
      <c r="D178">
        <f>trueraw!I177*$M178 + $N178*S$3</f>
        <v>-1.0307317073170732</v>
      </c>
      <c r="E178">
        <f>trueraw!J177*$M178 + $N178*T$3</f>
        <v>-1.2081300813008129</v>
      </c>
      <c r="F178">
        <f>trueraw!K177*$M178 + $N178*U$3</f>
        <v>-0.36601626016260164</v>
      </c>
      <c r="G178">
        <f>trueraw!L177*$M178 + $N178*V$3</f>
        <v>-0.11642276422764231</v>
      </c>
      <c r="H178">
        <f>trueraw!M177*$M178 + $N178*W$3</f>
        <v>-0.41756097560975614</v>
      </c>
      <c r="I178">
        <f>trueraw!N177*$M178 + $N178*X$3</f>
        <v>-0.19804878048780489</v>
      </c>
      <c r="J178">
        <f>trueraw!O177*$M178 + $N178*Y$3</f>
        <v>0.53626016260162612</v>
      </c>
      <c r="K178">
        <f t="shared" si="8"/>
        <v>-2.2325203252032519</v>
      </c>
      <c r="L178">
        <f>82 - trueraw!E177</f>
        <v>14</v>
      </c>
      <c r="M178">
        <f t="shared" si="10"/>
        <v>0.82926829268292679</v>
      </c>
      <c r="N178">
        <f t="shared" si="9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1.2159349593495934</v>
      </c>
      <c r="C179">
        <f>trueraw!H178*$M179 + $N179*R$3</f>
        <v>-3.5772357723577236E-3</v>
      </c>
      <c r="D179">
        <f>trueraw!I178*$M179 + $N179*S$3</f>
        <v>-1.6117073170731708</v>
      </c>
      <c r="E179">
        <f>trueraw!J178*$M179 + $N179*T$3</f>
        <v>-0.9957723577235772</v>
      </c>
      <c r="F179">
        <f>trueraw!K178*$M179 + $N179*U$3</f>
        <v>0.50406504065040658</v>
      </c>
      <c r="G179">
        <f>trueraw!L178*$M179 + $N179*V$3</f>
        <v>-1.0074796747967478</v>
      </c>
      <c r="H179">
        <f>trueraw!M178*$M179 + $N179*W$3</f>
        <v>-1.495609756097561</v>
      </c>
      <c r="I179">
        <f>trueraw!N178*$M179 + $N179*X$3</f>
        <v>-0.30048780487804877</v>
      </c>
      <c r="J179">
        <f>trueraw!O178*$M179 + $N179*Y$3</f>
        <v>1.0222764227642276</v>
      </c>
      <c r="K179">
        <f t="shared" si="8"/>
        <v>-2.6723577235772362</v>
      </c>
      <c r="L179">
        <f>82 - trueraw!E178</f>
        <v>22</v>
      </c>
      <c r="M179">
        <f t="shared" si="10"/>
        <v>0.73170731707317072</v>
      </c>
      <c r="N179">
        <f t="shared" si="9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9"/>
  <sheetViews>
    <sheetView workbookViewId="0">
      <selection activeCell="G1" sqref="G1"/>
    </sheetView>
    <sheetView workbookViewId="1"/>
    <sheetView workbookViewId="2">
      <selection activeCell="L7" sqref="L7"/>
    </sheetView>
  </sheetViews>
  <sheetFormatPr defaultRowHeight="14.4" x14ac:dyDescent="0.3"/>
  <cols>
    <col min="1" max="1" width="21.33203125" bestFit="1" customWidth="1"/>
    <col min="2" max="10" width="5.44140625" customWidth="1"/>
    <col min="11" max="11" width="5" customWidth="1"/>
    <col min="12" max="12" width="4.77734375" customWidth="1"/>
    <col min="17" max="17" width="5.77734375" customWidth="1"/>
  </cols>
  <sheetData>
    <row r="1" spans="1:40" x14ac:dyDescent="0.3">
      <c r="B1">
        <f>AVs_avail!J1</f>
        <v>1</v>
      </c>
      <c r="C1">
        <f>AVs_avail!K1</f>
        <v>1</v>
      </c>
      <c r="D1">
        <f>AVs_avail!L1</f>
        <v>1</v>
      </c>
      <c r="E1">
        <f>AVs_avail!M1</f>
        <v>1</v>
      </c>
      <c r="F1">
        <f>AVs_avail!N1</f>
        <v>1</v>
      </c>
      <c r="G1">
        <f>AVs_avail!O1</f>
        <v>1</v>
      </c>
      <c r="H1">
        <f>AVs_avail!P1</f>
        <v>1</v>
      </c>
      <c r="I1">
        <f>AVs_avail!Q1</f>
        <v>1</v>
      </c>
      <c r="J1">
        <f>AVs_avail!R1</f>
        <v>1</v>
      </c>
    </row>
    <row r="2" spans="1:40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210</v>
      </c>
      <c r="L2" t="s">
        <v>312</v>
      </c>
      <c r="M2" t="str">
        <f>trueraw!C1</f>
        <v>POS</v>
      </c>
      <c r="N2" t="str">
        <f>trueraw!D1</f>
        <v>TEAM</v>
      </c>
      <c r="O2" t="s">
        <v>214</v>
      </c>
      <c r="AB2" t="str">
        <f>GMs!C1</f>
        <v>_______</v>
      </c>
      <c r="AC2" t="str">
        <f>GMs!D1</f>
        <v>rob</v>
      </c>
      <c r="AD2" t="str">
        <f>GMs!E1</f>
        <v>koe</v>
      </c>
      <c r="AE2" t="str">
        <f>GMs!F1</f>
        <v>zieg</v>
      </c>
      <c r="AF2" t="str">
        <f>GMs!G1</f>
        <v>diaz</v>
      </c>
      <c r="AG2" t="str">
        <f>GMs!H1</f>
        <v>ul</v>
      </c>
      <c r="AH2" t="str">
        <f>GMs!I1</f>
        <v>varg</v>
      </c>
      <c r="AI2" t="str">
        <f>GMs!J1</f>
        <v>pete</v>
      </c>
      <c r="AJ2" t="str">
        <f>GMs!K1</f>
        <v>me</v>
      </c>
      <c r="AK2" t="str">
        <f>GMs!L1</f>
        <v>bude</v>
      </c>
      <c r="AL2" t="str">
        <f>GMs!M1</f>
        <v>bal</v>
      </c>
      <c r="AM2" t="str">
        <f>GMs!N1</f>
        <v>sch</v>
      </c>
      <c r="AN2" t="str">
        <f>GMs!O1</f>
        <v>peon</v>
      </c>
    </row>
    <row r="3" spans="1:40" x14ac:dyDescent="0.3">
      <c r="A3" t="str">
        <f>injury_attenuated!A3</f>
        <v>Nikola Jokic</v>
      </c>
      <c r="B3">
        <f>injury_attenuated!B3</f>
        <v>3.667479674796748</v>
      </c>
      <c r="C3">
        <f>injury_attenuated!C3</f>
        <v>2.1589430894308941</v>
      </c>
      <c r="D3">
        <f>injury_attenuated!D3</f>
        <v>-0.40060975609756094</v>
      </c>
      <c r="E3">
        <f>injury_attenuated!E3</f>
        <v>2.0841869918699185</v>
      </c>
      <c r="F3">
        <f>injury_attenuated!F3</f>
        <v>2.3393495934959345</v>
      </c>
      <c r="G3">
        <f>injury_attenuated!G3</f>
        <v>2.5699186991869913</v>
      </c>
      <c r="H3">
        <f>injury_attenuated!H3</f>
        <v>1.0843902439024389</v>
      </c>
      <c r="I3">
        <f>injury_attenuated!I3</f>
        <v>0.38195121951219513</v>
      </c>
      <c r="J3">
        <f>injury_attenuated!J3</f>
        <v>-1.7550813008130082</v>
      </c>
      <c r="K3">
        <f t="shared" ref="K3:K34" si="0">SUM($B3:$J3)</f>
        <v>12.130528455284551</v>
      </c>
      <c r="L3">
        <f t="shared" ref="L3:L34" si="1">SUMPRODUCT($B3:$J3, $B$1:$J$1)</f>
        <v>12.130528455284551</v>
      </c>
      <c r="M3" t="str">
        <f>trueraw!C2</f>
        <v xml:space="preserve"> C</v>
      </c>
      <c r="N3" t="str">
        <f>trueraw!D2</f>
        <v>DEN</v>
      </c>
      <c r="O3">
        <f>VLOOKUP($A3, 'auction in'!$A$2:$B$218, 2, FALSE)</f>
        <v>45</v>
      </c>
      <c r="AB3" t="e">
        <f>IF( EXACT(#REF!,#REF!), $K3, 0)</f>
        <v>#REF!</v>
      </c>
      <c r="AC3" t="e">
        <f>IF( EXACT(#REF!,#REF!), $K3, 0)</f>
        <v>#REF!</v>
      </c>
      <c r="AD3" t="e">
        <f>IF( EXACT(#REF!,#REF!), $K3, 0)</f>
        <v>#REF!</v>
      </c>
      <c r="AE3" t="e">
        <f>IF( EXACT(#REF!,#REF!), $K3, 0)</f>
        <v>#REF!</v>
      </c>
      <c r="AF3" t="e">
        <f>IF( EXACT(#REF!,#REF!), $K3, 0)</f>
        <v>#REF!</v>
      </c>
      <c r="AG3" t="e">
        <f>IF( EXACT(#REF!,#REF!), $K3, 0)</f>
        <v>#REF!</v>
      </c>
      <c r="AH3" t="e">
        <f>IF( EXACT(#REF!,#REF!), $K3, 0)</f>
        <v>#REF!</v>
      </c>
      <c r="AI3" t="e">
        <f>IF( EXACT(#REF!,#REF!), $K3, 0)</f>
        <v>#REF!</v>
      </c>
      <c r="AJ3" t="e">
        <f>IF( EXACT(#REF!,#REF!), $K3, 0)</f>
        <v>#REF!</v>
      </c>
      <c r="AK3" t="e">
        <f>IF( EXACT(#REF!,#REF!), $K3, 0)</f>
        <v>#REF!</v>
      </c>
      <c r="AL3" t="e">
        <f>IF( EXACT(#REF!,#REF!), $K3, 0)</f>
        <v>#REF!</v>
      </c>
    </row>
    <row r="4" spans="1:40" x14ac:dyDescent="0.3">
      <c r="A4" t="str">
        <f>injury_attenuated!A4</f>
        <v>Stephen Curry</v>
      </c>
      <c r="B4">
        <f>injury_attenuated!B4</f>
        <v>0.48134146341463419</v>
      </c>
      <c r="C4">
        <f>injury_attenuated!C4</f>
        <v>3.2123170731707318</v>
      </c>
      <c r="D4">
        <f>injury_attenuated!D4</f>
        <v>3.1376829268292683</v>
      </c>
      <c r="E4">
        <f>injury_attenuated!E4</f>
        <v>2.3041463414634147</v>
      </c>
      <c r="F4">
        <f>injury_attenuated!F4</f>
        <v>8.1463414634146386E-2</v>
      </c>
      <c r="G4">
        <f>injury_attenuated!G4</f>
        <v>1.3531707317073169</v>
      </c>
      <c r="H4">
        <f>injury_attenuated!H4</f>
        <v>0.62341463414634157</v>
      </c>
      <c r="I4">
        <f>injury_attenuated!I4</f>
        <v>-0.98024390243902437</v>
      </c>
      <c r="J4">
        <f>injury_attenuated!J4</f>
        <v>-1.8573170731707318</v>
      </c>
      <c r="K4">
        <f t="shared" si="0"/>
        <v>8.3559756097560989</v>
      </c>
      <c r="L4">
        <f t="shared" si="1"/>
        <v>8.3559756097560989</v>
      </c>
      <c r="M4" t="str">
        <f>trueraw!C3</f>
        <v xml:space="preserve"> PG</v>
      </c>
      <c r="N4" t="str">
        <f>trueraw!D3</f>
        <v>GSW</v>
      </c>
      <c r="O4">
        <f>VLOOKUP($A4, '[1]auction in'!$A$2:$B$218, 2, FALSE)</f>
        <v>71</v>
      </c>
      <c r="AB4" t="e">
        <f>IF( EXACT(#REF!,#REF!), $K4, 0)</f>
        <v>#REF!</v>
      </c>
      <c r="AC4" t="e">
        <f>IF( EXACT(#REF!,#REF!), $K4, 0)</f>
        <v>#REF!</v>
      </c>
      <c r="AD4" t="e">
        <f>IF( EXACT(#REF!,#REF!), $K4, 0)</f>
        <v>#REF!</v>
      </c>
      <c r="AE4" t="e">
        <f>IF( EXACT(#REF!,#REF!), $K4, 0)</f>
        <v>#REF!</v>
      </c>
      <c r="AF4" t="e">
        <f>IF( EXACT(#REF!,#REF!), $K4, 0)</f>
        <v>#REF!</v>
      </c>
      <c r="AG4" t="e">
        <f>IF( EXACT(#REF!,#REF!), $K4, 0)</f>
        <v>#REF!</v>
      </c>
      <c r="AH4" t="e">
        <f>IF( EXACT(#REF!,#REF!), $K4, 0)</f>
        <v>#REF!</v>
      </c>
      <c r="AI4" t="e">
        <f>IF( EXACT(#REF!,#REF!), $K4, 0)</f>
        <v>#REF!</v>
      </c>
      <c r="AJ4" t="e">
        <f>IF( EXACT(#REF!,#REF!), $K4, 0)</f>
        <v>#REF!</v>
      </c>
      <c r="AK4" t="e">
        <f>IF( EXACT(#REF!,#REF!), $K4, 0)</f>
        <v>#REF!</v>
      </c>
      <c r="AL4" t="e">
        <f>IF( EXACT(#REF!,#REF!), $K4, 0)</f>
        <v>#REF!</v>
      </c>
    </row>
    <row r="5" spans="1:40" x14ac:dyDescent="0.3">
      <c r="A5" t="str">
        <f>injury_attenuated!A5</f>
        <v>James Harden</v>
      </c>
      <c r="B5">
        <f>injury_attenuated!B5</f>
        <v>0.19032520325203253</v>
      </c>
      <c r="C5">
        <f>injury_attenuated!C5</f>
        <v>2.4043495934959349</v>
      </c>
      <c r="D5">
        <f>injury_attenuated!D5</f>
        <v>0.969390243902439</v>
      </c>
      <c r="E5">
        <f>injury_attenuated!E5</f>
        <v>1.4176422764227643</v>
      </c>
      <c r="F5">
        <f>injury_attenuated!F5</f>
        <v>1.0906504065040652</v>
      </c>
      <c r="G5">
        <f>injury_attenuated!G5</f>
        <v>3.7309349593495935</v>
      </c>
      <c r="H5">
        <f>injury_attenuated!H5</f>
        <v>0.60256097560975619</v>
      </c>
      <c r="I5">
        <f>injury_attenuated!I5</f>
        <v>0.43304878048780499</v>
      </c>
      <c r="J5">
        <f>injury_attenuated!J5</f>
        <v>-2.5002845528455286</v>
      </c>
      <c r="K5">
        <f t="shared" si="0"/>
        <v>8.3386178861788629</v>
      </c>
      <c r="L5">
        <f t="shared" si="1"/>
        <v>8.3386178861788629</v>
      </c>
      <c r="M5" t="str">
        <f>trueraw!C4</f>
        <v xml:space="preserve"> SG, PG</v>
      </c>
      <c r="N5" t="str">
        <f>trueraw!D4</f>
        <v>BRO</v>
      </c>
      <c r="O5">
        <f>VLOOKUP($A5, '[1]auction in'!$A$2:$B$218, 2, FALSE)</f>
        <v>77</v>
      </c>
      <c r="AB5" t="e">
        <f>IF( EXACT(#REF!,#REF!), $K5, 0)</f>
        <v>#REF!</v>
      </c>
      <c r="AC5" t="e">
        <f>IF( EXACT(#REF!,#REF!), $K5, 0)</f>
        <v>#REF!</v>
      </c>
      <c r="AD5" t="e">
        <f>IF( EXACT(#REF!,#REF!), $K5, 0)</f>
        <v>#REF!</v>
      </c>
      <c r="AE5" t="e">
        <f>IF( EXACT(#REF!,#REF!), $K5, 0)</f>
        <v>#REF!</v>
      </c>
      <c r="AF5" t="e">
        <f>IF( EXACT(#REF!,#REF!), $K5, 0)</f>
        <v>#REF!</v>
      </c>
      <c r="AG5" t="e">
        <f>IF( EXACT(#REF!,#REF!), $K5, 0)</f>
        <v>#REF!</v>
      </c>
      <c r="AH5" t="e">
        <f>IF( EXACT(#REF!,#REF!), $K5, 0)</f>
        <v>#REF!</v>
      </c>
      <c r="AI5" t="e">
        <f>IF( EXACT(#REF!,#REF!), $K5, 0)</f>
        <v>#REF!</v>
      </c>
      <c r="AJ5" t="e">
        <f>IF( EXACT(#REF!,#REF!), $K5, 0)</f>
        <v>#REF!</v>
      </c>
      <c r="AK5" t="e">
        <f>IF( EXACT(#REF!,#REF!), $K5, 0)</f>
        <v>#REF!</v>
      </c>
      <c r="AL5" t="e">
        <f>IF( EXACT(#REF!,#REF!), $K5, 0)</f>
        <v>#REF!</v>
      </c>
    </row>
    <row r="6" spans="1:40" x14ac:dyDescent="0.3">
      <c r="A6" t="str">
        <f>injury_attenuated!A7</f>
        <v>Damian Lillard</v>
      </c>
      <c r="B6">
        <f>injury_attenuated!B7</f>
        <v>-0.40146341463414636</v>
      </c>
      <c r="C6">
        <f>injury_attenuated!C7</f>
        <v>4.2439024390243905</v>
      </c>
      <c r="D6">
        <f>injury_attenuated!D7</f>
        <v>2.2678048780487807</v>
      </c>
      <c r="E6">
        <f>injury_attenuated!E7</f>
        <v>2.0482926829268293</v>
      </c>
      <c r="F6">
        <f>injury_attenuated!F7</f>
        <v>-0.40585365853658539</v>
      </c>
      <c r="G6">
        <f>injury_attenuated!G7</f>
        <v>2.1995121951219514</v>
      </c>
      <c r="H6">
        <f>injury_attenuated!H7</f>
        <v>-0.11853658536585365</v>
      </c>
      <c r="I6">
        <f>injury_attenuated!I7</f>
        <v>-0.58829268292682924</v>
      </c>
      <c r="J6">
        <f>injury_attenuated!J7</f>
        <v>-1.4658536585365853</v>
      </c>
      <c r="K6">
        <f t="shared" si="0"/>
        <v>7.7795121951219519</v>
      </c>
      <c r="L6">
        <f t="shared" si="1"/>
        <v>7.7795121951219519</v>
      </c>
      <c r="M6" t="str">
        <f>trueraw!C6</f>
        <v xml:space="preserve"> PG</v>
      </c>
      <c r="N6" t="str">
        <f>trueraw!D6</f>
        <v>POR</v>
      </c>
      <c r="O6">
        <f>VLOOKUP($A6, '[1]auction in'!$A$2:$B$218, 2, FALSE)</f>
        <v>64</v>
      </c>
      <c r="AB6" t="e">
        <f>IF( EXACT(#REF!,#REF!), $K6, 0)</f>
        <v>#REF!</v>
      </c>
      <c r="AC6" t="e">
        <f>IF( EXACT(#REF!,#REF!), $K6, 0)</f>
        <v>#REF!</v>
      </c>
      <c r="AD6" t="e">
        <f>IF( EXACT(#REF!,#REF!), $K6, 0)</f>
        <v>#REF!</v>
      </c>
      <c r="AE6" t="e">
        <f>IF( EXACT(#REF!,#REF!), $K6, 0)</f>
        <v>#REF!</v>
      </c>
      <c r="AF6" t="e">
        <f>IF( EXACT(#REF!,#REF!), $K6, 0)</f>
        <v>#REF!</v>
      </c>
      <c r="AG6" t="e">
        <f>IF( EXACT(#REF!,#REF!), $K6, 0)</f>
        <v>#REF!</v>
      </c>
      <c r="AH6" t="e">
        <f>IF( EXACT(#REF!,#REF!), $K6, 0)</f>
        <v>#REF!</v>
      </c>
      <c r="AI6" t="e">
        <f>IF( EXACT(#REF!,#REF!), $K6, 0)</f>
        <v>#REF!</v>
      </c>
      <c r="AJ6" t="e">
        <f>IF( EXACT(#REF!,#REF!), $K6, 0)</f>
        <v>#REF!</v>
      </c>
      <c r="AK6" t="e">
        <f>IF( EXACT(#REF!,#REF!), $K6, 0)</f>
        <v>#REF!</v>
      </c>
      <c r="AL6" t="e">
        <f>IF( EXACT(#REF!,#REF!), $K6, 0)</f>
        <v>#REF!</v>
      </c>
    </row>
    <row r="7" spans="1:40" x14ac:dyDescent="0.3">
      <c r="A7" t="str">
        <f>injury_attenuated!A8</f>
        <v>Karl-Anthony Towns</v>
      </c>
      <c r="B7">
        <f>injury_attenuated!B8</f>
        <v>0.72178861788617898</v>
      </c>
      <c r="C7">
        <f>injury_attenuated!C8</f>
        <v>1.7983739837398371</v>
      </c>
      <c r="D7">
        <f>injury_attenuated!D8</f>
        <v>0.58487804878048777</v>
      </c>
      <c r="E7">
        <f>injury_attenuated!E8</f>
        <v>1.4369105691056911</v>
      </c>
      <c r="F7">
        <f>injury_attenuated!F8</f>
        <v>1.9757723577235773</v>
      </c>
      <c r="G7">
        <f>injury_attenuated!G8</f>
        <v>0.72422764227642278</v>
      </c>
      <c r="H7">
        <f>injury_attenuated!H8</f>
        <v>-0.37317073170731707</v>
      </c>
      <c r="I7">
        <f>injury_attenuated!I8</f>
        <v>1.4453658536585365</v>
      </c>
      <c r="J7">
        <f>injury_attenuated!J8</f>
        <v>-1.6304065040650404</v>
      </c>
      <c r="K7">
        <f t="shared" si="0"/>
        <v>6.6837398373983747</v>
      </c>
      <c r="L7">
        <f t="shared" si="1"/>
        <v>6.6837398373983747</v>
      </c>
      <c r="M7" t="str">
        <f>trueraw!C7</f>
        <v xml:space="preserve"> C</v>
      </c>
      <c r="N7" t="str">
        <f>trueraw!D7</f>
        <v>MIN</v>
      </c>
      <c r="O7">
        <f>VLOOKUP($A7, '[1]auction in'!$A$2:$B$218, 2, FALSE)</f>
        <v>70</v>
      </c>
      <c r="AB7" t="e">
        <f>IF( EXACT(#REF!,#REF!), $K7, 0)</f>
        <v>#REF!</v>
      </c>
      <c r="AC7" t="e">
        <f>IF( EXACT(#REF!,#REF!), $K7, 0)</f>
        <v>#REF!</v>
      </c>
      <c r="AD7" t="e">
        <f>IF( EXACT(#REF!,#REF!), $K7, 0)</f>
        <v>#REF!</v>
      </c>
      <c r="AE7" t="e">
        <f>IF( EXACT(#REF!,#REF!), $K7, 0)</f>
        <v>#REF!</v>
      </c>
      <c r="AF7" t="e">
        <f>IF( EXACT(#REF!,#REF!), $K7, 0)</f>
        <v>#REF!</v>
      </c>
      <c r="AG7" t="e">
        <f>IF( EXACT(#REF!,#REF!), $K7, 0)</f>
        <v>#REF!</v>
      </c>
      <c r="AH7" t="e">
        <f>IF( EXACT(#REF!,#REF!), $K7, 0)</f>
        <v>#REF!</v>
      </c>
      <c r="AI7" t="e">
        <f>IF( EXACT(#REF!,#REF!), $K7, 0)</f>
        <v>#REF!</v>
      </c>
      <c r="AJ7" t="e">
        <f>IF( EXACT(#REF!,#REF!), $K7, 0)</f>
        <v>#REF!</v>
      </c>
      <c r="AK7" t="e">
        <f>IF( EXACT(#REF!,#REF!), $K7, 0)</f>
        <v>#REF!</v>
      </c>
      <c r="AL7" t="e">
        <f>IF( EXACT(#REF!,#REF!), $K7, 0)</f>
        <v>#REF!</v>
      </c>
    </row>
    <row r="8" spans="1:40" x14ac:dyDescent="0.3">
      <c r="A8" t="str">
        <f>injury_attenuated!A6</f>
        <v>Kevin Durant</v>
      </c>
      <c r="B8">
        <f>injury_attenuated!B6</f>
        <v>1.9221138211382112</v>
      </c>
      <c r="C8">
        <f>injury_attenuated!C6</f>
        <v>2.5021138211382112</v>
      </c>
      <c r="D8">
        <f>injury_attenuated!D6</f>
        <v>0.39560975609756094</v>
      </c>
      <c r="E8">
        <f>injury_attenuated!E6</f>
        <v>1.4786991869918698</v>
      </c>
      <c r="F8">
        <f>injury_attenuated!F6</f>
        <v>0.54617886178861785</v>
      </c>
      <c r="G8">
        <f>injury_attenuated!G6</f>
        <v>0.85382113821138206</v>
      </c>
      <c r="H8">
        <f>injury_attenuated!H6</f>
        <v>-0.67463414634146335</v>
      </c>
      <c r="I8">
        <f>injury_attenuated!I6</f>
        <v>1.2034146341463416</v>
      </c>
      <c r="J8">
        <f>injury_attenuated!J6</f>
        <v>-1.6530081300813007</v>
      </c>
      <c r="K8">
        <f t="shared" si="0"/>
        <v>6.5743089430894308</v>
      </c>
      <c r="L8">
        <f t="shared" si="1"/>
        <v>6.5743089430894308</v>
      </c>
      <c r="M8" t="str">
        <f>trueraw!C5</f>
        <v xml:space="preserve"> SF, PF</v>
      </c>
      <c r="N8" t="str">
        <f>trueraw!D5</f>
        <v>BRO</v>
      </c>
      <c r="O8">
        <f>VLOOKUP($A8, '[1]auction in'!$A$2:$B$218, 2, FALSE)</f>
        <v>59</v>
      </c>
      <c r="AB8" t="e">
        <f>IF( EXACT(#REF!,#REF!), $K8, 0)</f>
        <v>#REF!</v>
      </c>
      <c r="AC8" t="e">
        <f>IF( EXACT(#REF!,#REF!), $K8, 0)</f>
        <v>#REF!</v>
      </c>
      <c r="AD8" t="e">
        <f>IF( EXACT(#REF!,#REF!), $K8, 0)</f>
        <v>#REF!</v>
      </c>
      <c r="AE8" t="e">
        <f>IF( EXACT(#REF!,#REF!), $K8, 0)</f>
        <v>#REF!</v>
      </c>
      <c r="AF8" t="e">
        <f>IF( EXACT(#REF!,#REF!), $K8, 0)</f>
        <v>#REF!</v>
      </c>
      <c r="AG8" t="e">
        <f>IF( EXACT(#REF!,#REF!), $K8, 0)</f>
        <v>#REF!</v>
      </c>
      <c r="AH8" t="e">
        <f>IF( EXACT(#REF!,#REF!), $K8, 0)</f>
        <v>#REF!</v>
      </c>
      <c r="AI8" t="e">
        <f>IF( EXACT(#REF!,#REF!), $K8, 0)</f>
        <v>#REF!</v>
      </c>
      <c r="AJ8" t="e">
        <f>IF( EXACT(#REF!,#REF!), $K8, 0)</f>
        <v>#REF!</v>
      </c>
      <c r="AK8" t="e">
        <f>IF( EXACT(#REF!,#REF!), $K8, 0)</f>
        <v>#REF!</v>
      </c>
      <c r="AL8" t="e">
        <f>IF( EXACT(#REF!,#REF!), $K8, 0)</f>
        <v>#REF!</v>
      </c>
    </row>
    <row r="9" spans="1:40" x14ac:dyDescent="0.3">
      <c r="A9" t="str">
        <f>injury_attenuated!A10</f>
        <v>Jayson Tatum</v>
      </c>
      <c r="B9">
        <f>injury_attenuated!B10</f>
        <v>0.13609756097560979</v>
      </c>
      <c r="C9">
        <f>injury_attenuated!C10</f>
        <v>1.8897560975609757</v>
      </c>
      <c r="D9">
        <f>injury_attenuated!D10</f>
        <v>1.2853658536585366</v>
      </c>
      <c r="E9">
        <f>injury_attenuated!E10</f>
        <v>1.9370731707317077</v>
      </c>
      <c r="F9">
        <f>injury_attenuated!F10</f>
        <v>0.90097560975609781</v>
      </c>
      <c r="G9">
        <f>injury_attenuated!G10</f>
        <v>0.87414634146341474</v>
      </c>
      <c r="H9">
        <f>injury_attenuated!H10</f>
        <v>0.73414634146341473</v>
      </c>
      <c r="I9">
        <f>injury_attenuated!I10</f>
        <v>-0.14341463414634145</v>
      </c>
      <c r="J9">
        <f>injury_attenuated!J10</f>
        <v>-1.2248780487804878</v>
      </c>
      <c r="K9">
        <f t="shared" si="0"/>
        <v>6.3892682926829281</v>
      </c>
      <c r="L9">
        <f t="shared" si="1"/>
        <v>6.3892682926829281</v>
      </c>
      <c r="M9" t="str">
        <f>trueraw!C9</f>
        <v xml:space="preserve"> PF, SF</v>
      </c>
      <c r="N9" t="str">
        <f>trueraw!D9</f>
        <v>BOS</v>
      </c>
      <c r="O9">
        <f>VLOOKUP($A9, '[1]auction in'!$A$2:$B$218, 2, FALSE)</f>
        <v>65</v>
      </c>
      <c r="AB9" t="e">
        <f>IF( EXACT(#REF!,#REF!), $K9, 0)</f>
        <v>#REF!</v>
      </c>
      <c r="AC9" t="e">
        <f>IF( EXACT(#REF!,#REF!), $K9, 0)</f>
        <v>#REF!</v>
      </c>
      <c r="AD9" t="e">
        <f>IF( EXACT(#REF!,#REF!), $K9, 0)</f>
        <v>#REF!</v>
      </c>
      <c r="AE9" t="e">
        <f>IF( EXACT(#REF!,#REF!), $K9, 0)</f>
        <v>#REF!</v>
      </c>
      <c r="AF9" t="e">
        <f>IF( EXACT(#REF!,#REF!), $K9, 0)</f>
        <v>#REF!</v>
      </c>
      <c r="AG9" t="e">
        <f>IF( EXACT(#REF!,#REF!), $K9, 0)</f>
        <v>#REF!</v>
      </c>
      <c r="AH9" t="e">
        <f>IF( EXACT(#REF!,#REF!), $K9, 0)</f>
        <v>#REF!</v>
      </c>
      <c r="AI9" t="e">
        <f>IF( EXACT(#REF!,#REF!), $K9, 0)</f>
        <v>#REF!</v>
      </c>
      <c r="AJ9" t="e">
        <f>IF( EXACT(#REF!,#REF!), $K9, 0)</f>
        <v>#REF!</v>
      </c>
      <c r="AK9" t="e">
        <f>IF( EXACT(#REF!,#REF!), $K9, 0)</f>
        <v>#REF!</v>
      </c>
      <c r="AL9" t="e">
        <f>IF( EXACT(#REF!,#REF!), $K9, 0)</f>
        <v>#REF!</v>
      </c>
    </row>
    <row r="10" spans="1:40" x14ac:dyDescent="0.3">
      <c r="A10" t="str">
        <f>injury_attenuated!A9</f>
        <v>Bradley Beal</v>
      </c>
      <c r="B10">
        <f>injury_attenuated!B9</f>
        <v>0.11634146341463414</v>
      </c>
      <c r="C10">
        <f>injury_attenuated!C9</f>
        <v>2.9719512195121949</v>
      </c>
      <c r="D10">
        <f>injury_attenuated!D9</f>
        <v>0.81414634146341469</v>
      </c>
      <c r="E10">
        <f>injury_attenuated!E9</f>
        <v>2.4910975609756099</v>
      </c>
      <c r="F10">
        <f>injury_attenuated!F9</f>
        <v>-0.20341463414634142</v>
      </c>
      <c r="G10">
        <f>injury_attenuated!G9</f>
        <v>1.3887804878048779</v>
      </c>
      <c r="H10">
        <f>injury_attenuated!H9</f>
        <v>0.66792682926829272</v>
      </c>
      <c r="I10">
        <f>injury_attenuated!I9</f>
        <v>-0.3570731707317073</v>
      </c>
      <c r="J10">
        <f>injury_attenuated!J9</f>
        <v>-1.5724390243902437</v>
      </c>
      <c r="K10">
        <f t="shared" si="0"/>
        <v>6.3173170731707309</v>
      </c>
      <c r="L10">
        <f t="shared" si="1"/>
        <v>6.3173170731707309</v>
      </c>
      <c r="M10" t="str">
        <f>trueraw!C8</f>
        <v xml:space="preserve"> SG</v>
      </c>
      <c r="N10" t="str">
        <f>trueraw!D8</f>
        <v>WAS</v>
      </c>
      <c r="O10">
        <f>VLOOKUP($A10, '[1]auction in'!$A$2:$B$218, 2, FALSE)</f>
        <v>76</v>
      </c>
      <c r="AB10" t="e">
        <f>IF( EXACT(#REF!,#REF!), $K10, 0)</f>
        <v>#REF!</v>
      </c>
      <c r="AC10" t="e">
        <f>IF( EXACT(#REF!,#REF!), $K10, 0)</f>
        <v>#REF!</v>
      </c>
      <c r="AD10" t="e">
        <f>IF( EXACT(#REF!,#REF!), $K10, 0)</f>
        <v>#REF!</v>
      </c>
      <c r="AE10" t="e">
        <f>IF( EXACT(#REF!,#REF!), $K10, 0)</f>
        <v>#REF!</v>
      </c>
      <c r="AF10" t="e">
        <f>IF( EXACT(#REF!,#REF!), $K10, 0)</f>
        <v>#REF!</v>
      </c>
      <c r="AG10" t="e">
        <f>IF( EXACT(#REF!,#REF!), $K10, 0)</f>
        <v>#REF!</v>
      </c>
      <c r="AH10" t="e">
        <f>IF( EXACT(#REF!,#REF!), $K10, 0)</f>
        <v>#REF!</v>
      </c>
      <c r="AI10" t="e">
        <f>IF( EXACT(#REF!,#REF!), $K10, 0)</f>
        <v>#REF!</v>
      </c>
      <c r="AJ10" t="e">
        <f>IF( EXACT(#REF!,#REF!), $K10, 0)</f>
        <v>#REF!</v>
      </c>
      <c r="AK10" t="e">
        <f>IF( EXACT(#REF!,#REF!), $K10, 0)</f>
        <v>#REF!</v>
      </c>
      <c r="AL10" t="e">
        <f>IF( EXACT(#REF!,#REF!), $K10, 0)</f>
        <v>#REF!</v>
      </c>
    </row>
    <row r="11" spans="1:40" x14ac:dyDescent="0.3">
      <c r="A11" t="str">
        <f>injury_attenuated!A13</f>
        <v>Giannis Antetokounmpo</v>
      </c>
      <c r="B11">
        <f>injury_attenuated!B13</f>
        <v>3.6001626016260162</v>
      </c>
      <c r="C11">
        <f>injury_attenuated!C13</f>
        <v>-3.5298373983739841</v>
      </c>
      <c r="D11">
        <f>injury_attenuated!D13</f>
        <v>-0.63853658536585367</v>
      </c>
      <c r="E11">
        <f>injury_attenuated!E13</f>
        <v>1.9757723577235773</v>
      </c>
      <c r="F11">
        <f>injury_attenuated!F13</f>
        <v>2.1949593495934963</v>
      </c>
      <c r="G11">
        <f>injury_attenuated!G13</f>
        <v>1.4391869918699187</v>
      </c>
      <c r="H11">
        <f>injury_attenuated!H13</f>
        <v>0.67219512195121955</v>
      </c>
      <c r="I11">
        <f>injury_attenuated!I13</f>
        <v>1.2826829268292683</v>
      </c>
      <c r="J11">
        <f>injury_attenuated!J13</f>
        <v>-1.9088617886178865</v>
      </c>
      <c r="K11">
        <f t="shared" si="0"/>
        <v>5.0877235772357716</v>
      </c>
      <c r="L11">
        <f t="shared" si="1"/>
        <v>5.0877235772357716</v>
      </c>
      <c r="M11" t="str">
        <f>trueraw!C12</f>
        <v xml:space="preserve"> PF</v>
      </c>
      <c r="N11" t="str">
        <f>trueraw!D12</f>
        <v>MIL</v>
      </c>
      <c r="O11">
        <f>VLOOKUP($A11, '[1]auction in'!$A$2:$B$218, 2, FALSE)</f>
        <v>86</v>
      </c>
      <c r="AB11" t="e">
        <f>IF( EXACT(#REF!,#REF!), $K11, 0)</f>
        <v>#REF!</v>
      </c>
      <c r="AC11" t="e">
        <f>IF( EXACT(#REF!,#REF!), $K11, 0)</f>
        <v>#REF!</v>
      </c>
      <c r="AD11" t="e">
        <f>IF( EXACT(#REF!,#REF!), $K11, 0)</f>
        <v>#REF!</v>
      </c>
      <c r="AE11" t="e">
        <f>IF( EXACT(#REF!,#REF!), $K11, 0)</f>
        <v>#REF!</v>
      </c>
      <c r="AF11" t="e">
        <f>IF( EXACT(#REF!,#REF!), $K11, 0)</f>
        <v>#REF!</v>
      </c>
      <c r="AG11" t="e">
        <f>IF( EXACT(#REF!,#REF!), $K11, 0)</f>
        <v>#REF!</v>
      </c>
      <c r="AH11" t="e">
        <f>IF( EXACT(#REF!,#REF!), $K11, 0)</f>
        <v>#REF!</v>
      </c>
      <c r="AI11" t="e">
        <f>IF( EXACT(#REF!,#REF!), $K11, 0)</f>
        <v>#REF!</v>
      </c>
      <c r="AJ11" t="e">
        <f>IF( EXACT(#REF!,#REF!), $K11, 0)</f>
        <v>#REF!</v>
      </c>
      <c r="AK11" t="e">
        <f>IF( EXACT(#REF!,#REF!), $K11, 0)</f>
        <v>#REF!</v>
      </c>
      <c r="AL11" t="e">
        <f>IF( EXACT(#REF!,#REF!), $K11, 0)</f>
        <v>#REF!</v>
      </c>
    </row>
    <row r="12" spans="1:40" x14ac:dyDescent="0.3">
      <c r="A12" t="str">
        <f>injury_attenuated!A15</f>
        <v>Paul George</v>
      </c>
      <c r="B12">
        <f>injury_attenuated!B15</f>
        <v>-8.1788617886178874E-2</v>
      </c>
      <c r="C12">
        <f>injury_attenuated!C15</f>
        <v>1.7494308943089432</v>
      </c>
      <c r="D12">
        <f>injury_attenuated!D15</f>
        <v>1.7348780487804878</v>
      </c>
      <c r="E12">
        <f>injury_attenuated!E15</f>
        <v>1.5606504065040649</v>
      </c>
      <c r="F12">
        <f>injury_attenuated!F15</f>
        <v>0.61569105691056913</v>
      </c>
      <c r="G12">
        <f>injury_attenuated!G15</f>
        <v>1.1955284552845529</v>
      </c>
      <c r="H12">
        <f>injury_attenuated!H15</f>
        <v>0.52780487804878051</v>
      </c>
      <c r="I12">
        <f>injury_attenuated!I15</f>
        <v>-0.35073170731707315</v>
      </c>
      <c r="J12">
        <f>injury_attenuated!J15</f>
        <v>-1.9449593495934963</v>
      </c>
      <c r="K12">
        <f t="shared" si="0"/>
        <v>5.0065040650406489</v>
      </c>
      <c r="L12">
        <f t="shared" si="1"/>
        <v>5.0065040650406489</v>
      </c>
      <c r="M12" t="str">
        <f>trueraw!C14</f>
        <v xml:space="preserve"> SF, SG</v>
      </c>
      <c r="N12" t="str">
        <f>trueraw!D14</f>
        <v>LAC</v>
      </c>
      <c r="O12">
        <f>VLOOKUP($A12, '[1]auction in'!$A$2:$B$218, 2, FALSE)</f>
        <v>64</v>
      </c>
      <c r="AB12" t="e">
        <f>IF( EXACT(#REF!,#REF!), $K12, 0)</f>
        <v>#REF!</v>
      </c>
      <c r="AC12" t="e">
        <f>IF( EXACT(#REF!,#REF!), $K12, 0)</f>
        <v>#REF!</v>
      </c>
      <c r="AD12" t="e">
        <f>IF( EXACT(#REF!,#REF!), $K12, 0)</f>
        <v>#REF!</v>
      </c>
      <c r="AE12" t="e">
        <f>IF( EXACT(#REF!,#REF!), $K12, 0)</f>
        <v>#REF!</v>
      </c>
      <c r="AF12" t="e">
        <f>IF( EXACT(#REF!,#REF!), $K12, 0)</f>
        <v>#REF!</v>
      </c>
      <c r="AG12" t="e">
        <f>IF( EXACT(#REF!,#REF!), $K12, 0)</f>
        <v>#REF!</v>
      </c>
      <c r="AH12" t="e">
        <f>IF( EXACT(#REF!,#REF!), $K12, 0)</f>
        <v>#REF!</v>
      </c>
      <c r="AI12" t="e">
        <f>IF( EXACT(#REF!,#REF!), $K12, 0)</f>
        <v>#REF!</v>
      </c>
      <c r="AJ12" t="e">
        <f>IF( EXACT(#REF!,#REF!), $K12, 0)</f>
        <v>#REF!</v>
      </c>
      <c r="AK12" t="e">
        <f>IF( EXACT(#REF!,#REF!), $K12, 0)</f>
        <v>#REF!</v>
      </c>
      <c r="AL12" t="e">
        <f>IF( EXACT(#REF!,#REF!), $K12, 0)</f>
        <v>#REF!</v>
      </c>
    </row>
    <row r="13" spans="1:40" x14ac:dyDescent="0.3">
      <c r="A13" t="str">
        <f>injury_attenuated!A18</f>
        <v>Nikola Vucevic</v>
      </c>
      <c r="B13">
        <f>injury_attenuated!B18</f>
        <v>0.28439024390243905</v>
      </c>
      <c r="C13">
        <f>injury_attenuated!C18</f>
        <v>0.6941463414634147</v>
      </c>
      <c r="D13">
        <f>injury_attenuated!D18</f>
        <v>0.31219512195121957</v>
      </c>
      <c r="E13">
        <f>injury_attenuated!E18</f>
        <v>0.99170731707317084</v>
      </c>
      <c r="F13">
        <f>injury_attenuated!F18</f>
        <v>2.3282926829268296</v>
      </c>
      <c r="G13">
        <f>injury_attenuated!G18</f>
        <v>2.1463414634146361E-2</v>
      </c>
      <c r="H13">
        <f>injury_attenuated!H18</f>
        <v>-9.0731707317073168E-2</v>
      </c>
      <c r="I13">
        <f>injury_attenuated!I18</f>
        <v>0.53317073170731721</v>
      </c>
      <c r="J13">
        <f>injury_attenuated!J18</f>
        <v>-0.1590243902439025</v>
      </c>
      <c r="K13">
        <f t="shared" si="0"/>
        <v>4.9156097560975613</v>
      </c>
      <c r="L13">
        <f t="shared" si="1"/>
        <v>4.9156097560975613</v>
      </c>
      <c r="M13" t="str">
        <f>trueraw!C17</f>
        <v xml:space="preserve"> C</v>
      </c>
      <c r="N13" t="str">
        <f>trueraw!D17</f>
        <v>CHI</v>
      </c>
      <c r="O13">
        <f>VLOOKUP($A13, '[1]auction in'!$A$2:$B$218, 2, FALSE)</f>
        <v>60</v>
      </c>
      <c r="AB13" t="e">
        <f>IF( EXACT(#REF!,#REF!), $K13, 0)</f>
        <v>#REF!</v>
      </c>
      <c r="AC13" t="e">
        <f>IF( EXACT(#REF!,#REF!), $K13, 0)</f>
        <v>#REF!</v>
      </c>
      <c r="AD13" t="e">
        <f>IF( EXACT(#REF!,#REF!), $K13, 0)</f>
        <v>#REF!</v>
      </c>
      <c r="AE13" t="e">
        <f>IF( EXACT(#REF!,#REF!), $K13, 0)</f>
        <v>#REF!</v>
      </c>
      <c r="AF13" t="e">
        <f>IF( EXACT(#REF!,#REF!), $K13, 0)</f>
        <v>#REF!</v>
      </c>
      <c r="AG13" t="e">
        <f>IF( EXACT(#REF!,#REF!), $K13, 0)</f>
        <v>#REF!</v>
      </c>
      <c r="AH13" t="e">
        <f>IF( EXACT(#REF!,#REF!), $K13, 0)</f>
        <v>#REF!</v>
      </c>
      <c r="AI13" t="e">
        <f>IF( EXACT(#REF!,#REF!), $K13, 0)</f>
        <v>#REF!</v>
      </c>
      <c r="AJ13" t="e">
        <f>IF( EXACT(#REF!,#REF!), $K13, 0)</f>
        <v>#REF!</v>
      </c>
      <c r="AK13" t="e">
        <f>IF( EXACT(#REF!,#REF!), $K13, 0)</f>
        <v>#REF!</v>
      </c>
      <c r="AL13" t="e">
        <f>IF( EXACT(#REF!,#REF!), $K13, 0)</f>
        <v>#REF!</v>
      </c>
    </row>
    <row r="14" spans="1:40" x14ac:dyDescent="0.3">
      <c r="A14" t="str">
        <f>injury_attenuated!A12</f>
        <v>Anthony Davis</v>
      </c>
      <c r="B14">
        <f>injury_attenuated!B12</f>
        <v>1.1160569105691056</v>
      </c>
      <c r="C14">
        <f>injury_attenuated!C12</f>
        <v>-0.17040650406504065</v>
      </c>
      <c r="D14">
        <f>injury_attenuated!D12</f>
        <v>-0.84341463414634155</v>
      </c>
      <c r="E14">
        <f>injury_attenuated!E12</f>
        <v>1.1002032520325202</v>
      </c>
      <c r="F14">
        <f>injury_attenuated!F12</f>
        <v>1.1633333333333333</v>
      </c>
      <c r="G14">
        <f>injury_attenuated!G12</f>
        <v>-0.4740650406504065</v>
      </c>
      <c r="H14">
        <f>injury_attenuated!H12</f>
        <v>0.6351219512195122</v>
      </c>
      <c r="I14">
        <f>injury_attenuated!I12</f>
        <v>2.5963414634146345</v>
      </c>
      <c r="J14">
        <f>injury_attenuated!J12</f>
        <v>-0.28199186991869912</v>
      </c>
      <c r="K14">
        <f t="shared" si="0"/>
        <v>4.8411788617886176</v>
      </c>
      <c r="L14">
        <f t="shared" si="1"/>
        <v>4.8411788617886176</v>
      </c>
      <c r="M14" t="str">
        <f>trueraw!C11</f>
        <v xml:space="preserve"> PF</v>
      </c>
      <c r="N14" t="str">
        <f>trueraw!D11</f>
        <v>LAL</v>
      </c>
      <c r="O14">
        <f>VLOOKUP($A14, '[1]auction in'!$A$2:$B$218, 2, FALSE)</f>
        <v>50</v>
      </c>
      <c r="AB14" t="e">
        <f>IF( EXACT(#REF!,#REF!), $K14, 0)</f>
        <v>#REF!</v>
      </c>
      <c r="AC14" t="e">
        <f>IF( EXACT(#REF!,#REF!), $K14, 0)</f>
        <v>#REF!</v>
      </c>
      <c r="AD14" t="e">
        <f>IF( EXACT(#REF!,#REF!), $K14, 0)</f>
        <v>#REF!</v>
      </c>
      <c r="AE14" t="e">
        <f>IF( EXACT(#REF!,#REF!), $K14, 0)</f>
        <v>#REF!</v>
      </c>
      <c r="AF14" t="e">
        <f>IF( EXACT(#REF!,#REF!), $K14, 0)</f>
        <v>#REF!</v>
      </c>
      <c r="AG14" t="e">
        <f>IF( EXACT(#REF!,#REF!), $K14, 0)</f>
        <v>#REF!</v>
      </c>
      <c r="AH14" t="e">
        <f>IF( EXACT(#REF!,#REF!), $K14, 0)</f>
        <v>#REF!</v>
      </c>
      <c r="AI14" t="e">
        <f>IF( EXACT(#REF!,#REF!), $K14, 0)</f>
        <v>#REF!</v>
      </c>
      <c r="AJ14" t="e">
        <f>IF( EXACT(#REF!,#REF!), $K14, 0)</f>
        <v>#REF!</v>
      </c>
      <c r="AK14" t="e">
        <f>IF( EXACT(#REF!,#REF!), $K14, 0)</f>
        <v>#REF!</v>
      </c>
      <c r="AL14" t="e">
        <f>IF( EXACT(#REF!,#REF!), $K14, 0)</f>
        <v>#REF!</v>
      </c>
    </row>
    <row r="15" spans="1:40" x14ac:dyDescent="0.3">
      <c r="A15" t="str">
        <f>injury_attenuated!A22</f>
        <v>Bam Adebayo</v>
      </c>
      <c r="B15">
        <f>injury_attenuated!B22</f>
        <v>2.5180487804878049</v>
      </c>
      <c r="C15">
        <f>injury_attenuated!C22</f>
        <v>0.42536585365853663</v>
      </c>
      <c r="D15">
        <f>injury_attenuated!D22</f>
        <v>-1.7268292682926831</v>
      </c>
      <c r="E15">
        <f>injury_attenuated!E22</f>
        <v>0.69512195121951226</v>
      </c>
      <c r="F15">
        <f>injury_attenuated!F22</f>
        <v>1.4941463414634146</v>
      </c>
      <c r="G15">
        <f>injury_attenuated!G22</f>
        <v>0.63317073170731719</v>
      </c>
      <c r="H15">
        <f>injury_attenuated!H22</f>
        <v>0.73414634146341473</v>
      </c>
      <c r="I15">
        <f>injury_attenuated!I22</f>
        <v>0.91317073170731722</v>
      </c>
      <c r="J15">
        <f>injury_attenuated!J22</f>
        <v>-1.113658536585366</v>
      </c>
      <c r="K15">
        <f t="shared" si="0"/>
        <v>4.5726829268292679</v>
      </c>
      <c r="L15">
        <f t="shared" si="1"/>
        <v>4.5726829268292679</v>
      </c>
      <c r="M15" t="str">
        <f>trueraw!C21</f>
        <v xml:space="preserve"> C, PF</v>
      </c>
      <c r="N15" t="str">
        <f>trueraw!D21</f>
        <v>MIA</v>
      </c>
      <c r="O15">
        <f>VLOOKUP($A15, '[1]auction in'!$A$2:$B$218, 2, FALSE)</f>
        <v>32</v>
      </c>
      <c r="AB15" t="e">
        <f>IF( EXACT(#REF!,#REF!), $K15, 0)</f>
        <v>#REF!</v>
      </c>
      <c r="AC15" t="e">
        <f>IF( EXACT(#REF!,#REF!), $K15, 0)</f>
        <v>#REF!</v>
      </c>
      <c r="AD15" t="e">
        <f>IF( EXACT(#REF!,#REF!), $K15, 0)</f>
        <v>#REF!</v>
      </c>
      <c r="AE15" t="e">
        <f>IF( EXACT(#REF!,#REF!), $K15, 0)</f>
        <v>#REF!</v>
      </c>
      <c r="AF15" t="e">
        <f>IF( EXACT(#REF!,#REF!), $K15, 0)</f>
        <v>#REF!</v>
      </c>
      <c r="AG15" t="e">
        <f>IF( EXACT(#REF!,#REF!), $K15, 0)</f>
        <v>#REF!</v>
      </c>
      <c r="AH15" t="e">
        <f>IF( EXACT(#REF!,#REF!), $K15, 0)</f>
        <v>#REF!</v>
      </c>
      <c r="AI15" t="e">
        <f>IF( EXACT(#REF!,#REF!), $K15, 0)</f>
        <v>#REF!</v>
      </c>
      <c r="AJ15" t="e">
        <f>IF( EXACT(#REF!,#REF!), $K15, 0)</f>
        <v>#REF!</v>
      </c>
      <c r="AK15" t="e">
        <f>IF( EXACT(#REF!,#REF!), $K15, 0)</f>
        <v>#REF!</v>
      </c>
      <c r="AL15" t="e">
        <f>IF( EXACT(#REF!,#REF!), $K15, 0)</f>
        <v>#REF!</v>
      </c>
    </row>
    <row r="16" spans="1:40" x14ac:dyDescent="0.3">
      <c r="A16" t="str">
        <f>injury_attenuated!A14</f>
        <v>Fred VanVleet</v>
      </c>
      <c r="B16">
        <f>injury_attenuated!B14</f>
        <v>-1.7714634146341461</v>
      </c>
      <c r="C16">
        <f>injury_attenuated!C14</f>
        <v>1.4578048780487805</v>
      </c>
      <c r="D16">
        <f>injury_attenuated!D14</f>
        <v>1.4663414634146341</v>
      </c>
      <c r="E16">
        <f>injury_attenuated!E14</f>
        <v>0.73512195121951229</v>
      </c>
      <c r="F16">
        <f>injury_attenuated!F14</f>
        <v>-0.51585365853658538</v>
      </c>
      <c r="G16">
        <f>injury_attenuated!G14</f>
        <v>1.36</v>
      </c>
      <c r="H16">
        <f>injury_attenuated!H14</f>
        <v>1.555609756097561</v>
      </c>
      <c r="I16">
        <f>injury_attenuated!I14</f>
        <v>0.13609756097560977</v>
      </c>
      <c r="J16">
        <f>injury_attenuated!J14</f>
        <v>3.170731707317076E-3</v>
      </c>
      <c r="K16">
        <f t="shared" si="0"/>
        <v>4.4268292682926829</v>
      </c>
      <c r="L16">
        <f t="shared" si="1"/>
        <v>4.4268292682926829</v>
      </c>
      <c r="M16" t="str">
        <f>trueraw!C13</f>
        <v xml:space="preserve"> SG, PG</v>
      </c>
      <c r="N16" t="str">
        <f>trueraw!D13</f>
        <v>TOR</v>
      </c>
      <c r="O16">
        <f>VLOOKUP($A16, '[1]auction in'!$A$2:$B$218, 2, FALSE)</f>
        <v>48</v>
      </c>
      <c r="AB16" t="e">
        <f>IF( EXACT(#REF!,#REF!), $K16, 0)</f>
        <v>#REF!</v>
      </c>
      <c r="AC16" t="e">
        <f>IF( EXACT(#REF!,#REF!), $K16, 0)</f>
        <v>#REF!</v>
      </c>
      <c r="AD16" t="e">
        <f>IF( EXACT(#REF!,#REF!), $K16, 0)</f>
        <v>#REF!</v>
      </c>
      <c r="AE16" t="e">
        <f>IF( EXACT(#REF!,#REF!), $K16, 0)</f>
        <v>#REF!</v>
      </c>
      <c r="AF16" t="e">
        <f>IF( EXACT(#REF!,#REF!), $K16, 0)</f>
        <v>#REF!</v>
      </c>
      <c r="AG16" t="e">
        <f>IF( EXACT(#REF!,#REF!), $K16, 0)</f>
        <v>#REF!</v>
      </c>
      <c r="AH16" t="e">
        <f>IF( EXACT(#REF!,#REF!), $K16, 0)</f>
        <v>#REF!</v>
      </c>
      <c r="AI16" t="e">
        <f>IF( EXACT(#REF!,#REF!), $K16, 0)</f>
        <v>#REF!</v>
      </c>
      <c r="AJ16" t="e">
        <f>IF( EXACT(#REF!,#REF!), $K16, 0)</f>
        <v>#REF!</v>
      </c>
      <c r="AK16" t="e">
        <f>IF( EXACT(#REF!,#REF!), $K16, 0)</f>
        <v>#REF!</v>
      </c>
      <c r="AL16" t="e">
        <f>IF( EXACT(#REF!,#REF!), $K16, 0)</f>
        <v>#REF!</v>
      </c>
    </row>
    <row r="17" spans="1:38" x14ac:dyDescent="0.3">
      <c r="A17" t="str">
        <f>injury_attenuated!A26</f>
        <v>Rudy Gobert</v>
      </c>
      <c r="B17">
        <f>injury_attenuated!B26</f>
        <v>3.2965853658536584</v>
      </c>
      <c r="C17">
        <f>injury_attenuated!C26</f>
        <v>-3.3746341463414637</v>
      </c>
      <c r="D17">
        <f>injury_attenuated!D26</f>
        <v>-1.7268292682926831</v>
      </c>
      <c r="E17">
        <f>injury_attenuated!E26</f>
        <v>6.4878048780487835E-2</v>
      </c>
      <c r="F17">
        <f>injury_attenuated!F26</f>
        <v>3.2921951219512198</v>
      </c>
      <c r="G17">
        <f>injury_attenuated!G26</f>
        <v>-0.775609756097561</v>
      </c>
      <c r="H17">
        <f>injury_attenuated!H26</f>
        <v>-0.82292682926829275</v>
      </c>
      <c r="I17">
        <f>injury_attenuated!I26</f>
        <v>4.527804878048781</v>
      </c>
      <c r="J17">
        <f>injury_attenuated!J26</f>
        <v>-0.10341463414634147</v>
      </c>
      <c r="K17">
        <f t="shared" si="0"/>
        <v>4.3780487804878048</v>
      </c>
      <c r="L17">
        <f t="shared" si="1"/>
        <v>4.3780487804878048</v>
      </c>
      <c r="M17" t="str">
        <f>trueraw!C25</f>
        <v xml:space="preserve"> C</v>
      </c>
      <c r="N17" t="str">
        <f>trueraw!D25</f>
        <v>UTA</v>
      </c>
      <c r="O17">
        <f>VLOOKUP($A17, '[1]auction in'!$A$2:$B$218, 2, FALSE)</f>
        <v>38</v>
      </c>
      <c r="AB17" t="e">
        <f>IF( EXACT(#REF!,#REF!), $K17, 0)</f>
        <v>#REF!</v>
      </c>
      <c r="AC17" t="e">
        <f>IF( EXACT(#REF!,#REF!), $K17, 0)</f>
        <v>#REF!</v>
      </c>
      <c r="AD17" t="e">
        <f>IF( EXACT(#REF!,#REF!), $K17, 0)</f>
        <v>#REF!</v>
      </c>
      <c r="AE17" t="e">
        <f>IF( EXACT(#REF!,#REF!), $K17, 0)</f>
        <v>#REF!</v>
      </c>
      <c r="AF17" t="e">
        <f>IF( EXACT(#REF!,#REF!), $K17, 0)</f>
        <v>#REF!</v>
      </c>
      <c r="AG17" t="e">
        <f>IF( EXACT(#REF!,#REF!), $K17, 0)</f>
        <v>#REF!</v>
      </c>
      <c r="AH17" t="e">
        <f>IF( EXACT(#REF!,#REF!), $K17, 0)</f>
        <v>#REF!</v>
      </c>
      <c r="AI17" t="e">
        <f>IF( EXACT(#REF!,#REF!), $K17, 0)</f>
        <v>#REF!</v>
      </c>
      <c r="AJ17" t="e">
        <f>IF( EXACT(#REF!,#REF!), $K17, 0)</f>
        <v>#REF!</v>
      </c>
      <c r="AK17" t="e">
        <f>IF( EXACT(#REF!,#REF!), $K17, 0)</f>
        <v>#REF!</v>
      </c>
      <c r="AL17" t="e">
        <f>IF( EXACT(#REF!,#REF!), $K17, 0)</f>
        <v>#REF!</v>
      </c>
    </row>
    <row r="18" spans="1:38" x14ac:dyDescent="0.3">
      <c r="A18" t="str">
        <f>injury_attenuated!A17</f>
        <v>Jimmy Butler</v>
      </c>
      <c r="B18">
        <f>injury_attenuated!B17</f>
        <v>0.74813008130081304</v>
      </c>
      <c r="C18">
        <f>injury_attenuated!C17</f>
        <v>2.4393495934959351</v>
      </c>
      <c r="D18">
        <f>injury_attenuated!D17</f>
        <v>-1.2414634146341463</v>
      </c>
      <c r="E18">
        <f>injury_attenuated!E17</f>
        <v>0.83983739837398375</v>
      </c>
      <c r="F18">
        <f>injury_attenuated!F17</f>
        <v>4.4065040650406506E-2</v>
      </c>
      <c r="G18">
        <f>injury_attenuated!G17</f>
        <v>0.62764227642276427</v>
      </c>
      <c r="H18">
        <f>injury_attenuated!H17</f>
        <v>1.8658536585365855</v>
      </c>
      <c r="I18">
        <f>injury_attenuated!I17</f>
        <v>-0.61804878048780487</v>
      </c>
      <c r="J18">
        <f>injury_attenuated!J17</f>
        <v>-0.33967479674796752</v>
      </c>
      <c r="K18">
        <f t="shared" si="0"/>
        <v>4.3656910569105696</v>
      </c>
      <c r="L18">
        <f t="shared" si="1"/>
        <v>4.3656910569105696</v>
      </c>
      <c r="M18" t="str">
        <f>trueraw!C16</f>
        <v xml:space="preserve"> SF, SG</v>
      </c>
      <c r="N18" t="str">
        <f>trueraw!D16</f>
        <v>MIA</v>
      </c>
      <c r="O18">
        <f>VLOOKUP($A18, '[1]auction in'!$A$2:$B$218, 2, FALSE)</f>
        <v>37</v>
      </c>
      <c r="AB18" t="e">
        <f>IF( EXACT(#REF!,#REF!), $K18, 0)</f>
        <v>#REF!</v>
      </c>
      <c r="AC18" t="e">
        <f>IF( EXACT(#REF!,#REF!), $K18, 0)</f>
        <v>#REF!</v>
      </c>
      <c r="AD18" t="e">
        <f>IF( EXACT(#REF!,#REF!), $K18, 0)</f>
        <v>#REF!</v>
      </c>
      <c r="AE18" t="e">
        <f>IF( EXACT(#REF!,#REF!), $K18, 0)</f>
        <v>#REF!</v>
      </c>
      <c r="AF18" t="e">
        <f>IF( EXACT(#REF!,#REF!), $K18, 0)</f>
        <v>#REF!</v>
      </c>
      <c r="AG18" t="e">
        <f>IF( EXACT(#REF!,#REF!), $K18, 0)</f>
        <v>#REF!</v>
      </c>
      <c r="AH18" t="e">
        <f>IF( EXACT(#REF!,#REF!), $K18, 0)</f>
        <v>#REF!</v>
      </c>
      <c r="AI18" t="e">
        <f>IF( EXACT(#REF!,#REF!), $K18, 0)</f>
        <v>#REF!</v>
      </c>
      <c r="AJ18" t="e">
        <f>IF( EXACT(#REF!,#REF!), $K18, 0)</f>
        <v>#REF!</v>
      </c>
      <c r="AK18" t="e">
        <f>IF( EXACT(#REF!,#REF!), $K18, 0)</f>
        <v>#REF!</v>
      </c>
      <c r="AL18" t="e">
        <f>IF( EXACT(#REF!,#REF!), $K18, 0)</f>
        <v>#REF!</v>
      </c>
    </row>
    <row r="19" spans="1:38" x14ac:dyDescent="0.3">
      <c r="A19" t="str">
        <f>injury_attenuated!A11</f>
        <v>Joel Embiid</v>
      </c>
      <c r="B19">
        <f>injury_attenuated!B11</f>
        <v>0.97711382113821132</v>
      </c>
      <c r="C19">
        <f>injury_attenuated!C11</f>
        <v>1.4636991869918701</v>
      </c>
      <c r="D19">
        <f>injury_attenuated!D11</f>
        <v>-0.74402439024390243</v>
      </c>
      <c r="E19">
        <f>injury_attenuated!E11</f>
        <v>1.3361382113821139</v>
      </c>
      <c r="F19">
        <f>injury_attenuated!F11</f>
        <v>1.4605691056910572</v>
      </c>
      <c r="G19">
        <f>injury_attenuated!G11</f>
        <v>-0.21764227642276418</v>
      </c>
      <c r="H19">
        <f>injury_attenuated!H11</f>
        <v>-0.13768292682926825</v>
      </c>
      <c r="I19">
        <f>injury_attenuated!I11</f>
        <v>1.2806097560975611</v>
      </c>
      <c r="J19">
        <f>injury_attenuated!J11</f>
        <v>-1.1208130081300816</v>
      </c>
      <c r="K19">
        <f t="shared" si="0"/>
        <v>4.2979674796747975</v>
      </c>
      <c r="L19">
        <f t="shared" si="1"/>
        <v>4.2979674796747975</v>
      </c>
      <c r="M19" t="str">
        <f>trueraw!C10</f>
        <v xml:space="preserve"> C</v>
      </c>
      <c r="N19" t="str">
        <f>trueraw!D10</f>
        <v>PHI</v>
      </c>
      <c r="O19">
        <f>VLOOKUP($A19, '[1]auction in'!$A$2:$B$218, 2, FALSE)</f>
        <v>54</v>
      </c>
      <c r="AB19" t="e">
        <f>IF( EXACT(#REF!,#REF!), $K19, 0)</f>
        <v>#REF!</v>
      </c>
      <c r="AC19" t="e">
        <f>IF( EXACT(#REF!,#REF!), $K19, 0)</f>
        <v>#REF!</v>
      </c>
      <c r="AD19" t="e">
        <f>IF( EXACT(#REF!,#REF!), $K19, 0)</f>
        <v>#REF!</v>
      </c>
      <c r="AE19" t="e">
        <f>IF( EXACT(#REF!,#REF!), $K19, 0)</f>
        <v>#REF!</v>
      </c>
      <c r="AF19" t="e">
        <f>IF( EXACT(#REF!,#REF!), $K19, 0)</f>
        <v>#REF!</v>
      </c>
      <c r="AG19" t="e">
        <f>IF( EXACT(#REF!,#REF!), $K19, 0)</f>
        <v>#REF!</v>
      </c>
      <c r="AH19" t="e">
        <f>IF( EXACT(#REF!,#REF!), $K19, 0)</f>
        <v>#REF!</v>
      </c>
      <c r="AI19" t="e">
        <f>IF( EXACT(#REF!,#REF!), $K19, 0)</f>
        <v>#REF!</v>
      </c>
      <c r="AJ19" t="e">
        <f>IF( EXACT(#REF!,#REF!), $K19, 0)</f>
        <v>#REF!</v>
      </c>
      <c r="AK19" t="e">
        <f>IF( EXACT(#REF!,#REF!), $K19, 0)</f>
        <v>#REF!</v>
      </c>
      <c r="AL19" t="e">
        <f>IF( EXACT(#REF!,#REF!), $K19, 0)</f>
        <v>#REF!</v>
      </c>
    </row>
    <row r="20" spans="1:38" x14ac:dyDescent="0.3">
      <c r="A20" t="str">
        <f>injury_attenuated!A20</f>
        <v>Richaun Holmes</v>
      </c>
      <c r="B20">
        <f>injury_attenuated!B20</f>
        <v>3.1627642276422763</v>
      </c>
      <c r="C20">
        <f>injury_attenuated!C20</f>
        <v>5.105691056910569E-2</v>
      </c>
      <c r="D20">
        <f>injury_attenuated!D20</f>
        <v>-1.6980487804878048</v>
      </c>
      <c r="E20">
        <f>injury_attenuated!E20</f>
        <v>8.4715447154471574E-2</v>
      </c>
      <c r="F20">
        <f>injury_attenuated!F20</f>
        <v>1.2908943089430893</v>
      </c>
      <c r="G20">
        <f>injury_attenuated!G20</f>
        <v>-0.54894308943089432</v>
      </c>
      <c r="H20">
        <f>injury_attenuated!H20</f>
        <v>-0.75951219512195123</v>
      </c>
      <c r="I20">
        <f>injury_attenuated!I20</f>
        <v>2.2092682926829266</v>
      </c>
      <c r="J20">
        <f>injury_attenuated!J20</f>
        <v>0.4417886178861789</v>
      </c>
      <c r="K20">
        <f t="shared" si="0"/>
        <v>4.2339837398373978</v>
      </c>
      <c r="L20">
        <f t="shared" si="1"/>
        <v>4.2339837398373978</v>
      </c>
      <c r="M20" t="str">
        <f>trueraw!C19</f>
        <v xml:space="preserve"> C, PF</v>
      </c>
      <c r="N20" t="str">
        <f>trueraw!D19</f>
        <v>SAC</v>
      </c>
      <c r="O20">
        <f>VLOOKUP($A20, '[1]auction in'!$A$2:$B$218, 2, FALSE)</f>
        <v>3</v>
      </c>
      <c r="AB20" t="e">
        <f>IF( EXACT(#REF!,#REF!), $K20, 0)</f>
        <v>#REF!</v>
      </c>
      <c r="AC20" t="e">
        <f>IF( EXACT(#REF!,#REF!), $K20, 0)</f>
        <v>#REF!</v>
      </c>
      <c r="AD20" t="e">
        <f>IF( EXACT(#REF!,#REF!), $K20, 0)</f>
        <v>#REF!</v>
      </c>
      <c r="AE20" t="e">
        <f>IF( EXACT(#REF!,#REF!), $K20, 0)</f>
        <v>#REF!</v>
      </c>
      <c r="AF20" t="e">
        <f>IF( EXACT(#REF!,#REF!), $K20, 0)</f>
        <v>#REF!</v>
      </c>
      <c r="AG20" t="e">
        <f>IF( EXACT(#REF!,#REF!), $K20, 0)</f>
        <v>#REF!</v>
      </c>
      <c r="AH20" t="e">
        <f>IF( EXACT(#REF!,#REF!), $K20, 0)</f>
        <v>#REF!</v>
      </c>
      <c r="AI20" t="e">
        <f>IF( EXACT(#REF!,#REF!), $K20, 0)</f>
        <v>#REF!</v>
      </c>
      <c r="AJ20" t="e">
        <f>IF( EXACT(#REF!,#REF!), $K20, 0)</f>
        <v>#REF!</v>
      </c>
      <c r="AK20" t="e">
        <f>IF( EXACT(#REF!,#REF!), $K20, 0)</f>
        <v>#REF!</v>
      </c>
      <c r="AL20" t="e">
        <f>IF( EXACT(#REF!,#REF!), $K20, 0)</f>
        <v>#REF!</v>
      </c>
    </row>
    <row r="21" spans="1:38" x14ac:dyDescent="0.3">
      <c r="A21" t="str">
        <f>injury_attenuated!A27</f>
        <v>Tobias Harris</v>
      </c>
      <c r="B21">
        <f>injury_attenuated!B27</f>
        <v>1.3336178861788617</v>
      </c>
      <c r="C21">
        <f>injury_attenuated!C27</f>
        <v>1.2884959349593494</v>
      </c>
      <c r="D21">
        <f>injury_attenuated!D27</f>
        <v>-0.43914634146341469</v>
      </c>
      <c r="E21">
        <f>injury_attenuated!E27</f>
        <v>0.78654471544715454</v>
      </c>
      <c r="F21">
        <f>injury_attenuated!F27</f>
        <v>0.62418699186991877</v>
      </c>
      <c r="G21">
        <f>injury_attenuated!G27</f>
        <v>0.29191056910569102</v>
      </c>
      <c r="H21">
        <f>injury_attenuated!H27</f>
        <v>-6.5121951219512197E-2</v>
      </c>
      <c r="I21">
        <f>injury_attenuated!I27</f>
        <v>0.46963414634146344</v>
      </c>
      <c r="J21">
        <f>injury_attenuated!J27</f>
        <v>-5.8211382113821125E-2</v>
      </c>
      <c r="K21">
        <f t="shared" si="0"/>
        <v>4.2319105691056906</v>
      </c>
      <c r="L21">
        <f t="shared" si="1"/>
        <v>4.2319105691056906</v>
      </c>
      <c r="M21" t="str">
        <f>trueraw!C26</f>
        <v xml:space="preserve"> SF, PF</v>
      </c>
      <c r="N21" t="str">
        <f>trueraw!D26</f>
        <v>PHI</v>
      </c>
      <c r="O21">
        <f>VLOOKUP($A21, '[1]auction in'!$A$2:$B$218, 2, FALSE)</f>
        <v>25</v>
      </c>
      <c r="AB21" t="e">
        <f>IF( EXACT(#REF!,#REF!), $K21, 0)</f>
        <v>#REF!</v>
      </c>
      <c r="AC21" t="e">
        <f>IF( EXACT(#REF!,#REF!), $K21, 0)</f>
        <v>#REF!</v>
      </c>
      <c r="AD21" t="e">
        <f>IF( EXACT(#REF!,#REF!), $K21, 0)</f>
        <v>#REF!</v>
      </c>
      <c r="AE21" t="e">
        <f>IF( EXACT(#REF!,#REF!), $K21, 0)</f>
        <v>#REF!</v>
      </c>
      <c r="AF21" t="e">
        <f>IF( EXACT(#REF!,#REF!), $K21, 0)</f>
        <v>#REF!</v>
      </c>
      <c r="AG21" t="e">
        <f>IF( EXACT(#REF!,#REF!), $K21, 0)</f>
        <v>#REF!</v>
      </c>
      <c r="AH21" t="e">
        <f>IF( EXACT(#REF!,#REF!), $K21, 0)</f>
        <v>#REF!</v>
      </c>
      <c r="AI21" t="e">
        <f>IF( EXACT(#REF!,#REF!), $K21, 0)</f>
        <v>#REF!</v>
      </c>
      <c r="AJ21" t="e">
        <f>IF( EXACT(#REF!,#REF!), $K21, 0)</f>
        <v>#REF!</v>
      </c>
      <c r="AK21" t="e">
        <f>IF( EXACT(#REF!,#REF!), $K21, 0)</f>
        <v>#REF!</v>
      </c>
      <c r="AL21" t="e">
        <f>IF( EXACT(#REF!,#REF!), $K21, 0)</f>
        <v>#REF!</v>
      </c>
    </row>
    <row r="22" spans="1:38" x14ac:dyDescent="0.3">
      <c r="A22" t="str">
        <f>injury_attenuated!A28</f>
        <v>Clint Capela</v>
      </c>
      <c r="B22">
        <f>injury_attenuated!B28</f>
        <v>2.5683739837398374</v>
      </c>
      <c r="C22">
        <f>injury_attenuated!C28</f>
        <v>-2.671869918699187</v>
      </c>
      <c r="D22">
        <f>injury_attenuated!D28</f>
        <v>-1.7196341463414635</v>
      </c>
      <c r="E22">
        <f>injury_attenuated!E28</f>
        <v>0.12800813008130085</v>
      </c>
      <c r="F22">
        <f>injury_attenuated!F28</f>
        <v>3.7613821138211385</v>
      </c>
      <c r="G22">
        <f>injury_attenuated!G28</f>
        <v>-1.0160162601626017</v>
      </c>
      <c r="H22">
        <f>injury_attenuated!H28</f>
        <v>-0.49500000000000005</v>
      </c>
      <c r="I22">
        <f>injury_attenuated!I28</f>
        <v>3.1678048780487806</v>
      </c>
      <c r="J22">
        <f>injury_attenuated!J28</f>
        <v>0.4265447154471545</v>
      </c>
      <c r="K22">
        <f t="shared" si="0"/>
        <v>4.1495934959349592</v>
      </c>
      <c r="L22">
        <f t="shared" si="1"/>
        <v>4.1495934959349592</v>
      </c>
      <c r="M22" t="str">
        <f>trueraw!C27</f>
        <v xml:space="preserve"> C</v>
      </c>
      <c r="N22" t="str">
        <f>trueraw!D27</f>
        <v>ATL</v>
      </c>
      <c r="O22">
        <f>VLOOKUP($A22, '[1]auction in'!$A$2:$B$218, 2, FALSE)</f>
        <v>25</v>
      </c>
      <c r="AB22" t="e">
        <f>IF( EXACT(#REF!,#REF!), $K22, 0)</f>
        <v>#REF!</v>
      </c>
      <c r="AC22" t="e">
        <f>IF( EXACT(#REF!,#REF!), $K22, 0)</f>
        <v>#REF!</v>
      </c>
      <c r="AD22" t="e">
        <f>IF( EXACT(#REF!,#REF!), $K22, 0)</f>
        <v>#REF!</v>
      </c>
      <c r="AE22" t="e">
        <f>IF( EXACT(#REF!,#REF!), $K22, 0)</f>
        <v>#REF!</v>
      </c>
      <c r="AF22" t="e">
        <f>IF( EXACT(#REF!,#REF!), $K22, 0)</f>
        <v>#REF!</v>
      </c>
      <c r="AG22" t="e">
        <f>IF( EXACT(#REF!,#REF!), $K22, 0)</f>
        <v>#REF!</v>
      </c>
      <c r="AH22" t="e">
        <f>IF( EXACT(#REF!,#REF!), $K22, 0)</f>
        <v>#REF!</v>
      </c>
      <c r="AI22" t="e">
        <f>IF( EXACT(#REF!,#REF!), $K22, 0)</f>
        <v>#REF!</v>
      </c>
      <c r="AJ22" t="e">
        <f>IF( EXACT(#REF!,#REF!), $K22, 0)</f>
        <v>#REF!</v>
      </c>
      <c r="AK22" t="e">
        <f>IF( EXACT(#REF!,#REF!), $K22, 0)</f>
        <v>#REF!</v>
      </c>
      <c r="AL22" t="e">
        <f>IF( EXACT(#REF!,#REF!), $K22, 0)</f>
        <v>#REF!</v>
      </c>
    </row>
    <row r="23" spans="1:38" x14ac:dyDescent="0.3">
      <c r="A23" t="str">
        <f>injury_attenuated!A30</f>
        <v>Deandre Ayton</v>
      </c>
      <c r="B23">
        <f>injury_attenuated!B30</f>
        <v>3.2317073170731709</v>
      </c>
      <c r="C23">
        <f>injury_attenuated!C30</f>
        <v>-8.439024390243903E-2</v>
      </c>
      <c r="D23">
        <f>injury_attenuated!D30</f>
        <v>-1.578536585365854</v>
      </c>
      <c r="E23">
        <f>injury_attenuated!E30</f>
        <v>0.25951219512195128</v>
      </c>
      <c r="F23">
        <f>injury_attenuated!F30</f>
        <v>2.2541463414634149</v>
      </c>
      <c r="G23">
        <f>injury_attenuated!G30</f>
        <v>-0.70146341463414641</v>
      </c>
      <c r="H23">
        <f>injury_attenuated!H30</f>
        <v>-0.76731707317073172</v>
      </c>
      <c r="I23">
        <f>injury_attenuated!I30</f>
        <v>1.4229268292682928</v>
      </c>
      <c r="J23">
        <f>injury_attenuated!J30</f>
        <v>8.1951219512195111E-2</v>
      </c>
      <c r="K23">
        <f t="shared" si="0"/>
        <v>4.1185365853658533</v>
      </c>
      <c r="L23">
        <f t="shared" si="1"/>
        <v>4.1185365853658533</v>
      </c>
      <c r="M23" t="str">
        <f>trueraw!C29</f>
        <v xml:space="preserve"> C</v>
      </c>
      <c r="N23" t="str">
        <f>trueraw!D29</f>
        <v>PHX</v>
      </c>
      <c r="O23">
        <f>VLOOKUP($A23, '[1]auction in'!$A$2:$B$218, 2, FALSE)</f>
        <v>23</v>
      </c>
      <c r="AB23" t="e">
        <f>IF( EXACT(#REF!,#REF!), $K23, 0)</f>
        <v>#REF!</v>
      </c>
      <c r="AC23" t="e">
        <f>IF( EXACT(#REF!,#REF!), $K23, 0)</f>
        <v>#REF!</v>
      </c>
      <c r="AD23" t="e">
        <f>IF( EXACT(#REF!,#REF!), $K23, 0)</f>
        <v>#REF!</v>
      </c>
      <c r="AE23" t="e">
        <f>IF( EXACT(#REF!,#REF!), $K23, 0)</f>
        <v>#REF!</v>
      </c>
      <c r="AF23" t="e">
        <f>IF( EXACT(#REF!,#REF!), $K23, 0)</f>
        <v>#REF!</v>
      </c>
      <c r="AG23" t="e">
        <f>IF( EXACT(#REF!,#REF!), $K23, 0)</f>
        <v>#REF!</v>
      </c>
      <c r="AH23" t="e">
        <f>IF( EXACT(#REF!,#REF!), $K23, 0)</f>
        <v>#REF!</v>
      </c>
      <c r="AI23" t="e">
        <f>IF( EXACT(#REF!,#REF!), $K23, 0)</f>
        <v>#REF!</v>
      </c>
      <c r="AJ23" t="e">
        <f>IF( EXACT(#REF!,#REF!), $K23, 0)</f>
        <v>#REF!</v>
      </c>
      <c r="AK23" t="e">
        <f>IF( EXACT(#REF!,#REF!), $K23, 0)</f>
        <v>#REF!</v>
      </c>
      <c r="AL23" t="e">
        <f>IF( EXACT(#REF!,#REF!), $K23, 0)</f>
        <v>#REF!</v>
      </c>
    </row>
    <row r="24" spans="1:38" x14ac:dyDescent="0.3">
      <c r="A24" t="str">
        <f>injury_attenuated!A34</f>
        <v>Trae Young</v>
      </c>
      <c r="B24">
        <f>injury_attenuated!B34</f>
        <v>-0.78528455284552834</v>
      </c>
      <c r="C24">
        <f>injury_attenuated!C34</f>
        <v>3.3761788617886177</v>
      </c>
      <c r="D24">
        <f>injury_attenuated!D34</f>
        <v>0.74146341463414633</v>
      </c>
      <c r="E24">
        <f>injury_attenuated!E34</f>
        <v>1.6632520325203253</v>
      </c>
      <c r="F24">
        <f>injury_attenuated!F34</f>
        <v>-0.47569105691056907</v>
      </c>
      <c r="G24">
        <f>injury_attenuated!G34</f>
        <v>3.424471544715447</v>
      </c>
      <c r="H24">
        <f>injury_attenuated!H34</f>
        <v>-0.28829268292682925</v>
      </c>
      <c r="I24">
        <f>injury_attenuated!I34</f>
        <v>-0.78195121951219515</v>
      </c>
      <c r="J24">
        <f>injury_attenuated!J34</f>
        <v>-2.8213821138211377</v>
      </c>
      <c r="K24">
        <f t="shared" si="0"/>
        <v>4.0527642276422764</v>
      </c>
      <c r="L24">
        <f t="shared" si="1"/>
        <v>4.0527642276422764</v>
      </c>
      <c r="M24" t="str">
        <f>trueraw!C33</f>
        <v xml:space="preserve"> PG</v>
      </c>
      <c r="N24" t="str">
        <f>trueraw!D33</f>
        <v>ATL</v>
      </c>
      <c r="O24">
        <f>VLOOKUP($A24, '[1]auction in'!$A$2:$B$218, 2, FALSE)</f>
        <v>53</v>
      </c>
      <c r="AB24" t="e">
        <f>IF( EXACT(#REF!,#REF!), $K24, 0)</f>
        <v>#REF!</v>
      </c>
      <c r="AC24" t="e">
        <f>IF( EXACT(#REF!,#REF!), $K24, 0)</f>
        <v>#REF!</v>
      </c>
      <c r="AD24" t="e">
        <f>IF( EXACT(#REF!,#REF!), $K24, 0)</f>
        <v>#REF!</v>
      </c>
      <c r="AE24" t="e">
        <f>IF( EXACT(#REF!,#REF!), $K24, 0)</f>
        <v>#REF!</v>
      </c>
      <c r="AF24" t="e">
        <f>IF( EXACT(#REF!,#REF!), $K24, 0)</f>
        <v>#REF!</v>
      </c>
      <c r="AG24" t="e">
        <f>IF( EXACT(#REF!,#REF!), $K24, 0)</f>
        <v>#REF!</v>
      </c>
      <c r="AH24" t="e">
        <f>IF( EXACT(#REF!,#REF!), $K24, 0)</f>
        <v>#REF!</v>
      </c>
      <c r="AI24" t="e">
        <f>IF( EXACT(#REF!,#REF!), $K24, 0)</f>
        <v>#REF!</v>
      </c>
      <c r="AJ24" t="e">
        <f>IF( EXACT(#REF!,#REF!), $K24, 0)</f>
        <v>#REF!</v>
      </c>
      <c r="AK24" t="e">
        <f>IF( EXACT(#REF!,#REF!), $K24, 0)</f>
        <v>#REF!</v>
      </c>
      <c r="AL24" t="e">
        <f>IF( EXACT(#REF!,#REF!), $K24, 0)</f>
        <v>#REF!</v>
      </c>
    </row>
    <row r="25" spans="1:38" x14ac:dyDescent="0.3">
      <c r="A25" t="str">
        <f>injury_attenuated!A23</f>
        <v>Myles Turner</v>
      </c>
      <c r="B25">
        <f>injury_attenuated!B23</f>
        <v>0.3178861788617886</v>
      </c>
      <c r="C25">
        <f>injury_attenuated!C23</f>
        <v>-0.23869918699186993</v>
      </c>
      <c r="D25">
        <f>injury_attenuated!D23</f>
        <v>-0.29317073170731711</v>
      </c>
      <c r="E25">
        <f>injury_attenuated!E23</f>
        <v>-0.2840650406504065</v>
      </c>
      <c r="F25">
        <f>injury_attenuated!F23</f>
        <v>0.4040650406504066</v>
      </c>
      <c r="G25">
        <f>injury_attenuated!G23</f>
        <v>-0.93528455284552847</v>
      </c>
      <c r="H25">
        <f>injury_attenuated!H23</f>
        <v>-0.14487804878048782</v>
      </c>
      <c r="I25">
        <f>injury_attenuated!I23</f>
        <v>4.8346341463414637</v>
      </c>
      <c r="J25">
        <f>injury_attenuated!J23</f>
        <v>0.31886178861788617</v>
      </c>
      <c r="K25">
        <f t="shared" si="0"/>
        <v>3.9793495934959351</v>
      </c>
      <c r="L25">
        <f t="shared" si="1"/>
        <v>3.9793495934959351</v>
      </c>
      <c r="M25" t="str">
        <f>trueraw!C22</f>
        <v xml:space="preserve"> C, PF</v>
      </c>
      <c r="N25" t="str">
        <f>trueraw!D22</f>
        <v>IND</v>
      </c>
      <c r="O25">
        <f>VLOOKUP($A25, '[1]auction in'!$A$2:$B$218, 2, FALSE)</f>
        <v>5</v>
      </c>
      <c r="AB25" t="e">
        <f>IF( EXACT(#REF!,#REF!), $K25, 0)</f>
        <v>#REF!</v>
      </c>
      <c r="AC25" t="e">
        <f>IF( EXACT(#REF!,#REF!), $K25, 0)</f>
        <v>#REF!</v>
      </c>
      <c r="AD25" t="e">
        <f>IF( EXACT(#REF!,#REF!), $K25, 0)</f>
        <v>#REF!</v>
      </c>
      <c r="AE25" t="e">
        <f>IF( EXACT(#REF!,#REF!), $K25, 0)</f>
        <v>#REF!</v>
      </c>
      <c r="AF25" t="e">
        <f>IF( EXACT(#REF!,#REF!), $K25, 0)</f>
        <v>#REF!</v>
      </c>
      <c r="AG25" t="e">
        <f>IF( EXACT(#REF!,#REF!), $K25, 0)</f>
        <v>#REF!</v>
      </c>
      <c r="AH25" t="e">
        <f>IF( EXACT(#REF!,#REF!), $K25, 0)</f>
        <v>#REF!</v>
      </c>
      <c r="AI25" t="e">
        <f>IF( EXACT(#REF!,#REF!), $K25, 0)</f>
        <v>#REF!</v>
      </c>
      <c r="AJ25" t="e">
        <f>IF( EXACT(#REF!,#REF!), $K25, 0)</f>
        <v>#REF!</v>
      </c>
      <c r="AK25" t="e">
        <f>IF( EXACT(#REF!,#REF!), $K25, 0)</f>
        <v>#REF!</v>
      </c>
      <c r="AL25" t="e">
        <f>IF( EXACT(#REF!,#REF!), $K25, 0)</f>
        <v>#REF!</v>
      </c>
    </row>
    <row r="26" spans="1:38" x14ac:dyDescent="0.3">
      <c r="A26" t="str">
        <f>injury_attenuated!A24</f>
        <v>Chris Paul</v>
      </c>
      <c r="B26">
        <f>injury_attenuated!B24</f>
        <v>0.55495934959349602</v>
      </c>
      <c r="C26">
        <f>injury_attenuated!C24</f>
        <v>1.3769105691056911</v>
      </c>
      <c r="D26">
        <f>injury_attenuated!D24</f>
        <v>-0.29317073170731711</v>
      </c>
      <c r="E26">
        <f>injury_attenuated!E24</f>
        <v>0.20764227642276425</v>
      </c>
      <c r="F26">
        <f>injury_attenuated!F24</f>
        <v>-0.32471544715447154</v>
      </c>
      <c r="G26">
        <f>injury_attenuated!G24</f>
        <v>2.6383739837398377</v>
      </c>
      <c r="H26">
        <f>injury_attenuated!H24</f>
        <v>0.81219512195121957</v>
      </c>
      <c r="I26">
        <f>injury_attenuated!I24</f>
        <v>-0.60048780487804876</v>
      </c>
      <c r="J26">
        <f>injury_attenuated!J24</f>
        <v>-0.50650406504065049</v>
      </c>
      <c r="K26">
        <f t="shared" si="0"/>
        <v>3.8652032520325204</v>
      </c>
      <c r="L26">
        <f t="shared" si="1"/>
        <v>3.8652032520325204</v>
      </c>
      <c r="M26" t="str">
        <f>trueraw!C23</f>
        <v xml:space="preserve"> PG</v>
      </c>
      <c r="N26" t="str">
        <f>trueraw!D23</f>
        <v>PHX</v>
      </c>
      <c r="O26">
        <f>VLOOKUP($A26, '[1]auction in'!$A$2:$B$218, 2, FALSE)</f>
        <v>23</v>
      </c>
      <c r="AB26" t="e">
        <f>IF( EXACT(#REF!,#REF!), $K26, 0)</f>
        <v>#REF!</v>
      </c>
      <c r="AC26" t="e">
        <f>IF( EXACT(#REF!,#REF!), $K26, 0)</f>
        <v>#REF!</v>
      </c>
      <c r="AD26" t="e">
        <f>IF( EXACT(#REF!,#REF!), $K26, 0)</f>
        <v>#REF!</v>
      </c>
      <c r="AE26" t="e">
        <f>IF( EXACT(#REF!,#REF!), $K26, 0)</f>
        <v>#REF!</v>
      </c>
      <c r="AF26" t="e">
        <f>IF( EXACT(#REF!,#REF!), $K26, 0)</f>
        <v>#REF!</v>
      </c>
      <c r="AG26" t="e">
        <f>IF( EXACT(#REF!,#REF!), $K26, 0)</f>
        <v>#REF!</v>
      </c>
      <c r="AH26" t="e">
        <f>IF( EXACT(#REF!,#REF!), $K26, 0)</f>
        <v>#REF!</v>
      </c>
      <c r="AI26" t="e">
        <f>IF( EXACT(#REF!,#REF!), $K26, 0)</f>
        <v>#REF!</v>
      </c>
      <c r="AJ26" t="e">
        <f>IF( EXACT(#REF!,#REF!), $K26, 0)</f>
        <v>#REF!</v>
      </c>
      <c r="AK26" t="e">
        <f>IF( EXACT(#REF!,#REF!), $K26, 0)</f>
        <v>#REF!</v>
      </c>
      <c r="AL26" t="e">
        <f>IF( EXACT(#REF!,#REF!), $K26, 0)</f>
        <v>#REF!</v>
      </c>
    </row>
    <row r="27" spans="1:38" x14ac:dyDescent="0.3">
      <c r="A27" t="str">
        <f>injury_attenuated!A32</f>
        <v>Luka Doncic</v>
      </c>
      <c r="B27">
        <f>injury_attenuated!B32</f>
        <v>0.55617886178861797</v>
      </c>
      <c r="C27">
        <f>injury_attenuated!C32</f>
        <v>-1.0804065040650408</v>
      </c>
      <c r="D27">
        <f>injury_attenuated!D32</f>
        <v>1.1980487804878048</v>
      </c>
      <c r="E27">
        <f>injury_attenuated!E32</f>
        <v>2.0578861788617884</v>
      </c>
      <c r="F27">
        <f>injury_attenuated!F32</f>
        <v>1.1638211382113821</v>
      </c>
      <c r="G27">
        <f>injury_attenuated!G32</f>
        <v>2.8894715447154473</v>
      </c>
      <c r="H27">
        <f>injury_attenuated!H32</f>
        <v>0.24585365853658536</v>
      </c>
      <c r="I27">
        <f>injury_attenuated!I32</f>
        <v>-0.13402439024390245</v>
      </c>
      <c r="J27">
        <f>injury_attenuated!J32</f>
        <v>-3.0490650406504067</v>
      </c>
      <c r="K27">
        <f t="shared" si="0"/>
        <v>3.8477642276422768</v>
      </c>
      <c r="L27">
        <f t="shared" si="1"/>
        <v>3.8477642276422768</v>
      </c>
      <c r="M27" t="str">
        <f>trueraw!C31</f>
        <v xml:space="preserve"> PG</v>
      </c>
      <c r="N27" t="str">
        <f>trueraw!D31</f>
        <v>DAL</v>
      </c>
      <c r="O27">
        <f>VLOOKUP($A27, '[1]auction in'!$A$2:$B$218, 2, FALSE)</f>
        <v>76</v>
      </c>
      <c r="AB27" t="e">
        <f>IF( EXACT(#REF!,#REF!), $K27, 0)</f>
        <v>#REF!</v>
      </c>
      <c r="AC27" t="e">
        <f>IF( EXACT(#REF!,#REF!), $K27, 0)</f>
        <v>#REF!</v>
      </c>
      <c r="AD27" t="e">
        <f>IF( EXACT(#REF!,#REF!), $K27, 0)</f>
        <v>#REF!</v>
      </c>
      <c r="AE27" t="e">
        <f>IF( EXACT(#REF!,#REF!), $K27, 0)</f>
        <v>#REF!</v>
      </c>
      <c r="AF27" t="e">
        <f>IF( EXACT(#REF!,#REF!), $K27, 0)</f>
        <v>#REF!</v>
      </c>
      <c r="AG27" t="e">
        <f>IF( EXACT(#REF!,#REF!), $K27, 0)</f>
        <v>#REF!</v>
      </c>
      <c r="AH27" t="e">
        <f>IF( EXACT(#REF!,#REF!), $K27, 0)</f>
        <v>#REF!</v>
      </c>
      <c r="AI27" t="e">
        <f>IF( EXACT(#REF!,#REF!), $K27, 0)</f>
        <v>#REF!</v>
      </c>
      <c r="AJ27" t="e">
        <f>IF( EXACT(#REF!,#REF!), $K27, 0)</f>
        <v>#REF!</v>
      </c>
      <c r="AK27" t="e">
        <f>IF( EXACT(#REF!,#REF!), $K27, 0)</f>
        <v>#REF!</v>
      </c>
      <c r="AL27" t="e">
        <f>IF( EXACT(#REF!,#REF!), $K27, 0)</f>
        <v>#REF!</v>
      </c>
    </row>
    <row r="28" spans="1:38" x14ac:dyDescent="0.3">
      <c r="A28" t="str">
        <f>injury_attenuated!A29</f>
        <v>Jrue Holiday</v>
      </c>
      <c r="B28">
        <f>injury_attenuated!B29</f>
        <v>0.95886178861788629</v>
      </c>
      <c r="C28">
        <f>injury_attenuated!C29</f>
        <v>-1.6260162601626016E-3</v>
      </c>
      <c r="D28">
        <f>injury_attenuated!D29</f>
        <v>8.4390243902439044E-2</v>
      </c>
      <c r="E28">
        <f>injury_attenuated!E29</f>
        <v>0.43593495934959348</v>
      </c>
      <c r="F28">
        <f>injury_attenuated!F29</f>
        <v>-0.31593495934959348</v>
      </c>
      <c r="G28">
        <f>injury_attenuated!G29</f>
        <v>1.4442276422764229</v>
      </c>
      <c r="H28">
        <f>injury_attenuated!H29</f>
        <v>1.5673170731707315</v>
      </c>
      <c r="I28">
        <f>injury_attenuated!I29</f>
        <v>-3.4146341463414526E-3</v>
      </c>
      <c r="J28">
        <f>injury_attenuated!J29</f>
        <v>-0.53284552845528466</v>
      </c>
      <c r="K28">
        <f t="shared" si="0"/>
        <v>3.6369105691056909</v>
      </c>
      <c r="L28">
        <f t="shared" si="1"/>
        <v>3.6369105691056909</v>
      </c>
      <c r="M28" t="str">
        <f>trueraw!C28</f>
        <v xml:space="preserve"> PG, SG</v>
      </c>
      <c r="N28" t="str">
        <f>trueraw!D28</f>
        <v>MIL</v>
      </c>
      <c r="O28">
        <f>VLOOKUP($A28, '[1]auction in'!$A$2:$B$218, 2, FALSE)</f>
        <v>28</v>
      </c>
      <c r="AB28" t="e">
        <f>IF( EXACT(#REF!,#REF!), $K28, 0)</f>
        <v>#REF!</v>
      </c>
      <c r="AC28" t="e">
        <f>IF( EXACT(#REF!,#REF!), $K28, 0)</f>
        <v>#REF!</v>
      </c>
      <c r="AD28" t="e">
        <f>IF( EXACT(#REF!,#REF!), $K28, 0)</f>
        <v>#REF!</v>
      </c>
      <c r="AE28" t="e">
        <f>IF( EXACT(#REF!,#REF!), $K28, 0)</f>
        <v>#REF!</v>
      </c>
      <c r="AF28" t="e">
        <f>IF( EXACT(#REF!,#REF!), $K28, 0)</f>
        <v>#REF!</v>
      </c>
      <c r="AG28" t="e">
        <f>IF( EXACT(#REF!,#REF!), $K28, 0)</f>
        <v>#REF!</v>
      </c>
      <c r="AH28" t="e">
        <f>IF( EXACT(#REF!,#REF!), $K28, 0)</f>
        <v>#REF!</v>
      </c>
      <c r="AI28" t="e">
        <f>IF( EXACT(#REF!,#REF!), $K28, 0)</f>
        <v>#REF!</v>
      </c>
      <c r="AJ28" t="e">
        <f>IF( EXACT(#REF!,#REF!), $K28, 0)</f>
        <v>#REF!</v>
      </c>
      <c r="AK28" t="e">
        <f>IF( EXACT(#REF!,#REF!), $K28, 0)</f>
        <v>#REF!</v>
      </c>
      <c r="AL28" t="e">
        <f>IF( EXACT(#REF!,#REF!), $K28, 0)</f>
        <v>#REF!</v>
      </c>
    </row>
    <row r="29" spans="1:38" x14ac:dyDescent="0.3">
      <c r="A29" t="str">
        <f>injury_attenuated!A25</f>
        <v>Jaren Jackson Jr.</v>
      </c>
      <c r="B29">
        <f>injury_attenuated!B25</f>
        <v>0.14926829268292685</v>
      </c>
      <c r="C29">
        <f>injury_attenuated!C25</f>
        <v>0.5614634146341464</v>
      </c>
      <c r="D29">
        <f>injury_attenuated!D25</f>
        <v>0.16878048780487809</v>
      </c>
      <c r="E29">
        <f>injury_attenuated!E25</f>
        <v>0.41926829268292687</v>
      </c>
      <c r="F29">
        <f>injury_attenuated!F25</f>
        <v>0.54268292682926833</v>
      </c>
      <c r="G29">
        <f>injury_attenuated!G25</f>
        <v>-0.76560975609756099</v>
      </c>
      <c r="H29">
        <f>injury_attenuated!H25</f>
        <v>0.30926829268292688</v>
      </c>
      <c r="I29">
        <f>injury_attenuated!I25</f>
        <v>2.3556097560975608</v>
      </c>
      <c r="J29">
        <f>injury_attenuated!J25</f>
        <v>-0.15902439024390247</v>
      </c>
      <c r="K29">
        <f t="shared" si="0"/>
        <v>3.5817073170731706</v>
      </c>
      <c r="L29">
        <f t="shared" si="1"/>
        <v>3.5817073170731706</v>
      </c>
      <c r="M29" t="str">
        <f>trueraw!C24</f>
        <v xml:space="preserve"> PF</v>
      </c>
      <c r="N29" t="str">
        <f>trueraw!D24</f>
        <v>MEM</v>
      </c>
      <c r="O29">
        <f>VLOOKUP($A29, '[1]auction in'!$A$2:$B$218, 2, FALSE)</f>
        <v>4</v>
      </c>
      <c r="AB29" t="e">
        <f>IF( EXACT(#REF!,#REF!), $K29, 0)</f>
        <v>#REF!</v>
      </c>
      <c r="AC29" t="e">
        <f>IF( EXACT(#REF!,#REF!), $K29, 0)</f>
        <v>#REF!</v>
      </c>
      <c r="AD29" t="e">
        <f>IF( EXACT(#REF!,#REF!), $K29, 0)</f>
        <v>#REF!</v>
      </c>
      <c r="AE29" t="e">
        <f>IF( EXACT(#REF!,#REF!), $K29, 0)</f>
        <v>#REF!</v>
      </c>
      <c r="AF29" t="e">
        <f>IF( EXACT(#REF!,#REF!), $K29, 0)</f>
        <v>#REF!</v>
      </c>
      <c r="AG29" t="e">
        <f>IF( EXACT(#REF!,#REF!), $K29, 0)</f>
        <v>#REF!</v>
      </c>
      <c r="AH29" t="e">
        <f>IF( EXACT(#REF!,#REF!), $K29, 0)</f>
        <v>#REF!</v>
      </c>
      <c r="AI29" t="e">
        <f>IF( EXACT(#REF!,#REF!), $K29, 0)</f>
        <v>#REF!</v>
      </c>
      <c r="AJ29" t="e">
        <f>IF( EXACT(#REF!,#REF!), $K29, 0)</f>
        <v>#REF!</v>
      </c>
      <c r="AK29" t="e">
        <f>IF( EXACT(#REF!,#REF!), $K29, 0)</f>
        <v>#REF!</v>
      </c>
      <c r="AL29" t="e">
        <f>IF( EXACT(#REF!,#REF!), $K29, 0)</f>
        <v>#REF!</v>
      </c>
    </row>
    <row r="30" spans="1:38" x14ac:dyDescent="0.3">
      <c r="A30" t="str">
        <f>injury_attenuated!A19</f>
        <v>Michael Porter Jr.</v>
      </c>
      <c r="B30">
        <f>injury_attenuated!B19</f>
        <v>1.3721951219512194</v>
      </c>
      <c r="C30">
        <f>injury_attenuated!C19</f>
        <v>0.29987804878048779</v>
      </c>
      <c r="D30">
        <f>injury_attenuated!D19</f>
        <v>1.0097560975609756</v>
      </c>
      <c r="E30">
        <f>injury_attenuated!E19</f>
        <v>0.73378048780487792</v>
      </c>
      <c r="F30">
        <f>injury_attenuated!F19</f>
        <v>0.79585365853658541</v>
      </c>
      <c r="G30">
        <f>injury_attenuated!G19</f>
        <v>-0.84804878048780474</v>
      </c>
      <c r="H30">
        <f>injury_attenuated!H19</f>
        <v>-0.66402439024390247</v>
      </c>
      <c r="I30">
        <f>injury_attenuated!I19</f>
        <v>0.51999999999999991</v>
      </c>
      <c r="J30">
        <f>injury_attenuated!J19</f>
        <v>0.35878048780487803</v>
      </c>
      <c r="K30">
        <f t="shared" si="0"/>
        <v>3.578170731707317</v>
      </c>
      <c r="L30">
        <f t="shared" si="1"/>
        <v>3.578170731707317</v>
      </c>
      <c r="M30" t="str">
        <f>trueraw!C18</f>
        <v xml:space="preserve"> SF, PF</v>
      </c>
      <c r="N30" t="str">
        <f>trueraw!D18</f>
        <v>DEN</v>
      </c>
      <c r="O30">
        <f>VLOOKUP($A30, '[1]auction in'!$A$2:$B$218, 2, FALSE)</f>
        <v>30</v>
      </c>
      <c r="AB30" t="e">
        <f>IF( EXACT(#REF!,#REF!), $K30, 0)</f>
        <v>#REF!</v>
      </c>
      <c r="AC30" t="e">
        <f>IF( EXACT(#REF!,#REF!), $K30, 0)</f>
        <v>#REF!</v>
      </c>
      <c r="AD30" t="e">
        <f>IF( EXACT(#REF!,#REF!), $K30, 0)</f>
        <v>#REF!</v>
      </c>
      <c r="AE30" t="e">
        <f>IF( EXACT(#REF!,#REF!), $K30, 0)</f>
        <v>#REF!</v>
      </c>
      <c r="AF30" t="e">
        <f>IF( EXACT(#REF!,#REF!), $K30, 0)</f>
        <v>#REF!</v>
      </c>
      <c r="AG30" t="e">
        <f>IF( EXACT(#REF!,#REF!), $K30, 0)</f>
        <v>#REF!</v>
      </c>
      <c r="AH30" t="e">
        <f>IF( EXACT(#REF!,#REF!), $K30, 0)</f>
        <v>#REF!</v>
      </c>
      <c r="AI30" t="e">
        <f>IF( EXACT(#REF!,#REF!), $K30, 0)</f>
        <v>#REF!</v>
      </c>
      <c r="AJ30" t="e">
        <f>IF( EXACT(#REF!,#REF!), $K30, 0)</f>
        <v>#REF!</v>
      </c>
      <c r="AK30" t="e">
        <f>IF( EXACT(#REF!,#REF!), $K30, 0)</f>
        <v>#REF!</v>
      </c>
      <c r="AL30" t="e">
        <f>IF( EXACT(#REF!,#REF!), $K30, 0)</f>
        <v>#REF!</v>
      </c>
    </row>
    <row r="31" spans="1:38" x14ac:dyDescent="0.3">
      <c r="A31" t="str">
        <f>injury_attenuated!A16</f>
        <v>Kyrie Irving</v>
      </c>
      <c r="B31">
        <f>injury_attenuated!B16</f>
        <v>0.88991869918699196</v>
      </c>
      <c r="C31">
        <f>injury_attenuated!C16</f>
        <v>1.2258943089430896</v>
      </c>
      <c r="D31">
        <f>injury_attenuated!D16</f>
        <v>0.69865853658536581</v>
      </c>
      <c r="E31">
        <f>injury_attenuated!E16</f>
        <v>1.0349186991869919</v>
      </c>
      <c r="F31">
        <f>injury_attenuated!F16</f>
        <v>-0.62418699186991866</v>
      </c>
      <c r="G31">
        <f>injury_attenuated!G16</f>
        <v>0.93174796747967481</v>
      </c>
      <c r="H31">
        <f>injury_attenuated!H16</f>
        <v>0.50439024390243914</v>
      </c>
      <c r="I31">
        <f>injury_attenuated!I16</f>
        <v>-0.29682926829268286</v>
      </c>
      <c r="J31">
        <f>injury_attenuated!J16</f>
        <v>-0.79581300813008149</v>
      </c>
      <c r="K31">
        <f t="shared" si="0"/>
        <v>3.5686991869918705</v>
      </c>
      <c r="L31">
        <f t="shared" si="1"/>
        <v>3.5686991869918705</v>
      </c>
      <c r="M31" t="str">
        <f>trueraw!C15</f>
        <v xml:space="preserve"> PG, SG</v>
      </c>
      <c r="N31" t="str">
        <f>trueraw!D15</f>
        <v>BRO</v>
      </c>
      <c r="O31">
        <f>VLOOKUP($A31, '[1]auction in'!$A$2:$B$218, 2, FALSE)</f>
        <v>20</v>
      </c>
      <c r="AB31" t="e">
        <f>IF( EXACT(#REF!,#REF!), $K31, 0)</f>
        <v>#REF!</v>
      </c>
      <c r="AC31" t="e">
        <f>IF( EXACT(#REF!,#REF!), $K31, 0)</f>
        <v>#REF!</v>
      </c>
      <c r="AD31" t="e">
        <f>IF( EXACT(#REF!,#REF!), $K31, 0)</f>
        <v>#REF!</v>
      </c>
      <c r="AE31" t="e">
        <f>IF( EXACT(#REF!,#REF!), $K31, 0)</f>
        <v>#REF!</v>
      </c>
      <c r="AF31" t="e">
        <f>IF( EXACT(#REF!,#REF!), $K31, 0)</f>
        <v>#REF!</v>
      </c>
      <c r="AG31" t="e">
        <f>IF( EXACT(#REF!,#REF!), $K31, 0)</f>
        <v>#REF!</v>
      </c>
      <c r="AH31" t="e">
        <f>IF( EXACT(#REF!,#REF!), $K31, 0)</f>
        <v>#REF!</v>
      </c>
      <c r="AI31" t="e">
        <f>IF( EXACT(#REF!,#REF!), $K31, 0)</f>
        <v>#REF!</v>
      </c>
      <c r="AJ31" t="e">
        <f>IF( EXACT(#REF!,#REF!), $K31, 0)</f>
        <v>#REF!</v>
      </c>
      <c r="AK31" t="e">
        <f>IF( EXACT(#REF!,#REF!), $K31, 0)</f>
        <v>#REF!</v>
      </c>
      <c r="AL31" t="e">
        <f>IF( EXACT(#REF!,#REF!), $K31, 0)</f>
        <v>#REF!</v>
      </c>
    </row>
    <row r="32" spans="1:38" x14ac:dyDescent="0.3">
      <c r="A32" t="str">
        <f>injury_attenuated!A47</f>
        <v>Mikal Bridges</v>
      </c>
      <c r="B32">
        <f>injury_attenuated!B47</f>
        <v>1.4120325203252031</v>
      </c>
      <c r="C32">
        <f>injury_attenuated!C47</f>
        <v>0.36081300813008127</v>
      </c>
      <c r="D32">
        <f>injury_attenuated!D47</f>
        <v>0.21829268292682924</v>
      </c>
      <c r="E32">
        <f>injury_attenuated!E47</f>
        <v>-2.0406504065040632E-2</v>
      </c>
      <c r="F32">
        <f>injury_attenuated!F47</f>
        <v>-0.28544715447154467</v>
      </c>
      <c r="G32">
        <f>injury_attenuated!G47</f>
        <v>-0.36138211382113822</v>
      </c>
      <c r="H32">
        <f>injury_attenuated!H47</f>
        <v>0.52975609756097564</v>
      </c>
      <c r="I32">
        <f>injury_attenuated!I47</f>
        <v>0.73999999999999988</v>
      </c>
      <c r="J32">
        <f>injury_attenuated!J47</f>
        <v>0.91691056910569102</v>
      </c>
      <c r="K32">
        <f t="shared" si="0"/>
        <v>3.5105691056910571</v>
      </c>
      <c r="L32">
        <f t="shared" si="1"/>
        <v>3.5105691056910571</v>
      </c>
      <c r="M32" t="str">
        <f>trueraw!C46</f>
        <v xml:space="preserve"> SF</v>
      </c>
      <c r="N32" t="str">
        <f>trueraw!D46</f>
        <v>PHX</v>
      </c>
      <c r="O32">
        <f>VLOOKUP($A32, '[1]auction in'!$A$2:$B$218, 2, FALSE)</f>
        <v>12</v>
      </c>
      <c r="AB32" t="e">
        <f>IF( EXACT(#REF!,#REF!), $K32, 0)</f>
        <v>#REF!</v>
      </c>
      <c r="AC32" t="e">
        <f>IF( EXACT(#REF!,#REF!), $K32, 0)</f>
        <v>#REF!</v>
      </c>
      <c r="AD32" t="e">
        <f>IF( EXACT(#REF!,#REF!), $K32, 0)</f>
        <v>#REF!</v>
      </c>
      <c r="AE32" t="e">
        <f>IF( EXACT(#REF!,#REF!), $K32, 0)</f>
        <v>#REF!</v>
      </c>
      <c r="AF32" t="e">
        <f>IF( EXACT(#REF!,#REF!), $K32, 0)</f>
        <v>#REF!</v>
      </c>
      <c r="AG32" t="e">
        <f>IF( EXACT(#REF!,#REF!), $K32, 0)</f>
        <v>#REF!</v>
      </c>
      <c r="AH32" t="e">
        <f>IF( EXACT(#REF!,#REF!), $K32, 0)</f>
        <v>#REF!</v>
      </c>
      <c r="AI32" t="e">
        <f>IF( EXACT(#REF!,#REF!), $K32, 0)</f>
        <v>#REF!</v>
      </c>
      <c r="AJ32" t="e">
        <f>IF( EXACT(#REF!,#REF!), $K32, 0)</f>
        <v>#REF!</v>
      </c>
      <c r="AK32" t="e">
        <f>IF( EXACT(#REF!,#REF!), $K32, 0)</f>
        <v>#REF!</v>
      </c>
      <c r="AL32" t="e">
        <f>IF( EXACT(#REF!,#REF!), $K32, 0)</f>
        <v>#REF!</v>
      </c>
    </row>
    <row r="33" spans="1:38" x14ac:dyDescent="0.3">
      <c r="A33" t="str">
        <f>injury_attenuated!A38</f>
        <v>John Collins</v>
      </c>
      <c r="B33">
        <f>injury_attenuated!B38</f>
        <v>2.4769105691056912</v>
      </c>
      <c r="C33">
        <f>injury_attenuated!C38</f>
        <v>0.68483739837398383</v>
      </c>
      <c r="D33">
        <f>injury_attenuated!D38</f>
        <v>-0.44829268292682933</v>
      </c>
      <c r="E33">
        <f>injury_attenuated!E38</f>
        <v>0.49386178861788627</v>
      </c>
      <c r="F33">
        <f>injury_attenuated!F38</f>
        <v>0.83455284552845532</v>
      </c>
      <c r="G33">
        <f>injury_attenuated!G38</f>
        <v>-0.83308943089430898</v>
      </c>
      <c r="H33">
        <f>injury_attenuated!H38</f>
        <v>-1.0895121951219513</v>
      </c>
      <c r="I33">
        <f>injury_attenuated!I38</f>
        <v>0.87207317073170731</v>
      </c>
      <c r="J33">
        <f>injury_attenuated!J38</f>
        <v>0.38081300813008134</v>
      </c>
      <c r="K33">
        <f t="shared" si="0"/>
        <v>3.3721544715447163</v>
      </c>
      <c r="L33">
        <f t="shared" si="1"/>
        <v>3.3721544715447163</v>
      </c>
      <c r="M33" t="str">
        <f>trueraw!C37</f>
        <v xml:space="preserve"> PF</v>
      </c>
      <c r="N33" t="str">
        <f>trueraw!D37</f>
        <v>ATL</v>
      </c>
      <c r="O33">
        <f>VLOOKUP($A33, '[1]auction in'!$A$2:$B$218, 2, FALSE)</f>
        <v>4</v>
      </c>
      <c r="AB33" t="e">
        <f>IF( EXACT(#REF!,#REF!), $K33, 0)</f>
        <v>#REF!</v>
      </c>
      <c r="AC33" t="e">
        <f>IF( EXACT(#REF!,#REF!), $K33, 0)</f>
        <v>#REF!</v>
      </c>
      <c r="AD33" t="e">
        <f>IF( EXACT(#REF!,#REF!), $K33, 0)</f>
        <v>#REF!</v>
      </c>
      <c r="AE33" t="e">
        <f>IF( EXACT(#REF!,#REF!), $K33, 0)</f>
        <v>#REF!</v>
      </c>
      <c r="AF33" t="e">
        <f>IF( EXACT(#REF!,#REF!), $K33, 0)</f>
        <v>#REF!</v>
      </c>
      <c r="AG33" t="e">
        <f>IF( EXACT(#REF!,#REF!), $K33, 0)</f>
        <v>#REF!</v>
      </c>
      <c r="AH33" t="e">
        <f>IF( EXACT(#REF!,#REF!), $K33, 0)</f>
        <v>#REF!</v>
      </c>
      <c r="AI33" t="e">
        <f>IF( EXACT(#REF!,#REF!), $K33, 0)</f>
        <v>#REF!</v>
      </c>
      <c r="AJ33" t="e">
        <f>IF( EXACT(#REF!,#REF!), $K33, 0)</f>
        <v>#REF!</v>
      </c>
      <c r="AK33" t="e">
        <f>IF( EXACT(#REF!,#REF!), $K33, 0)</f>
        <v>#REF!</v>
      </c>
      <c r="AL33" t="e">
        <f>IF( EXACT(#REF!,#REF!), $K33, 0)</f>
        <v>#REF!</v>
      </c>
    </row>
    <row r="34" spans="1:38" x14ac:dyDescent="0.3">
      <c r="A34" t="str">
        <f>injury_attenuated!A33</f>
        <v>Domantas Sabonis</v>
      </c>
      <c r="B34">
        <f>injury_attenuated!B33</f>
        <v>1.8456910569105689</v>
      </c>
      <c r="C34">
        <f>injury_attenuated!C33</f>
        <v>-0.87089430894308939</v>
      </c>
      <c r="D34">
        <f>injury_attenuated!D33</f>
        <v>-0.96048780487804886</v>
      </c>
      <c r="E34">
        <f>injury_attenuated!E33</f>
        <v>0.75203252032520329</v>
      </c>
      <c r="F34">
        <f>injury_attenuated!F33</f>
        <v>2.3445528455284554</v>
      </c>
      <c r="G34">
        <f>injury_attenuated!G33</f>
        <v>1.6286178861788618</v>
      </c>
      <c r="H34">
        <f>injury_attenuated!H33</f>
        <v>0.54</v>
      </c>
      <c r="I34">
        <f>injury_attenuated!I33</f>
        <v>-0.19658536585365854</v>
      </c>
      <c r="J34">
        <f>injury_attenuated!J33</f>
        <v>-1.7533333333333332</v>
      </c>
      <c r="K34">
        <f t="shared" si="0"/>
        <v>3.3295934959349598</v>
      </c>
      <c r="L34">
        <f t="shared" si="1"/>
        <v>3.3295934959349598</v>
      </c>
      <c r="M34" t="str">
        <f>trueraw!C32</f>
        <v xml:space="preserve"> PF</v>
      </c>
      <c r="N34" t="str">
        <f>trueraw!D32</f>
        <v>IND</v>
      </c>
      <c r="O34">
        <f>VLOOKUP($A34, '[1]auction in'!$A$2:$B$218, 2, FALSE)</f>
        <v>46</v>
      </c>
      <c r="AB34" t="e">
        <f>IF( EXACT(#REF!,#REF!), $K34, 0)</f>
        <v>#REF!</v>
      </c>
      <c r="AC34" t="e">
        <f>IF( EXACT(#REF!,#REF!), $K34, 0)</f>
        <v>#REF!</v>
      </c>
      <c r="AD34" t="e">
        <f>IF( EXACT(#REF!,#REF!), $K34, 0)</f>
        <v>#REF!</v>
      </c>
      <c r="AE34" t="e">
        <f>IF( EXACT(#REF!,#REF!), $K34, 0)</f>
        <v>#REF!</v>
      </c>
      <c r="AF34" t="e">
        <f>IF( EXACT(#REF!,#REF!), $K34, 0)</f>
        <v>#REF!</v>
      </c>
      <c r="AG34" t="e">
        <f>IF( EXACT(#REF!,#REF!), $K34, 0)</f>
        <v>#REF!</v>
      </c>
      <c r="AH34" t="e">
        <f>IF( EXACT(#REF!,#REF!), $K34, 0)</f>
        <v>#REF!</v>
      </c>
      <c r="AI34" t="e">
        <f>IF( EXACT(#REF!,#REF!), $K34, 0)</f>
        <v>#REF!</v>
      </c>
      <c r="AJ34" t="e">
        <f>IF( EXACT(#REF!,#REF!), $K34, 0)</f>
        <v>#REF!</v>
      </c>
      <c r="AK34" t="e">
        <f>IF( EXACT(#REF!,#REF!), $K34, 0)</f>
        <v>#REF!</v>
      </c>
      <c r="AL34" t="e">
        <f>IF( EXACT(#REF!,#REF!), $K34, 0)</f>
        <v>#REF!</v>
      </c>
    </row>
    <row r="35" spans="1:38" x14ac:dyDescent="0.3">
      <c r="A35" t="str">
        <f>injury_attenuated!A31</f>
        <v>Shai Gilgeous-Alexander</v>
      </c>
      <c r="B35">
        <f>injury_attenuated!B31</f>
        <v>1.3358536585365854</v>
      </c>
      <c r="C35">
        <f>injury_attenuated!C31</f>
        <v>0.85170731707317071</v>
      </c>
      <c r="D35">
        <f>injury_attenuated!D31</f>
        <v>0.1773170731707317</v>
      </c>
      <c r="E35">
        <f>injury_attenuated!E31</f>
        <v>1.2473170731707317</v>
      </c>
      <c r="F35">
        <f>injury_attenuated!F31</f>
        <v>-0.19999999999999996</v>
      </c>
      <c r="G35">
        <f>injury_attenuated!G31</f>
        <v>1.3514634146341464</v>
      </c>
      <c r="H35">
        <f>injury_attenuated!H31</f>
        <v>-0.38219512195121952</v>
      </c>
      <c r="I35">
        <f>injury_attenuated!I31</f>
        <v>0.21292682926829271</v>
      </c>
      <c r="J35">
        <f>injury_attenuated!J31</f>
        <v>-1.3712195121951221</v>
      </c>
      <c r="K35">
        <f t="shared" ref="K35:K66" si="2">SUM($B35:$J35)</f>
        <v>3.2231707317073175</v>
      </c>
      <c r="L35">
        <f t="shared" ref="L35:L66" si="3">SUMPRODUCT($B35:$J35, $B$1:$J$1)</f>
        <v>3.2231707317073175</v>
      </c>
      <c r="M35" t="str">
        <f>trueraw!C30</f>
        <v xml:space="preserve"> SG, PG</v>
      </c>
      <c r="N35" t="str">
        <f>trueraw!D30</f>
        <v>OKL</v>
      </c>
      <c r="O35">
        <f>VLOOKUP($A35, '[1]auction in'!$A$2:$B$218, 2, FALSE)</f>
        <v>31</v>
      </c>
      <c r="AB35" t="e">
        <f>IF( EXACT(#REF!,#REF!), $K35, 0)</f>
        <v>#REF!</v>
      </c>
      <c r="AC35" t="e">
        <f>IF( EXACT(#REF!,#REF!), $K35, 0)</f>
        <v>#REF!</v>
      </c>
      <c r="AD35" t="e">
        <f>IF( EXACT(#REF!,#REF!), $K35, 0)</f>
        <v>#REF!</v>
      </c>
      <c r="AE35" t="e">
        <f>IF( EXACT(#REF!,#REF!), $K35, 0)</f>
        <v>#REF!</v>
      </c>
      <c r="AF35" t="e">
        <f>IF( EXACT(#REF!,#REF!), $K35, 0)</f>
        <v>#REF!</v>
      </c>
      <c r="AG35" t="e">
        <f>IF( EXACT(#REF!,#REF!), $K35, 0)</f>
        <v>#REF!</v>
      </c>
      <c r="AH35" t="e">
        <f>IF( EXACT(#REF!,#REF!), $K35, 0)</f>
        <v>#REF!</v>
      </c>
      <c r="AI35" t="e">
        <f>IF( EXACT(#REF!,#REF!), $K35, 0)</f>
        <v>#REF!</v>
      </c>
      <c r="AJ35" t="e">
        <f>IF( EXACT(#REF!,#REF!), $K35, 0)</f>
        <v>#REF!</v>
      </c>
      <c r="AK35" t="e">
        <f>IF( EXACT(#REF!,#REF!), $K35, 0)</f>
        <v>#REF!</v>
      </c>
      <c r="AL35" t="e">
        <f>IF( EXACT(#REF!,#REF!), $K35, 0)</f>
        <v>#REF!</v>
      </c>
    </row>
    <row r="36" spans="1:38" x14ac:dyDescent="0.3">
      <c r="A36" t="str">
        <f>injury_attenuated!A36</f>
        <v>Zion Williamson</v>
      </c>
      <c r="B36">
        <f>injury_attenuated!B36</f>
        <v>4.7959349593495935</v>
      </c>
      <c r="C36">
        <f>injury_attenuated!C36</f>
        <v>-2.7235772357723578</v>
      </c>
      <c r="D36">
        <f>injury_attenuated!D36</f>
        <v>-1.4960975609756098</v>
      </c>
      <c r="E36">
        <f>injury_attenuated!E36</f>
        <v>1.9637398373983741</v>
      </c>
      <c r="F36">
        <f>injury_attenuated!F36</f>
        <v>0.83430894308943093</v>
      </c>
      <c r="G36">
        <f>injury_attenuated!G36</f>
        <v>0.63642276422764232</v>
      </c>
      <c r="H36">
        <f>injury_attenuated!H36</f>
        <v>0.14487804878048782</v>
      </c>
      <c r="I36">
        <f>injury_attenuated!I36</f>
        <v>0.26</v>
      </c>
      <c r="J36">
        <f>injury_attenuated!J36</f>
        <v>-1.2352845528455285</v>
      </c>
      <c r="K36">
        <f t="shared" si="2"/>
        <v>3.1803252032520319</v>
      </c>
      <c r="L36">
        <f t="shared" si="3"/>
        <v>3.1803252032520319</v>
      </c>
      <c r="M36" t="str">
        <f>trueraw!C35</f>
        <v xml:space="preserve"> PF</v>
      </c>
      <c r="N36" t="str">
        <f>trueraw!D35</f>
        <v>NOP</v>
      </c>
      <c r="O36">
        <f>VLOOKUP($A36, '[1]auction in'!$A$2:$B$218, 2, FALSE)</f>
        <v>60</v>
      </c>
      <c r="AB36" t="e">
        <f>IF( EXACT(#REF!,#REF!), $K36, 0)</f>
        <v>#REF!</v>
      </c>
      <c r="AC36" t="e">
        <f>IF( EXACT(#REF!,#REF!), $K36, 0)</f>
        <v>#REF!</v>
      </c>
      <c r="AD36" t="e">
        <f>IF( EXACT(#REF!,#REF!), $K36, 0)</f>
        <v>#REF!</v>
      </c>
      <c r="AE36" t="e">
        <f>IF( EXACT(#REF!,#REF!), $K36, 0)</f>
        <v>#REF!</v>
      </c>
      <c r="AF36" t="e">
        <f>IF( EXACT(#REF!,#REF!), $K36, 0)</f>
        <v>#REF!</v>
      </c>
      <c r="AG36" t="e">
        <f>IF( EXACT(#REF!,#REF!), $K36, 0)</f>
        <v>#REF!</v>
      </c>
      <c r="AH36" t="e">
        <f>IF( EXACT(#REF!,#REF!), $K36, 0)</f>
        <v>#REF!</v>
      </c>
      <c r="AI36" t="e">
        <f>IF( EXACT(#REF!,#REF!), $K36, 0)</f>
        <v>#REF!</v>
      </c>
      <c r="AJ36" t="e">
        <f>IF( EXACT(#REF!,#REF!), $K36, 0)</f>
        <v>#REF!</v>
      </c>
      <c r="AK36" t="e">
        <f>IF( EXACT(#REF!,#REF!), $K36, 0)</f>
        <v>#REF!</v>
      </c>
      <c r="AL36" t="e">
        <f>IF( EXACT(#REF!,#REF!), $K36, 0)</f>
        <v>#REF!</v>
      </c>
    </row>
    <row r="37" spans="1:38" x14ac:dyDescent="0.3">
      <c r="A37" t="str">
        <f>injury_attenuated!A41</f>
        <v>LaMelo Ball</v>
      </c>
      <c r="B37">
        <f>injury_attenuated!B41</f>
        <v>-0.47121951219512198</v>
      </c>
      <c r="C37">
        <f>injury_attenuated!C41</f>
        <v>-8.158536585365854E-2</v>
      </c>
      <c r="D37">
        <f>injury_attenuated!D41</f>
        <v>0.26219512195121952</v>
      </c>
      <c r="E37">
        <f>injury_attenuated!E41</f>
        <v>0.61268292682926839</v>
      </c>
      <c r="F37">
        <f>injury_attenuated!F41</f>
        <v>0.55329268292682943</v>
      </c>
      <c r="G37">
        <f>injury_attenuated!G41</f>
        <v>1.9140243902439025</v>
      </c>
      <c r="H37">
        <f>injury_attenuated!H41</f>
        <v>2.1902439024390246</v>
      </c>
      <c r="I37">
        <f>injury_attenuated!I41</f>
        <v>-0.25024390243902439</v>
      </c>
      <c r="J37">
        <f>injury_attenuated!J41</f>
        <v>-1.6525609756097559</v>
      </c>
      <c r="K37">
        <f t="shared" si="2"/>
        <v>3.0768292682926841</v>
      </c>
      <c r="L37">
        <f t="shared" si="3"/>
        <v>3.0768292682926841</v>
      </c>
      <c r="M37" t="str">
        <f>trueraw!C40</f>
        <v xml:space="preserve"> PG</v>
      </c>
      <c r="N37" t="str">
        <f>trueraw!D40</f>
        <v>CHA</v>
      </c>
      <c r="O37">
        <f>VLOOKUP($A37, '[1]auction in'!$A$2:$B$218, 2, FALSE)</f>
        <v>40</v>
      </c>
      <c r="AB37" t="e">
        <f>IF( EXACT(#REF!,#REF!), $K37, 0)</f>
        <v>#REF!</v>
      </c>
      <c r="AC37" t="e">
        <f>IF( EXACT(#REF!,#REF!), $K37, 0)</f>
        <v>#REF!</v>
      </c>
      <c r="AD37" t="e">
        <f>IF( EXACT(#REF!,#REF!), $K37, 0)</f>
        <v>#REF!</v>
      </c>
      <c r="AE37" t="e">
        <f>IF( EXACT(#REF!,#REF!), $K37, 0)</f>
        <v>#REF!</v>
      </c>
      <c r="AF37" t="e">
        <f>IF( EXACT(#REF!,#REF!), $K37, 0)</f>
        <v>#REF!</v>
      </c>
      <c r="AG37" t="e">
        <f>IF( EXACT(#REF!,#REF!), $K37, 0)</f>
        <v>#REF!</v>
      </c>
      <c r="AH37" t="e">
        <f>IF( EXACT(#REF!,#REF!), $K37, 0)</f>
        <v>#REF!</v>
      </c>
      <c r="AI37" t="e">
        <f>IF( EXACT(#REF!,#REF!), $K37, 0)</f>
        <v>#REF!</v>
      </c>
      <c r="AJ37" t="e">
        <f>IF( EXACT(#REF!,#REF!), $K37, 0)</f>
        <v>#REF!</v>
      </c>
      <c r="AK37" t="e">
        <f>IF( EXACT(#REF!,#REF!), $K37, 0)</f>
        <v>#REF!</v>
      </c>
      <c r="AL37" t="e">
        <f>IF( EXACT(#REF!,#REF!), $K37, 0)</f>
        <v>#REF!</v>
      </c>
    </row>
    <row r="38" spans="1:38" x14ac:dyDescent="0.3">
      <c r="A38" t="str">
        <f>injury_attenuated!A39</f>
        <v>Brandon Ingram</v>
      </c>
      <c r="B38">
        <f>injury_attenuated!B39</f>
        <v>2.7317073170731711E-2</v>
      </c>
      <c r="C38">
        <f>injury_attenuated!C39</f>
        <v>1.832439024390244</v>
      </c>
      <c r="D38">
        <f>injury_attenuated!D39</f>
        <v>0.51146341463414635</v>
      </c>
      <c r="E38">
        <f>injury_attenuated!E39</f>
        <v>1.3604878048780489</v>
      </c>
      <c r="F38">
        <f>injury_attenuated!F39</f>
        <v>-0.12329268292682924</v>
      </c>
      <c r="G38">
        <f>injury_attenuated!G39</f>
        <v>0.95256097560975606</v>
      </c>
      <c r="H38">
        <f>injury_attenuated!H39</f>
        <v>-0.60512195121951218</v>
      </c>
      <c r="I38">
        <f>injury_attenuated!I39</f>
        <v>3.4634146341463432E-2</v>
      </c>
      <c r="J38">
        <f>injury_attenuated!J39</f>
        <v>-0.91365853658536589</v>
      </c>
      <c r="K38">
        <f t="shared" si="2"/>
        <v>3.0768292682926828</v>
      </c>
      <c r="L38">
        <f t="shared" si="3"/>
        <v>3.0768292682926828</v>
      </c>
      <c r="M38" t="str">
        <f>trueraw!C38</f>
        <v xml:space="preserve"> SF, PF</v>
      </c>
      <c r="N38" t="str">
        <f>trueraw!D38</f>
        <v>NOP</v>
      </c>
      <c r="O38">
        <f>VLOOKUP($A38, '[1]auction in'!$A$2:$B$218, 2, FALSE)</f>
        <v>19</v>
      </c>
      <c r="AB38" t="e">
        <f>IF( EXACT(#REF!,#REF!), $K38, 0)</f>
        <v>#REF!</v>
      </c>
      <c r="AC38" t="e">
        <f>IF( EXACT(#REF!,#REF!), $K38, 0)</f>
        <v>#REF!</v>
      </c>
      <c r="AD38" t="e">
        <f>IF( EXACT(#REF!,#REF!), $K38, 0)</f>
        <v>#REF!</v>
      </c>
      <c r="AE38" t="e">
        <f>IF( EXACT(#REF!,#REF!), $K38, 0)</f>
        <v>#REF!</v>
      </c>
      <c r="AF38" t="e">
        <f>IF( EXACT(#REF!,#REF!), $K38, 0)</f>
        <v>#REF!</v>
      </c>
      <c r="AG38" t="e">
        <f>IF( EXACT(#REF!,#REF!), $K38, 0)</f>
        <v>#REF!</v>
      </c>
      <c r="AH38" t="e">
        <f>IF( EXACT(#REF!,#REF!), $K38, 0)</f>
        <v>#REF!</v>
      </c>
      <c r="AI38" t="e">
        <f>IF( EXACT(#REF!,#REF!), $K38, 0)</f>
        <v>#REF!</v>
      </c>
      <c r="AJ38" t="e">
        <f>IF( EXACT(#REF!,#REF!), $K38, 0)</f>
        <v>#REF!</v>
      </c>
      <c r="AK38" t="e">
        <f>IF( EXACT(#REF!,#REF!), $K38, 0)</f>
        <v>#REF!</v>
      </c>
      <c r="AL38" t="e">
        <f>IF( EXACT(#REF!,#REF!), $K38, 0)</f>
        <v>#REF!</v>
      </c>
    </row>
    <row r="39" spans="1:38" x14ac:dyDescent="0.3">
      <c r="A39" t="str">
        <f>injury_attenuated!A37</f>
        <v>CJ McCollum</v>
      </c>
      <c r="B39">
        <f>injury_attenuated!B37</f>
        <v>-0.18260162601626018</v>
      </c>
      <c r="C39">
        <f>injury_attenuated!C37</f>
        <v>0.43739837398373982</v>
      </c>
      <c r="D39">
        <f>injury_attenuated!D37</f>
        <v>1.6560975609756097</v>
      </c>
      <c r="E39">
        <f>injury_attenuated!E37</f>
        <v>1.1471544715447155</v>
      </c>
      <c r="F39">
        <f>injury_attenuated!F37</f>
        <v>-0.54422764227642273</v>
      </c>
      <c r="G39">
        <f>injury_attenuated!G37</f>
        <v>0.77691056910569112</v>
      </c>
      <c r="H39">
        <f>injury_attenuated!H37</f>
        <v>-0.17121951219512196</v>
      </c>
      <c r="I39">
        <f>injury_attenuated!I37</f>
        <v>-0.39853658536585368</v>
      </c>
      <c r="J39">
        <f>injury_attenuated!J37</f>
        <v>0.31886178861788617</v>
      </c>
      <c r="K39">
        <f t="shared" si="2"/>
        <v>3.0398373983739835</v>
      </c>
      <c r="L39">
        <f t="shared" si="3"/>
        <v>3.0398373983739835</v>
      </c>
      <c r="M39" t="str">
        <f>trueraw!C36</f>
        <v xml:space="preserve"> SG</v>
      </c>
      <c r="N39" t="str">
        <f>trueraw!D36</f>
        <v>POR</v>
      </c>
      <c r="O39">
        <f>VLOOKUP($A39, '[1]auction in'!$A$2:$B$218, 2, FALSE)</f>
        <v>13</v>
      </c>
      <c r="AB39" t="e">
        <f>IF( EXACT(#REF!,#REF!), $K39, 0)</f>
        <v>#REF!</v>
      </c>
      <c r="AC39" t="e">
        <f>IF( EXACT(#REF!,#REF!), $K39, 0)</f>
        <v>#REF!</v>
      </c>
      <c r="AD39" t="e">
        <f>IF( EXACT(#REF!,#REF!), $K39, 0)</f>
        <v>#REF!</v>
      </c>
      <c r="AE39" t="e">
        <f>IF( EXACT(#REF!,#REF!), $K39, 0)</f>
        <v>#REF!</v>
      </c>
      <c r="AF39" t="e">
        <f>IF( EXACT(#REF!,#REF!), $K39, 0)</f>
        <v>#REF!</v>
      </c>
      <c r="AG39" t="e">
        <f>IF( EXACT(#REF!,#REF!), $K39, 0)</f>
        <v>#REF!</v>
      </c>
      <c r="AH39" t="e">
        <f>IF( EXACT(#REF!,#REF!), $K39, 0)</f>
        <v>#REF!</v>
      </c>
      <c r="AI39" t="e">
        <f>IF( EXACT(#REF!,#REF!), $K39, 0)</f>
        <v>#REF!</v>
      </c>
      <c r="AJ39" t="e">
        <f>IF( EXACT(#REF!,#REF!), $K39, 0)</f>
        <v>#REF!</v>
      </c>
      <c r="AK39" t="e">
        <f>IF( EXACT(#REF!,#REF!), $K39, 0)</f>
        <v>#REF!</v>
      </c>
      <c r="AL39" t="e">
        <f>IF( EXACT(#REF!,#REF!), $K39, 0)</f>
        <v>#REF!</v>
      </c>
    </row>
    <row r="40" spans="1:38" x14ac:dyDescent="0.3">
      <c r="A40" t="str">
        <f>injury_attenuated!A48</f>
        <v>LeBron James</v>
      </c>
      <c r="B40">
        <f>injury_attenuated!B48</f>
        <v>1.6418699186991872</v>
      </c>
      <c r="C40">
        <f>injury_attenuated!C48</f>
        <v>-1.6708130081300814</v>
      </c>
      <c r="D40">
        <f>injury_attenuated!D48</f>
        <v>0.45341463414634153</v>
      </c>
      <c r="E40">
        <f>injury_attenuated!E48</f>
        <v>1.4433333333333334</v>
      </c>
      <c r="F40">
        <f>injury_attenuated!F48</f>
        <v>0.81422764227642286</v>
      </c>
      <c r="G40">
        <f>injury_attenuated!G48</f>
        <v>2.1340650406504071</v>
      </c>
      <c r="H40">
        <f>injury_attenuated!H48</f>
        <v>0.32024390243902445</v>
      </c>
      <c r="I40">
        <f>injury_attenuated!I48</f>
        <v>1.2195121951219662E-3</v>
      </c>
      <c r="J40">
        <f>injury_attenuated!J48</f>
        <v>-2.1164227642276425</v>
      </c>
      <c r="K40">
        <f t="shared" si="2"/>
        <v>3.0211382113821146</v>
      </c>
      <c r="L40">
        <f t="shared" si="3"/>
        <v>3.0211382113821146</v>
      </c>
      <c r="M40" t="str">
        <f>trueraw!C47</f>
        <v xml:space="preserve"> SF, PG, PF</v>
      </c>
      <c r="N40" t="str">
        <f>trueraw!D47</f>
        <v>LAL</v>
      </c>
      <c r="O40">
        <f>VLOOKUP($A40, '[1]auction in'!$A$2:$B$218, 2, FALSE)</f>
        <v>56</v>
      </c>
      <c r="AB40" t="e">
        <f>IF( EXACT(#REF!,#REF!), $K40, 0)</f>
        <v>#REF!</v>
      </c>
      <c r="AC40" t="e">
        <f>IF( EXACT(#REF!,#REF!), $K40, 0)</f>
        <v>#REF!</v>
      </c>
      <c r="AD40" t="e">
        <f>IF( EXACT(#REF!,#REF!), $K40, 0)</f>
        <v>#REF!</v>
      </c>
      <c r="AE40" t="e">
        <f>IF( EXACT(#REF!,#REF!), $K40, 0)</f>
        <v>#REF!</v>
      </c>
      <c r="AF40" t="e">
        <f>IF( EXACT(#REF!,#REF!), $K40, 0)</f>
        <v>#REF!</v>
      </c>
      <c r="AG40" t="e">
        <f>IF( EXACT(#REF!,#REF!), $K40, 0)</f>
        <v>#REF!</v>
      </c>
      <c r="AH40" t="e">
        <f>IF( EXACT(#REF!,#REF!), $K40, 0)</f>
        <v>#REF!</v>
      </c>
      <c r="AI40" t="e">
        <f>IF( EXACT(#REF!,#REF!), $K40, 0)</f>
        <v>#REF!</v>
      </c>
      <c r="AJ40" t="e">
        <f>IF( EXACT(#REF!,#REF!), $K40, 0)</f>
        <v>#REF!</v>
      </c>
      <c r="AK40" t="e">
        <f>IF( EXACT(#REF!,#REF!), $K40, 0)</f>
        <v>#REF!</v>
      </c>
      <c r="AL40" t="e">
        <f>IF( EXACT(#REF!,#REF!), $K40, 0)</f>
        <v>#REF!</v>
      </c>
    </row>
    <row r="41" spans="1:38" x14ac:dyDescent="0.3">
      <c r="A41" t="str">
        <f>injury_attenuated!A49</f>
        <v>Khris Middleton</v>
      </c>
      <c r="B41">
        <f>injury_attenuated!B49</f>
        <v>0.34581300813008131</v>
      </c>
      <c r="C41">
        <f>injury_attenuated!C49</f>
        <v>1.4439837398373985</v>
      </c>
      <c r="D41">
        <f>injury_attenuated!D49</f>
        <v>0.42975609756097566</v>
      </c>
      <c r="E41">
        <f>injury_attenuated!E49</f>
        <v>0.89630081300813025</v>
      </c>
      <c r="F41">
        <f>injury_attenuated!F49</f>
        <v>0.30406504065040652</v>
      </c>
      <c r="G41">
        <f>injury_attenuated!G49</f>
        <v>1.2065447154471545</v>
      </c>
      <c r="H41">
        <f>injury_attenuated!H49</f>
        <v>0.4287804878048781</v>
      </c>
      <c r="I41">
        <f>injury_attenuated!I49</f>
        <v>-0.9846341463414634</v>
      </c>
      <c r="J41">
        <f>injury_attenuated!J49</f>
        <v>-1.0551626016260163</v>
      </c>
      <c r="K41">
        <f t="shared" si="2"/>
        <v>3.0154471544715453</v>
      </c>
      <c r="L41">
        <f t="shared" si="3"/>
        <v>3.0154471544715453</v>
      </c>
      <c r="M41" t="str">
        <f>trueraw!C48</f>
        <v xml:space="preserve"> SF, SG</v>
      </c>
      <c r="N41" t="str">
        <f>trueraw!D48</f>
        <v>MIL</v>
      </c>
      <c r="O41">
        <f>VLOOKUP($A41, '[1]auction in'!$A$2:$B$218, 2, FALSE)</f>
        <v>19</v>
      </c>
      <c r="AB41" t="e">
        <f>IF( EXACT(#REF!,#REF!), $K41, 0)</f>
        <v>#REF!</v>
      </c>
      <c r="AC41" t="e">
        <f>IF( EXACT(#REF!,#REF!), $K41, 0)</f>
        <v>#REF!</v>
      </c>
      <c r="AD41" t="e">
        <f>IF( EXACT(#REF!,#REF!), $K41, 0)</f>
        <v>#REF!</v>
      </c>
      <c r="AE41" t="e">
        <f>IF( EXACT(#REF!,#REF!), $K41, 0)</f>
        <v>#REF!</v>
      </c>
      <c r="AF41" t="e">
        <f>IF( EXACT(#REF!,#REF!), $K41, 0)</f>
        <v>#REF!</v>
      </c>
      <c r="AG41" t="e">
        <f>IF( EXACT(#REF!,#REF!), $K41, 0)</f>
        <v>#REF!</v>
      </c>
      <c r="AH41" t="e">
        <f>IF( EXACT(#REF!,#REF!), $K41, 0)</f>
        <v>#REF!</v>
      </c>
      <c r="AI41" t="e">
        <f>IF( EXACT(#REF!,#REF!), $K41, 0)</f>
        <v>#REF!</v>
      </c>
      <c r="AJ41" t="e">
        <f>IF( EXACT(#REF!,#REF!), $K41, 0)</f>
        <v>#REF!</v>
      </c>
      <c r="AK41" t="e">
        <f>IF( EXACT(#REF!,#REF!), $K41, 0)</f>
        <v>#REF!</v>
      </c>
      <c r="AL41" t="e">
        <f>IF( EXACT(#REF!,#REF!), $K41, 0)</f>
        <v>#REF!</v>
      </c>
    </row>
    <row r="42" spans="1:38" x14ac:dyDescent="0.3">
      <c r="A42" t="str">
        <f>injury_attenuated!A51</f>
        <v>Jakob Poeltl</v>
      </c>
      <c r="B42">
        <f>injury_attenuated!B51</f>
        <v>2.0523577235772357</v>
      </c>
      <c r="C42">
        <f>injury_attenuated!C51</f>
        <v>-1.4563008130081299</v>
      </c>
      <c r="D42">
        <f>injury_attenuated!D51</f>
        <v>-1.7340243902439023</v>
      </c>
      <c r="E42">
        <f>injury_attenuated!E51</f>
        <v>-0.57325203252032519</v>
      </c>
      <c r="F42">
        <f>injury_attenuated!F51</f>
        <v>1.7008130081300812</v>
      </c>
      <c r="G42">
        <f>injury_attenuated!G51</f>
        <v>-0.3128861788617886</v>
      </c>
      <c r="H42">
        <f>injury_attenuated!H51</f>
        <v>-0.2302439024390244</v>
      </c>
      <c r="I42">
        <f>injury_attenuated!I51</f>
        <v>3.2929268292682927</v>
      </c>
      <c r="J42">
        <f>injury_attenuated!J51</f>
        <v>0.23565040650406505</v>
      </c>
      <c r="K42">
        <f t="shared" si="2"/>
        <v>2.9750406504065046</v>
      </c>
      <c r="L42">
        <f t="shared" si="3"/>
        <v>2.9750406504065046</v>
      </c>
      <c r="M42" t="str">
        <f>trueraw!C50</f>
        <v xml:space="preserve"> C</v>
      </c>
      <c r="N42" t="str">
        <f>trueraw!D50</f>
        <v>SAS</v>
      </c>
      <c r="O42">
        <f>VLOOKUP($A42, '[1]auction in'!$A$2:$B$218, 2, FALSE)</f>
        <v>13</v>
      </c>
      <c r="AB42" t="e">
        <f>IF( EXACT(#REF!,#REF!), $K42, 0)</f>
        <v>#REF!</v>
      </c>
      <c r="AC42" t="e">
        <f>IF( EXACT(#REF!,#REF!), $K42, 0)</f>
        <v>#REF!</v>
      </c>
      <c r="AD42" t="e">
        <f>IF( EXACT(#REF!,#REF!), $K42, 0)</f>
        <v>#REF!</v>
      </c>
      <c r="AE42" t="e">
        <f>IF( EXACT(#REF!,#REF!), $K42, 0)</f>
        <v>#REF!</v>
      </c>
      <c r="AF42" t="e">
        <f>IF( EXACT(#REF!,#REF!), $K42, 0)</f>
        <v>#REF!</v>
      </c>
      <c r="AG42" t="e">
        <f>IF( EXACT(#REF!,#REF!), $K42, 0)</f>
        <v>#REF!</v>
      </c>
      <c r="AH42" t="e">
        <f>IF( EXACT(#REF!,#REF!), $K42, 0)</f>
        <v>#REF!</v>
      </c>
      <c r="AI42" t="e">
        <f>IF( EXACT(#REF!,#REF!), $K42, 0)</f>
        <v>#REF!</v>
      </c>
      <c r="AJ42" t="e">
        <f>IF( EXACT(#REF!,#REF!), $K42, 0)</f>
        <v>#REF!</v>
      </c>
      <c r="AK42" t="e">
        <f>IF( EXACT(#REF!,#REF!), $K42, 0)</f>
        <v>#REF!</v>
      </c>
      <c r="AL42" t="e">
        <f>IF( EXACT(#REF!,#REF!), $K42, 0)</f>
        <v>#REF!</v>
      </c>
    </row>
    <row r="43" spans="1:38" x14ac:dyDescent="0.3">
      <c r="A43" t="str">
        <f>injury_attenuated!A40</f>
        <v>Zach LaVine</v>
      </c>
      <c r="B43">
        <f>injury_attenuated!B40</f>
        <v>0.95008130081300823</v>
      </c>
      <c r="C43">
        <f>injury_attenuated!C40</f>
        <v>1.166178861788618</v>
      </c>
      <c r="D43">
        <f>injury_attenuated!D40</f>
        <v>1.4190243902439026</v>
      </c>
      <c r="E43">
        <f>injury_attenuated!E40</f>
        <v>1.603739837398374</v>
      </c>
      <c r="F43">
        <f>injury_attenuated!F40</f>
        <v>-0.27203252032520325</v>
      </c>
      <c r="G43">
        <f>injury_attenuated!G40</f>
        <v>0.53983739837398381</v>
      </c>
      <c r="H43">
        <f>injury_attenuated!H40</f>
        <v>-0.49609756097560981</v>
      </c>
      <c r="I43">
        <f>injury_attenuated!I40</f>
        <v>-0.24048780487804877</v>
      </c>
      <c r="J43">
        <f>injury_attenuated!J40</f>
        <v>-1.718211382113821</v>
      </c>
      <c r="K43">
        <f t="shared" si="2"/>
        <v>2.9520325203252034</v>
      </c>
      <c r="L43">
        <f t="shared" si="3"/>
        <v>2.9520325203252034</v>
      </c>
      <c r="M43" t="str">
        <f>trueraw!C39</f>
        <v xml:space="preserve"> SG</v>
      </c>
      <c r="N43" t="str">
        <f>trueraw!D39</f>
        <v>CHI</v>
      </c>
      <c r="O43">
        <f>VLOOKUP($A43, '[1]auction in'!$A$2:$B$218, 2, FALSE)</f>
        <v>21</v>
      </c>
      <c r="AB43" t="e">
        <f>IF( EXACT(#REF!,#REF!), $K43, 0)</f>
        <v>#REF!</v>
      </c>
      <c r="AC43" t="e">
        <f>IF( EXACT(#REF!,#REF!), $K43, 0)</f>
        <v>#REF!</v>
      </c>
      <c r="AD43" t="e">
        <f>IF( EXACT(#REF!,#REF!), $K43, 0)</f>
        <v>#REF!</v>
      </c>
      <c r="AE43" t="e">
        <f>IF( EXACT(#REF!,#REF!), $K43, 0)</f>
        <v>#REF!</v>
      </c>
      <c r="AF43" t="e">
        <f>IF( EXACT(#REF!,#REF!), $K43, 0)</f>
        <v>#REF!</v>
      </c>
      <c r="AG43" t="e">
        <f>IF( EXACT(#REF!,#REF!), $K43, 0)</f>
        <v>#REF!</v>
      </c>
      <c r="AH43" t="e">
        <f>IF( EXACT(#REF!,#REF!), $K43, 0)</f>
        <v>#REF!</v>
      </c>
      <c r="AI43" t="e">
        <f>IF( EXACT(#REF!,#REF!), $K43, 0)</f>
        <v>#REF!</v>
      </c>
      <c r="AJ43" t="e">
        <f>IF( EXACT(#REF!,#REF!), $K43, 0)</f>
        <v>#REF!</v>
      </c>
      <c r="AK43" t="e">
        <f>IF( EXACT(#REF!,#REF!), $K43, 0)</f>
        <v>#REF!</v>
      </c>
      <c r="AL43" t="e">
        <f>IF( EXACT(#REF!,#REF!), $K43, 0)</f>
        <v>#REF!</v>
      </c>
    </row>
    <row r="44" spans="1:38" x14ac:dyDescent="0.3">
      <c r="A44" t="str">
        <f>injury_attenuated!A42</f>
        <v>Tyrese Haliburton</v>
      </c>
      <c r="B44">
        <f>injury_attenuated!B42</f>
        <v>0.24764227642276423</v>
      </c>
      <c r="C44">
        <f>injury_attenuated!C42</f>
        <v>0.42861788617886176</v>
      </c>
      <c r="D44">
        <f>injury_attenuated!D42</f>
        <v>0.69024390243902434</v>
      </c>
      <c r="E44">
        <f>injury_attenuated!E42</f>
        <v>0.18130081300813014</v>
      </c>
      <c r="F44">
        <f>injury_attenuated!F42</f>
        <v>-0.79008130081300809</v>
      </c>
      <c r="G44">
        <f>injury_attenuated!G42</f>
        <v>1.2510569105691058</v>
      </c>
      <c r="H44">
        <f>injury_attenuated!H42</f>
        <v>1.0580487804878049</v>
      </c>
      <c r="I44">
        <f>injury_attenuated!I42</f>
        <v>-0.11756097560975609</v>
      </c>
      <c r="J44">
        <f>injury_attenuated!J42</f>
        <v>-1.4796747967479679E-2</v>
      </c>
      <c r="K44">
        <f t="shared" si="2"/>
        <v>2.9344715447154472</v>
      </c>
      <c r="L44">
        <f t="shared" si="3"/>
        <v>2.9344715447154472</v>
      </c>
      <c r="M44" t="str">
        <f>trueraw!C41</f>
        <v xml:space="preserve"> PG, SG</v>
      </c>
      <c r="N44" t="str">
        <f>trueraw!D41</f>
        <v>SAC</v>
      </c>
      <c r="O44">
        <f>VLOOKUP($A44, '[1]auction in'!$A$2:$B$218, 2, FALSE)</f>
        <v>9</v>
      </c>
      <c r="AB44" t="e">
        <f>IF( EXACT(#REF!,#REF!), $K44, 0)</f>
        <v>#REF!</v>
      </c>
      <c r="AC44" t="e">
        <f>IF( EXACT(#REF!,#REF!), $K44, 0)</f>
        <v>#REF!</v>
      </c>
      <c r="AD44" t="e">
        <f>IF( EXACT(#REF!,#REF!), $K44, 0)</f>
        <v>#REF!</v>
      </c>
      <c r="AE44" t="e">
        <f>IF( EXACT(#REF!,#REF!), $K44, 0)</f>
        <v>#REF!</v>
      </c>
      <c r="AF44" t="e">
        <f>IF( EXACT(#REF!,#REF!), $K44, 0)</f>
        <v>#REF!</v>
      </c>
      <c r="AG44" t="e">
        <f>IF( EXACT(#REF!,#REF!), $K44, 0)</f>
        <v>#REF!</v>
      </c>
      <c r="AH44" t="e">
        <f>IF( EXACT(#REF!,#REF!), $K44, 0)</f>
        <v>#REF!</v>
      </c>
      <c r="AI44" t="e">
        <f>IF( EXACT(#REF!,#REF!), $K44, 0)</f>
        <v>#REF!</v>
      </c>
      <c r="AJ44" t="e">
        <f>IF( EXACT(#REF!,#REF!), $K44, 0)</f>
        <v>#REF!</v>
      </c>
      <c r="AK44" t="e">
        <f>IF( EXACT(#REF!,#REF!), $K44, 0)</f>
        <v>#REF!</v>
      </c>
      <c r="AL44" t="e">
        <f>IF( EXACT(#REF!,#REF!), $K44, 0)</f>
        <v>#REF!</v>
      </c>
    </row>
    <row r="45" spans="1:38" x14ac:dyDescent="0.3">
      <c r="A45" t="str">
        <f>injury_attenuated!A53</f>
        <v>Julius Randle</v>
      </c>
      <c r="B45">
        <f>injury_attenuated!B53</f>
        <v>1.467479674796748E-2</v>
      </c>
      <c r="C45">
        <f>injury_attenuated!C53</f>
        <v>0.84430894308943083</v>
      </c>
      <c r="D45">
        <f>injury_attenuated!D53</f>
        <v>0.5102439024390244</v>
      </c>
      <c r="E45">
        <f>injury_attenuated!E53</f>
        <v>1.2954065040650407</v>
      </c>
      <c r="F45">
        <f>injury_attenuated!F53</f>
        <v>1.8604471544715446</v>
      </c>
      <c r="G45">
        <f>injury_attenuated!G53</f>
        <v>0.96418699186991863</v>
      </c>
      <c r="H45">
        <f>injury_attenuated!H53</f>
        <v>-0.12695121951219512</v>
      </c>
      <c r="I45">
        <f>injury_attenuated!I53</f>
        <v>-0.58524390243902435</v>
      </c>
      <c r="J45">
        <f>injury_attenuated!J53</f>
        <v>-1.8771544715447155</v>
      </c>
      <c r="K45">
        <f t="shared" si="2"/>
        <v>2.8999186991869923</v>
      </c>
      <c r="L45">
        <f t="shared" si="3"/>
        <v>2.8999186991869923</v>
      </c>
      <c r="M45" t="str">
        <f>trueraw!C52</f>
        <v xml:space="preserve"> PF</v>
      </c>
      <c r="N45" t="str">
        <f>trueraw!D52</f>
        <v>NYK</v>
      </c>
      <c r="O45">
        <f>VLOOKUP($A45, '[1]auction in'!$A$2:$B$218, 2, FALSE)</f>
        <v>39</v>
      </c>
      <c r="AB45" t="e">
        <f>IF( EXACT(#REF!,#REF!), $K45, 0)</f>
        <v>#REF!</v>
      </c>
      <c r="AC45" t="e">
        <f>IF( EXACT(#REF!,#REF!), $K45, 0)</f>
        <v>#REF!</v>
      </c>
      <c r="AD45" t="e">
        <f>IF( EXACT(#REF!,#REF!), $K45, 0)</f>
        <v>#REF!</v>
      </c>
      <c r="AE45" t="e">
        <f>IF( EXACT(#REF!,#REF!), $K45, 0)</f>
        <v>#REF!</v>
      </c>
      <c r="AF45" t="e">
        <f>IF( EXACT(#REF!,#REF!), $K45, 0)</f>
        <v>#REF!</v>
      </c>
      <c r="AG45" t="e">
        <f>IF( EXACT(#REF!,#REF!), $K45, 0)</f>
        <v>#REF!</v>
      </c>
      <c r="AH45" t="e">
        <f>IF( EXACT(#REF!,#REF!), $K45, 0)</f>
        <v>#REF!</v>
      </c>
      <c r="AI45" t="e">
        <f>IF( EXACT(#REF!,#REF!), $K45, 0)</f>
        <v>#REF!</v>
      </c>
      <c r="AJ45" t="e">
        <f>IF( EXACT(#REF!,#REF!), $K45, 0)</f>
        <v>#REF!</v>
      </c>
      <c r="AK45" t="e">
        <f>IF( EXACT(#REF!,#REF!), $K45, 0)</f>
        <v>#REF!</v>
      </c>
      <c r="AL45" t="e">
        <f>IF( EXACT(#REF!,#REF!), $K45, 0)</f>
        <v>#REF!</v>
      </c>
    </row>
    <row r="46" spans="1:38" x14ac:dyDescent="0.3">
      <c r="A46" t="str">
        <f>injury_attenuated!A43</f>
        <v>Jaylen Brown</v>
      </c>
      <c r="B46">
        <f>injury_attenuated!B43</f>
        <v>0.68666666666666676</v>
      </c>
      <c r="C46">
        <f>injury_attenuated!C43</f>
        <v>-0.20357723577235773</v>
      </c>
      <c r="D46">
        <f>injury_attenuated!D43</f>
        <v>1.0151219512195124</v>
      </c>
      <c r="E46">
        <f>injury_attenuated!E43</f>
        <v>1.4544715447154473</v>
      </c>
      <c r="F46">
        <f>injury_attenuated!F43</f>
        <v>0.2196747967479675</v>
      </c>
      <c r="G46">
        <f>injury_attenuated!G43</f>
        <v>0.17983739837398377</v>
      </c>
      <c r="H46">
        <f>injury_attenuated!H43</f>
        <v>0.56634146341463421</v>
      </c>
      <c r="I46">
        <f>injury_attenuated!I43</f>
        <v>-3.4146341463414526E-3</v>
      </c>
      <c r="J46">
        <f>injury_attenuated!J43</f>
        <v>-1.0421138211382115</v>
      </c>
      <c r="K46">
        <f t="shared" si="2"/>
        <v>2.8730081300813008</v>
      </c>
      <c r="L46">
        <f t="shared" si="3"/>
        <v>2.8730081300813008</v>
      </c>
      <c r="M46" t="str">
        <f>trueraw!C42</f>
        <v xml:space="preserve"> SG, SF</v>
      </c>
      <c r="N46" t="str">
        <f>trueraw!D42</f>
        <v>BOS</v>
      </c>
      <c r="O46">
        <f>VLOOKUP($A46, '[1]auction in'!$A$2:$B$218, 2, FALSE)</f>
        <v>23</v>
      </c>
      <c r="AB46" t="e">
        <f>IF( EXACT(#REF!,#REF!), $K46, 0)</f>
        <v>#REF!</v>
      </c>
      <c r="AC46" t="e">
        <f>IF( EXACT(#REF!,#REF!), $K46, 0)</f>
        <v>#REF!</v>
      </c>
      <c r="AD46" t="e">
        <f>IF( EXACT(#REF!,#REF!), $K46, 0)</f>
        <v>#REF!</v>
      </c>
      <c r="AE46" t="e">
        <f>IF( EXACT(#REF!,#REF!), $K46, 0)</f>
        <v>#REF!</v>
      </c>
      <c r="AF46" t="e">
        <f>IF( EXACT(#REF!,#REF!), $K46, 0)</f>
        <v>#REF!</v>
      </c>
      <c r="AG46" t="e">
        <f>IF( EXACT(#REF!,#REF!), $K46, 0)</f>
        <v>#REF!</v>
      </c>
      <c r="AH46" t="e">
        <f>IF( EXACT(#REF!,#REF!), $K46, 0)</f>
        <v>#REF!</v>
      </c>
      <c r="AI46" t="e">
        <f>IF( EXACT(#REF!,#REF!), $K46, 0)</f>
        <v>#REF!</v>
      </c>
      <c r="AJ46" t="e">
        <f>IF( EXACT(#REF!,#REF!), $K46, 0)</f>
        <v>#REF!</v>
      </c>
      <c r="AK46" t="e">
        <f>IF( EXACT(#REF!,#REF!), $K46, 0)</f>
        <v>#REF!</v>
      </c>
      <c r="AL46" t="e">
        <f>IF( EXACT(#REF!,#REF!), $K46, 0)</f>
        <v>#REF!</v>
      </c>
    </row>
    <row r="47" spans="1:38" x14ac:dyDescent="0.3">
      <c r="A47" t="str">
        <f>injury_attenuated!A44</f>
        <v>Donovan Mitchell</v>
      </c>
      <c r="B47">
        <f>injury_attenuated!B44</f>
        <v>-0.82357723577235764</v>
      </c>
      <c r="C47">
        <f>injury_attenuated!C44</f>
        <v>1.2539837398373983</v>
      </c>
      <c r="D47">
        <f>injury_attenuated!D44</f>
        <v>1.515609756097561</v>
      </c>
      <c r="E47">
        <f>injury_attenuated!E44</f>
        <v>1.6915447154471546</v>
      </c>
      <c r="F47">
        <f>injury_attenuated!F44</f>
        <v>-0.34227642276422765</v>
      </c>
      <c r="G47">
        <f>injury_attenuated!G44</f>
        <v>1.2071544715447156</v>
      </c>
      <c r="H47">
        <f>injury_attenuated!H44</f>
        <v>0.11853658536585365</v>
      </c>
      <c r="I47">
        <f>injury_attenuated!I44</f>
        <v>-0.58292682926829276</v>
      </c>
      <c r="J47">
        <f>injury_attenuated!J44</f>
        <v>-1.1826016260162602</v>
      </c>
      <c r="K47">
        <f t="shared" si="2"/>
        <v>2.8554471544715447</v>
      </c>
      <c r="L47">
        <f t="shared" si="3"/>
        <v>2.8554471544715447</v>
      </c>
      <c r="M47" t="str">
        <f>trueraw!C43</f>
        <v xml:space="preserve"> SG, PG</v>
      </c>
      <c r="N47" t="str">
        <f>trueraw!D43</f>
        <v>UTA</v>
      </c>
      <c r="O47">
        <f>VLOOKUP($A47, '[1]auction in'!$A$2:$B$218, 2, FALSE)</f>
        <v>51</v>
      </c>
      <c r="AB47" t="e">
        <f>IF( EXACT(#REF!,#REF!), $K47, 0)</f>
        <v>#REF!</v>
      </c>
      <c r="AC47" t="e">
        <f>IF( EXACT(#REF!,#REF!), $K47, 0)</f>
        <v>#REF!</v>
      </c>
      <c r="AD47" t="e">
        <f>IF( EXACT(#REF!,#REF!), $K47, 0)</f>
        <v>#REF!</v>
      </c>
      <c r="AE47" t="e">
        <f>IF( EXACT(#REF!,#REF!), $K47, 0)</f>
        <v>#REF!</v>
      </c>
      <c r="AF47" t="e">
        <f>IF( EXACT(#REF!,#REF!), $K47, 0)</f>
        <v>#REF!</v>
      </c>
      <c r="AG47" t="e">
        <f>IF( EXACT(#REF!,#REF!), $K47, 0)</f>
        <v>#REF!</v>
      </c>
      <c r="AH47" t="e">
        <f>IF( EXACT(#REF!,#REF!), $K47, 0)</f>
        <v>#REF!</v>
      </c>
      <c r="AI47" t="e">
        <f>IF( EXACT(#REF!,#REF!), $K47, 0)</f>
        <v>#REF!</v>
      </c>
      <c r="AJ47" t="e">
        <f>IF( EXACT(#REF!,#REF!), $K47, 0)</f>
        <v>#REF!</v>
      </c>
      <c r="AK47" t="e">
        <f>IF( EXACT(#REF!,#REF!), $K47, 0)</f>
        <v>#REF!</v>
      </c>
      <c r="AL47" t="e">
        <f>IF( EXACT(#REF!,#REF!), $K47, 0)</f>
        <v>#REF!</v>
      </c>
    </row>
    <row r="48" spans="1:38" x14ac:dyDescent="0.3">
      <c r="A48" t="str">
        <f>injury_attenuated!A35</f>
        <v>Robert Williams</v>
      </c>
      <c r="B48">
        <f>injury_attenuated!B35</f>
        <v>2.4445528455284551</v>
      </c>
      <c r="C48">
        <f>injury_attenuated!C35</f>
        <v>-0.90617886178861795</v>
      </c>
      <c r="D48">
        <f>injury_attenuated!D35</f>
        <v>-1.6692682926829268</v>
      </c>
      <c r="E48">
        <f>injury_attenuated!E35</f>
        <v>-0.72715447154471535</v>
      </c>
      <c r="F48">
        <f>injury_attenuated!F35</f>
        <v>0.86959349593495938</v>
      </c>
      <c r="G48">
        <f>injury_attenuated!G35</f>
        <v>-0.43983739837398378</v>
      </c>
      <c r="H48">
        <f>injury_attenuated!H35</f>
        <v>-0.11073170731707319</v>
      </c>
      <c r="I48">
        <f>injury_attenuated!I35</f>
        <v>2.6795121951219509</v>
      </c>
      <c r="J48">
        <f>injury_attenuated!J35</f>
        <v>0.59430894308943094</v>
      </c>
      <c r="K48">
        <f t="shared" si="2"/>
        <v>2.7347967479674793</v>
      </c>
      <c r="L48">
        <f t="shared" si="3"/>
        <v>2.7347967479674793</v>
      </c>
      <c r="M48" t="str">
        <f>trueraw!C34</f>
        <v xml:space="preserve"> C, PF</v>
      </c>
      <c r="N48" t="str">
        <f>trueraw!D34</f>
        <v>BOS</v>
      </c>
      <c r="O48">
        <f>VLOOKUP($A48, '[1]auction in'!$A$2:$B$218, 2, FALSE)</f>
        <v>11</v>
      </c>
      <c r="AB48" t="e">
        <f>IF( EXACT(#REF!,#REF!), $K48, 0)</f>
        <v>#REF!</v>
      </c>
      <c r="AC48" t="e">
        <f>IF( EXACT(#REF!,#REF!), $K48, 0)</f>
        <v>#REF!</v>
      </c>
      <c r="AD48" t="e">
        <f>IF( EXACT(#REF!,#REF!), $K48, 0)</f>
        <v>#REF!</v>
      </c>
      <c r="AE48" t="e">
        <f>IF( EXACT(#REF!,#REF!), $K48, 0)</f>
        <v>#REF!</v>
      </c>
      <c r="AF48" t="e">
        <f>IF( EXACT(#REF!,#REF!), $K48, 0)</f>
        <v>#REF!</v>
      </c>
      <c r="AG48" t="e">
        <f>IF( EXACT(#REF!,#REF!), $K48, 0)</f>
        <v>#REF!</v>
      </c>
      <c r="AH48" t="e">
        <f>IF( EXACT(#REF!,#REF!), $K48, 0)</f>
        <v>#REF!</v>
      </c>
      <c r="AI48" t="e">
        <f>IF( EXACT(#REF!,#REF!), $K48, 0)</f>
        <v>#REF!</v>
      </c>
      <c r="AJ48" t="e">
        <f>IF( EXACT(#REF!,#REF!), $K48, 0)</f>
        <v>#REF!</v>
      </c>
      <c r="AK48" t="e">
        <f>IF( EXACT(#REF!,#REF!), $K48, 0)</f>
        <v>#REF!</v>
      </c>
      <c r="AL48" t="e">
        <f>IF( EXACT(#REF!,#REF!), $K48, 0)</f>
        <v>#REF!</v>
      </c>
    </row>
    <row r="49" spans="1:38" x14ac:dyDescent="0.3">
      <c r="A49" t="str">
        <f>injury_attenuated!A50</f>
        <v>Dejounte Murray</v>
      </c>
      <c r="B49">
        <f>injury_attenuated!B50</f>
        <v>-0.19008130081300814</v>
      </c>
      <c r="C49">
        <f>injury_attenuated!C50</f>
        <v>0.1521138211382114</v>
      </c>
      <c r="D49">
        <f>injury_attenuated!D50</f>
        <v>-0.80097560975609761</v>
      </c>
      <c r="E49">
        <f>injury_attenuated!E50</f>
        <v>0.31528455284552848</v>
      </c>
      <c r="F49">
        <f>injury_attenuated!F50</f>
        <v>0.8413008130081302</v>
      </c>
      <c r="G49">
        <f>injury_attenuated!G50</f>
        <v>1.8633333333333333</v>
      </c>
      <c r="H49">
        <f>injury_attenuated!H50</f>
        <v>1.6107317073170733</v>
      </c>
      <c r="I49">
        <f>injury_attenuated!I50</f>
        <v>-0.98243902439024389</v>
      </c>
      <c r="J49">
        <f>injury_attenuated!J50</f>
        <v>-0.13105691056910576</v>
      </c>
      <c r="K49">
        <f t="shared" si="2"/>
        <v>2.6782113821138211</v>
      </c>
      <c r="L49">
        <f t="shared" si="3"/>
        <v>2.6782113821138211</v>
      </c>
      <c r="M49" t="str">
        <f>trueraw!C49</f>
        <v xml:space="preserve"> PG, SG</v>
      </c>
      <c r="N49" t="str">
        <f>trueraw!D49</f>
        <v>SAS</v>
      </c>
      <c r="O49">
        <f>VLOOKUP($A49, '[1]auction in'!$A$2:$B$218, 2, FALSE)</f>
        <v>31</v>
      </c>
      <c r="AB49" t="e">
        <f>IF( EXACT(#REF!,#REF!), $K49, 0)</f>
        <v>#REF!</v>
      </c>
      <c r="AC49" t="e">
        <f>IF( EXACT(#REF!,#REF!), $K49, 0)</f>
        <v>#REF!</v>
      </c>
      <c r="AD49" t="e">
        <f>IF( EXACT(#REF!,#REF!), $K49, 0)</f>
        <v>#REF!</v>
      </c>
      <c r="AE49" t="e">
        <f>IF( EXACT(#REF!,#REF!), $K49, 0)</f>
        <v>#REF!</v>
      </c>
      <c r="AF49" t="e">
        <f>IF( EXACT(#REF!,#REF!), $K49, 0)</f>
        <v>#REF!</v>
      </c>
      <c r="AG49" t="e">
        <f>IF( EXACT(#REF!,#REF!), $K49, 0)</f>
        <v>#REF!</v>
      </c>
      <c r="AH49" t="e">
        <f>IF( EXACT(#REF!,#REF!), $K49, 0)</f>
        <v>#REF!</v>
      </c>
      <c r="AI49" t="e">
        <f>IF( EXACT(#REF!,#REF!), $K49, 0)</f>
        <v>#REF!</v>
      </c>
      <c r="AJ49" t="e">
        <f>IF( EXACT(#REF!,#REF!), $K49, 0)</f>
        <v>#REF!</v>
      </c>
      <c r="AK49" t="e">
        <f>IF( EXACT(#REF!,#REF!), $K49, 0)</f>
        <v>#REF!</v>
      </c>
      <c r="AL49" t="e">
        <f>IF( EXACT(#REF!,#REF!), $K49, 0)</f>
        <v>#REF!</v>
      </c>
    </row>
    <row r="50" spans="1:38" x14ac:dyDescent="0.3">
      <c r="A50" t="str">
        <f>injury_attenuated!A45</f>
        <v>OG Anunoby</v>
      </c>
      <c r="B50">
        <f>injury_attenuated!B45</f>
        <v>0.25170731707317073</v>
      </c>
      <c r="C50">
        <f>injury_attenuated!C45</f>
        <v>8.3414634146341468E-2</v>
      </c>
      <c r="D50">
        <f>injury_attenuated!D45</f>
        <v>0.75780487804878049</v>
      </c>
      <c r="E50">
        <f>injury_attenuated!E45</f>
        <v>0.33390243902439032</v>
      </c>
      <c r="F50">
        <f>injury_attenuated!F45</f>
        <v>7.3170731707317138E-2</v>
      </c>
      <c r="G50">
        <f>injury_attenuated!G45</f>
        <v>-0.37292682926829268</v>
      </c>
      <c r="H50">
        <f>injury_attenuated!H45</f>
        <v>1.2653658536585366</v>
      </c>
      <c r="I50">
        <f>injury_attenuated!I45</f>
        <v>0.19585365853658537</v>
      </c>
      <c r="J50">
        <f>injury_attenuated!J45</f>
        <v>3.170731707317076E-3</v>
      </c>
      <c r="K50">
        <f t="shared" si="2"/>
        <v>2.5914634146341466</v>
      </c>
      <c r="L50">
        <f t="shared" si="3"/>
        <v>2.5914634146341466</v>
      </c>
      <c r="M50" t="str">
        <f>trueraw!C44</f>
        <v xml:space="preserve"> SF, PF</v>
      </c>
      <c r="N50" t="str">
        <f>trueraw!D44</f>
        <v>TOR</v>
      </c>
      <c r="O50">
        <f>VLOOKUP($A50, '[1]auction in'!$A$2:$B$218, 2, FALSE)</f>
        <v>5</v>
      </c>
      <c r="AB50" t="e">
        <f>IF( EXACT(#REF!,#REF!), $K50, 0)</f>
        <v>#REF!</v>
      </c>
      <c r="AC50" t="e">
        <f>IF( EXACT(#REF!,#REF!), $K50, 0)</f>
        <v>#REF!</v>
      </c>
      <c r="AD50" t="e">
        <f>IF( EXACT(#REF!,#REF!), $K50, 0)</f>
        <v>#REF!</v>
      </c>
      <c r="AE50" t="e">
        <f>IF( EXACT(#REF!,#REF!), $K50, 0)</f>
        <v>#REF!</v>
      </c>
      <c r="AF50" t="e">
        <f>IF( EXACT(#REF!,#REF!), $K50, 0)</f>
        <v>#REF!</v>
      </c>
      <c r="AG50" t="e">
        <f>IF( EXACT(#REF!,#REF!), $K50, 0)</f>
        <v>#REF!</v>
      </c>
      <c r="AH50" t="e">
        <f>IF( EXACT(#REF!,#REF!), $K50, 0)</f>
        <v>#REF!</v>
      </c>
      <c r="AI50" t="e">
        <f>IF( EXACT(#REF!,#REF!), $K50, 0)</f>
        <v>#REF!</v>
      </c>
      <c r="AJ50" t="e">
        <f>IF( EXACT(#REF!,#REF!), $K50, 0)</f>
        <v>#REF!</v>
      </c>
      <c r="AK50" t="e">
        <f>IF( EXACT(#REF!,#REF!), $K50, 0)</f>
        <v>#REF!</v>
      </c>
      <c r="AL50" t="e">
        <f>IF( EXACT(#REF!,#REF!), $K50, 0)</f>
        <v>#REF!</v>
      </c>
    </row>
    <row r="51" spans="1:38" x14ac:dyDescent="0.3">
      <c r="A51" t="str">
        <f>injury_attenuated!A58</f>
        <v>Devin Booker</v>
      </c>
      <c r="B51">
        <f>injury_attenuated!B58</f>
        <v>0.76634146341463416</v>
      </c>
      <c r="C51">
        <f>injury_attenuated!C58</f>
        <v>2.0658536585365854</v>
      </c>
      <c r="D51">
        <f>injury_attenuated!D58</f>
        <v>0.2009756097560976</v>
      </c>
      <c r="E51">
        <f>injury_attenuated!E58</f>
        <v>1.779512195121951</v>
      </c>
      <c r="F51">
        <f>injury_attenuated!F58</f>
        <v>-0.33170731707317069</v>
      </c>
      <c r="G51">
        <f>injury_attenuated!G58</f>
        <v>0.75365853658536597</v>
      </c>
      <c r="H51">
        <f>injury_attenuated!H58</f>
        <v>-0.27609756097560978</v>
      </c>
      <c r="I51">
        <f>injury_attenuated!I58</f>
        <v>-0.78292682926829271</v>
      </c>
      <c r="J51">
        <f>injury_attenuated!J58</f>
        <v>-1.7253658536585366</v>
      </c>
      <c r="K51">
        <f t="shared" si="2"/>
        <v>2.4502439024390235</v>
      </c>
      <c r="L51">
        <f t="shared" si="3"/>
        <v>2.4502439024390235</v>
      </c>
      <c r="M51" t="str">
        <f>trueraw!C57</f>
        <v xml:space="preserve"> SG, PG</v>
      </c>
      <c r="N51" t="str">
        <f>trueraw!D57</f>
        <v>PHX</v>
      </c>
      <c r="O51">
        <f>VLOOKUP($A51, '[1]auction in'!$A$2:$B$218, 2, FALSE)</f>
        <v>22</v>
      </c>
      <c r="AB51" t="e">
        <f>IF( EXACT(#REF!,#REF!), $K51, 0)</f>
        <v>#REF!</v>
      </c>
      <c r="AC51" t="e">
        <f>IF( EXACT(#REF!,#REF!), $K51, 0)</f>
        <v>#REF!</v>
      </c>
      <c r="AD51" t="e">
        <f>IF( EXACT(#REF!,#REF!), $K51, 0)</f>
        <v>#REF!</v>
      </c>
      <c r="AE51" t="e">
        <f>IF( EXACT(#REF!,#REF!), $K51, 0)</f>
        <v>#REF!</v>
      </c>
      <c r="AF51" t="e">
        <f>IF( EXACT(#REF!,#REF!), $K51, 0)</f>
        <v>#REF!</v>
      </c>
      <c r="AG51" t="e">
        <f>IF( EXACT(#REF!,#REF!), $K51, 0)</f>
        <v>#REF!</v>
      </c>
      <c r="AH51" t="e">
        <f>IF( EXACT(#REF!,#REF!), $K51, 0)</f>
        <v>#REF!</v>
      </c>
      <c r="AI51" t="e">
        <f>IF( EXACT(#REF!,#REF!), $K51, 0)</f>
        <v>#REF!</v>
      </c>
      <c r="AJ51" t="e">
        <f>IF( EXACT(#REF!,#REF!), $K51, 0)</f>
        <v>#REF!</v>
      </c>
      <c r="AK51" t="e">
        <f>IF( EXACT(#REF!,#REF!), $K51, 0)</f>
        <v>#REF!</v>
      </c>
      <c r="AL51" t="e">
        <f>IF( EXACT(#REF!,#REF!), $K51, 0)</f>
        <v>#REF!</v>
      </c>
    </row>
    <row r="52" spans="1:38" x14ac:dyDescent="0.3">
      <c r="A52" t="str">
        <f>injury_attenuated!A46</f>
        <v>Derrick White</v>
      </c>
      <c r="B52">
        <f>injury_attenuated!B46</f>
        <v>-0.58369918699186985</v>
      </c>
      <c r="C52">
        <f>injury_attenuated!C46</f>
        <v>0.82252032520325202</v>
      </c>
      <c r="D52">
        <f>injury_attenuated!D46</f>
        <v>0.64597560975609758</v>
      </c>
      <c r="E52">
        <f>injury_attenuated!E46</f>
        <v>0.55325203252032529</v>
      </c>
      <c r="F52">
        <f>injury_attenuated!F46</f>
        <v>-0.75520325203252026</v>
      </c>
      <c r="G52">
        <f>injury_attenuated!G46</f>
        <v>0.60300813008130083</v>
      </c>
      <c r="H52">
        <f>injury_attenuated!H46</f>
        <v>7.1341463414634154E-2</v>
      </c>
      <c r="I52">
        <f>injury_attenuated!I46</f>
        <v>0.7703658536585366</v>
      </c>
      <c r="J52">
        <f>injury_attenuated!J46</f>
        <v>0.29020325203252029</v>
      </c>
      <c r="K52">
        <f t="shared" si="2"/>
        <v>2.4177642276422766</v>
      </c>
      <c r="L52">
        <f t="shared" si="3"/>
        <v>2.4177642276422766</v>
      </c>
      <c r="M52" t="str">
        <f>trueraw!C45</f>
        <v xml:space="preserve"> PG, SG</v>
      </c>
      <c r="N52" t="str">
        <f>trueraw!D45</f>
        <v>SAS</v>
      </c>
      <c r="O52">
        <f>VLOOKUP($A52, '[1]auction in'!$A$2:$B$218, 2, FALSE)</f>
        <v>7</v>
      </c>
      <c r="AB52" t="e">
        <f>IF( EXACT(#REF!,#REF!), $K52, 0)</f>
        <v>#REF!</v>
      </c>
      <c r="AC52" t="e">
        <f>IF( EXACT(#REF!,#REF!), $K52, 0)</f>
        <v>#REF!</v>
      </c>
      <c r="AD52" t="e">
        <f>IF( EXACT(#REF!,#REF!), $K52, 0)</f>
        <v>#REF!</v>
      </c>
      <c r="AE52" t="e">
        <f>IF( EXACT(#REF!,#REF!), $K52, 0)</f>
        <v>#REF!</v>
      </c>
      <c r="AF52" t="e">
        <f>IF( EXACT(#REF!,#REF!), $K52, 0)</f>
        <v>#REF!</v>
      </c>
      <c r="AG52" t="e">
        <f>IF( EXACT(#REF!,#REF!), $K52, 0)</f>
        <v>#REF!</v>
      </c>
      <c r="AH52" t="e">
        <f>IF( EXACT(#REF!,#REF!), $K52, 0)</f>
        <v>#REF!</v>
      </c>
      <c r="AI52" t="e">
        <f>IF( EXACT(#REF!,#REF!), $K52, 0)</f>
        <v>#REF!</v>
      </c>
      <c r="AJ52" t="e">
        <f>IF( EXACT(#REF!,#REF!), $K52, 0)</f>
        <v>#REF!</v>
      </c>
      <c r="AK52" t="e">
        <f>IF( EXACT(#REF!,#REF!), $K52, 0)</f>
        <v>#REF!</v>
      </c>
      <c r="AL52" t="e">
        <f>IF( EXACT(#REF!,#REF!), $K52, 0)</f>
        <v>#REF!</v>
      </c>
    </row>
    <row r="53" spans="1:38" x14ac:dyDescent="0.3">
      <c r="A53" t="str">
        <f>injury_attenuated!A21</f>
        <v>Kristaps Porzingis</v>
      </c>
      <c r="B53">
        <f>injury_attenuated!B21</f>
        <v>-0.29869918699186992</v>
      </c>
      <c r="C53">
        <f>injury_attenuated!C21</f>
        <v>0.78666666666666674</v>
      </c>
      <c r="D53">
        <f>injury_attenuated!D21</f>
        <v>0.27609756097560972</v>
      </c>
      <c r="E53">
        <f>injury_attenuated!E21</f>
        <v>0.52617886178861795</v>
      </c>
      <c r="F53">
        <f>injury_attenuated!F21</f>
        <v>0.98699186991869925</v>
      </c>
      <c r="G53">
        <f>injury_attenuated!G21</f>
        <v>-0.67821138211382115</v>
      </c>
      <c r="H53">
        <f>injury_attenuated!H21</f>
        <v>-1.1517073170731709</v>
      </c>
      <c r="I53">
        <f>injury_attenuated!I21</f>
        <v>1.3019512195121952</v>
      </c>
      <c r="J53">
        <f>injury_attenuated!J21</f>
        <v>0.59788617886178863</v>
      </c>
      <c r="K53">
        <f t="shared" si="2"/>
        <v>2.3471544715447155</v>
      </c>
      <c r="L53">
        <f t="shared" si="3"/>
        <v>2.3471544715447155</v>
      </c>
      <c r="M53" t="str">
        <f>trueraw!C20</f>
        <v xml:space="preserve"> C, PF</v>
      </c>
      <c r="N53" t="str">
        <f>trueraw!D20</f>
        <v>DAL</v>
      </c>
      <c r="O53">
        <f>VLOOKUP($A53, '[1]auction in'!$A$2:$B$218, 2, FALSE)</f>
        <v>4</v>
      </c>
      <c r="AB53" t="e">
        <f>IF( EXACT(#REF!,#REF!), $K53, 0)</f>
        <v>#REF!</v>
      </c>
      <c r="AC53" t="e">
        <f>IF( EXACT(#REF!,#REF!), $K53, 0)</f>
        <v>#REF!</v>
      </c>
      <c r="AD53" t="e">
        <f>IF( EXACT(#REF!,#REF!), $K53, 0)</f>
        <v>#REF!</v>
      </c>
      <c r="AE53" t="e">
        <f>IF( EXACT(#REF!,#REF!), $K53, 0)</f>
        <v>#REF!</v>
      </c>
      <c r="AF53" t="e">
        <f>IF( EXACT(#REF!,#REF!), $K53, 0)</f>
        <v>#REF!</v>
      </c>
      <c r="AG53" t="e">
        <f>IF( EXACT(#REF!,#REF!), $K53, 0)</f>
        <v>#REF!</v>
      </c>
      <c r="AH53" t="e">
        <f>IF( EXACT(#REF!,#REF!), $K53, 0)</f>
        <v>#REF!</v>
      </c>
      <c r="AI53" t="e">
        <f>IF( EXACT(#REF!,#REF!), $K53, 0)</f>
        <v>#REF!</v>
      </c>
      <c r="AJ53" t="e">
        <f>IF( EXACT(#REF!,#REF!), $K53, 0)</f>
        <v>#REF!</v>
      </c>
      <c r="AK53" t="e">
        <f>IF( EXACT(#REF!,#REF!), $K53, 0)</f>
        <v>#REF!</v>
      </c>
      <c r="AL53" t="e">
        <f>IF( EXACT(#REF!,#REF!), $K53, 0)</f>
        <v>#REF!</v>
      </c>
    </row>
    <row r="54" spans="1:38" x14ac:dyDescent="0.3">
      <c r="A54" t="str">
        <f>injury_attenuated!A61</f>
        <v>Terry Rozier</v>
      </c>
      <c r="B54">
        <f>injury_attenuated!B61</f>
        <v>-0.65113821138211381</v>
      </c>
      <c r="C54">
        <f>injury_attenuated!C61</f>
        <v>0.54764227642276431</v>
      </c>
      <c r="D54">
        <f>injury_attenuated!D61</f>
        <v>1.2437804878048779</v>
      </c>
      <c r="E54">
        <f>injury_attenuated!E61</f>
        <v>0.81398373983739847</v>
      </c>
      <c r="F54">
        <f>injury_attenuated!F61</f>
        <v>-0.3178861788617886</v>
      </c>
      <c r="G54">
        <f>injury_attenuated!G61</f>
        <v>0.61203252032520328</v>
      </c>
      <c r="H54">
        <f>injury_attenuated!H61</f>
        <v>0.65743902439024393</v>
      </c>
      <c r="I54">
        <f>injury_attenuated!I61</f>
        <v>-0.38097560975609762</v>
      </c>
      <c r="J54">
        <f>injury_attenuated!J61</f>
        <v>-0.25943089430894312</v>
      </c>
      <c r="K54">
        <f t="shared" si="2"/>
        <v>2.2654471544715444</v>
      </c>
      <c r="L54">
        <f t="shared" si="3"/>
        <v>2.2654471544715444</v>
      </c>
      <c r="M54" t="str">
        <f>trueraw!C60</f>
        <v xml:space="preserve"> PG, SG</v>
      </c>
      <c r="N54" t="str">
        <f>trueraw!D60</f>
        <v>CHA</v>
      </c>
      <c r="O54">
        <f>VLOOKUP($A54, '[1]auction in'!$A$2:$B$218, 2, FALSE)</f>
        <v>10</v>
      </c>
      <c r="AB54" t="e">
        <f>IF( EXACT(#REF!,#REF!), $K54, 0)</f>
        <v>#REF!</v>
      </c>
      <c r="AC54" t="e">
        <f>IF( EXACT(#REF!,#REF!), $K54, 0)</f>
        <v>#REF!</v>
      </c>
      <c r="AD54" t="e">
        <f>IF( EXACT(#REF!,#REF!), $K54, 0)</f>
        <v>#REF!</v>
      </c>
      <c r="AE54" t="e">
        <f>IF( EXACT(#REF!,#REF!), $K54, 0)</f>
        <v>#REF!</v>
      </c>
      <c r="AF54" t="e">
        <f>IF( EXACT(#REF!,#REF!), $K54, 0)</f>
        <v>#REF!</v>
      </c>
      <c r="AG54" t="e">
        <f>IF( EXACT(#REF!,#REF!), $K54, 0)</f>
        <v>#REF!</v>
      </c>
      <c r="AH54" t="e">
        <f>IF( EXACT(#REF!,#REF!), $K54, 0)</f>
        <v>#REF!</v>
      </c>
      <c r="AI54" t="e">
        <f>IF( EXACT(#REF!,#REF!), $K54, 0)</f>
        <v>#REF!</v>
      </c>
      <c r="AJ54" t="e">
        <f>IF( EXACT(#REF!,#REF!), $K54, 0)</f>
        <v>#REF!</v>
      </c>
      <c r="AK54" t="e">
        <f>IF( EXACT(#REF!,#REF!), $K54, 0)</f>
        <v>#REF!</v>
      </c>
      <c r="AL54" t="e">
        <f>IF( EXACT(#REF!,#REF!), $K54, 0)</f>
        <v>#REF!</v>
      </c>
    </row>
    <row r="55" spans="1:38" x14ac:dyDescent="0.3">
      <c r="A55" t="str">
        <f>injury_attenuated!A64</f>
        <v>Robert Covington</v>
      </c>
      <c r="B55">
        <f>injury_attenuated!B64</f>
        <v>-0.54975609756097565</v>
      </c>
      <c r="C55">
        <f>injury_attenuated!C64</f>
        <v>-1.9512195121951223E-2</v>
      </c>
      <c r="D55">
        <f>injury_attenuated!D64</f>
        <v>0.27512195121951222</v>
      </c>
      <c r="E55">
        <f>injury_attenuated!E64</f>
        <v>-0.62097560975609767</v>
      </c>
      <c r="F55">
        <f>injury_attenuated!F64</f>
        <v>0.61365853658536595</v>
      </c>
      <c r="G55">
        <f>injury_attenuated!G64</f>
        <v>-0.58097560975609763</v>
      </c>
      <c r="H55">
        <f>injury_attenuated!H64</f>
        <v>1.2531707317073173</v>
      </c>
      <c r="I55">
        <f>injury_attenuated!I64</f>
        <v>0.91317073170731722</v>
      </c>
      <c r="J55">
        <f>injury_attenuated!J64</f>
        <v>0.81414634146341469</v>
      </c>
      <c r="K55">
        <f t="shared" si="2"/>
        <v>2.0980487804878054</v>
      </c>
      <c r="L55">
        <f t="shared" si="3"/>
        <v>2.0980487804878054</v>
      </c>
      <c r="M55" t="str">
        <f>trueraw!C63</f>
        <v xml:space="preserve"> PF, SF</v>
      </c>
      <c r="N55" t="str">
        <f>trueraw!D63</f>
        <v>POR</v>
      </c>
      <c r="O55">
        <f>VLOOKUP($A55, '[1]auction in'!$A$2:$B$218, 2, FALSE)</f>
        <v>1</v>
      </c>
      <c r="AB55" t="e">
        <f>IF( EXACT(#REF!,#REF!), $K55, 0)</f>
        <v>#REF!</v>
      </c>
      <c r="AC55" t="e">
        <f>IF( EXACT(#REF!,#REF!), $K55, 0)</f>
        <v>#REF!</v>
      </c>
      <c r="AD55" t="e">
        <f>IF( EXACT(#REF!,#REF!), $K55, 0)</f>
        <v>#REF!</v>
      </c>
      <c r="AE55" t="e">
        <f>IF( EXACT(#REF!,#REF!), $K55, 0)</f>
        <v>#REF!</v>
      </c>
      <c r="AF55" t="e">
        <f>IF( EXACT(#REF!,#REF!), $K55, 0)</f>
        <v>#REF!</v>
      </c>
      <c r="AG55" t="e">
        <f>IF( EXACT(#REF!,#REF!), $K55, 0)</f>
        <v>#REF!</v>
      </c>
      <c r="AH55" t="e">
        <f>IF( EXACT(#REF!,#REF!), $K55, 0)</f>
        <v>#REF!</v>
      </c>
      <c r="AI55" t="e">
        <f>IF( EXACT(#REF!,#REF!), $K55, 0)</f>
        <v>#REF!</v>
      </c>
      <c r="AJ55" t="e">
        <f>IF( EXACT(#REF!,#REF!), $K55, 0)</f>
        <v>#REF!</v>
      </c>
      <c r="AK55" t="e">
        <f>IF( EXACT(#REF!,#REF!), $K55, 0)</f>
        <v>#REF!</v>
      </c>
      <c r="AL55" t="e">
        <f>IF( EXACT(#REF!,#REF!), $K55, 0)</f>
        <v>#REF!</v>
      </c>
    </row>
    <row r="56" spans="1:38" x14ac:dyDescent="0.3">
      <c r="A56" t="str">
        <f>injury_attenuated!A60</f>
        <v>Jonas Valanciunas</v>
      </c>
      <c r="B56">
        <f>injury_attenuated!B60</f>
        <v>2.2262195121951218</v>
      </c>
      <c r="C56">
        <f>injury_attenuated!C60</f>
        <v>-5.4878048780487805E-2</v>
      </c>
      <c r="D56">
        <f>injury_attenuated!D60</f>
        <v>-1.4114634146341465</v>
      </c>
      <c r="E56">
        <f>injury_attenuated!E60</f>
        <v>0.10524390243902443</v>
      </c>
      <c r="F56">
        <f>injury_attenuated!F60</f>
        <v>2.075609756097561</v>
      </c>
      <c r="G56">
        <f>injury_attenuated!G60</f>
        <v>-0.53414634146341466</v>
      </c>
      <c r="H56">
        <f>injury_attenuated!H60</f>
        <v>-1.0769512195121951</v>
      </c>
      <c r="I56">
        <f>injury_attenuated!I60</f>
        <v>0.68451219512195127</v>
      </c>
      <c r="J56">
        <f>injury_attenuated!J60</f>
        <v>3.0000000000000013E-2</v>
      </c>
      <c r="K56">
        <f t="shared" si="2"/>
        <v>2.044146341463414</v>
      </c>
      <c r="L56">
        <f t="shared" si="3"/>
        <v>2.044146341463414</v>
      </c>
      <c r="M56" t="str">
        <f>trueraw!C59</f>
        <v xml:space="preserve"> C</v>
      </c>
      <c r="N56" t="str">
        <f>trueraw!D59</f>
        <v>NOP</v>
      </c>
      <c r="O56">
        <f>VLOOKUP($A56, '[1]auction in'!$A$2:$B$218, 2, FALSE)</f>
        <v>18.235532912495568</v>
      </c>
      <c r="AB56" t="e">
        <f>IF( EXACT(#REF!,#REF!), $K56, 0)</f>
        <v>#REF!</v>
      </c>
      <c r="AC56" t="e">
        <f>IF( EXACT(#REF!,#REF!), $K56, 0)</f>
        <v>#REF!</v>
      </c>
      <c r="AD56" t="e">
        <f>IF( EXACT(#REF!,#REF!), $K56, 0)</f>
        <v>#REF!</v>
      </c>
      <c r="AE56" t="e">
        <f>IF( EXACT(#REF!,#REF!), $K56, 0)</f>
        <v>#REF!</v>
      </c>
      <c r="AF56" t="e">
        <f>IF( EXACT(#REF!,#REF!), $K56, 0)</f>
        <v>#REF!</v>
      </c>
      <c r="AG56" t="e">
        <f>IF( EXACT(#REF!,#REF!), $K56, 0)</f>
        <v>#REF!</v>
      </c>
      <c r="AH56" t="e">
        <f>IF( EXACT(#REF!,#REF!), $K56, 0)</f>
        <v>#REF!</v>
      </c>
      <c r="AI56" t="e">
        <f>IF( EXACT(#REF!,#REF!), $K56, 0)</f>
        <v>#REF!</v>
      </c>
      <c r="AJ56" t="e">
        <f>IF( EXACT(#REF!,#REF!), $K56, 0)</f>
        <v>#REF!</v>
      </c>
      <c r="AK56" t="e">
        <f>IF( EXACT(#REF!,#REF!), $K56, 0)</f>
        <v>#REF!</v>
      </c>
      <c r="AL56" t="e">
        <f>IF( EXACT(#REF!,#REF!), $K56, 0)</f>
        <v>#REF!</v>
      </c>
    </row>
    <row r="57" spans="1:38" x14ac:dyDescent="0.3">
      <c r="A57" t="str">
        <f>injury_attenuated!A63</f>
        <v>Isaiah Stewart</v>
      </c>
      <c r="B57">
        <f>injury_attenuated!B63</f>
        <v>1.3427642276422764</v>
      </c>
      <c r="C57">
        <f>injury_attenuated!C63</f>
        <v>-0.37613821138211384</v>
      </c>
      <c r="D57">
        <f>injury_attenuated!D63</f>
        <v>-1.3080487804878052</v>
      </c>
      <c r="E57">
        <f>injury_attenuated!E63</f>
        <v>-0.42077235772357729</v>
      </c>
      <c r="F57">
        <f>injury_attenuated!F63</f>
        <v>1.5113821138211383</v>
      </c>
      <c r="G57">
        <f>injury_attenuated!G63</f>
        <v>-0.79650406504065052</v>
      </c>
      <c r="H57">
        <f>injury_attenuated!H63</f>
        <v>-0.21146341463414636</v>
      </c>
      <c r="I57">
        <f>injury_attenuated!I63</f>
        <v>2.0428048780487806</v>
      </c>
      <c r="J57">
        <f>injury_attenuated!J63</f>
        <v>0.25276422764227646</v>
      </c>
      <c r="K57">
        <f t="shared" si="2"/>
        <v>2.0367886178861787</v>
      </c>
      <c r="L57">
        <f t="shared" si="3"/>
        <v>2.0367886178861787</v>
      </c>
      <c r="M57" t="str">
        <f>trueraw!C62</f>
        <v xml:space="preserve"> C, PF</v>
      </c>
      <c r="N57" t="str">
        <f>trueraw!D62</f>
        <v>DET</v>
      </c>
      <c r="O57">
        <f>VLOOKUP($A57, '[1]auction in'!$A$2:$B$218, 2, FALSE)</f>
        <v>4</v>
      </c>
      <c r="AB57" t="e">
        <f>IF( EXACT(#REF!,#REF!), $K57, 0)</f>
        <v>#REF!</v>
      </c>
      <c r="AC57" t="e">
        <f>IF( EXACT(#REF!,#REF!), $K57, 0)</f>
        <v>#REF!</v>
      </c>
      <c r="AD57" t="e">
        <f>IF( EXACT(#REF!,#REF!), $K57, 0)</f>
        <v>#REF!</v>
      </c>
      <c r="AE57" t="e">
        <f>IF( EXACT(#REF!,#REF!), $K57, 0)</f>
        <v>#REF!</v>
      </c>
      <c r="AF57" t="e">
        <f>IF( EXACT(#REF!,#REF!), $K57, 0)</f>
        <v>#REF!</v>
      </c>
      <c r="AG57" t="e">
        <f>IF( EXACT(#REF!,#REF!), $K57, 0)</f>
        <v>#REF!</v>
      </c>
      <c r="AH57" t="e">
        <f>IF( EXACT(#REF!,#REF!), $K57, 0)</f>
        <v>#REF!</v>
      </c>
      <c r="AI57" t="e">
        <f>IF( EXACT(#REF!,#REF!), $K57, 0)</f>
        <v>#REF!</v>
      </c>
      <c r="AJ57" t="e">
        <f>IF( EXACT(#REF!,#REF!), $K57, 0)</f>
        <v>#REF!</v>
      </c>
      <c r="AK57" t="e">
        <f>IF( EXACT(#REF!,#REF!), $K57, 0)</f>
        <v>#REF!</v>
      </c>
      <c r="AL57" t="e">
        <f>IF( EXACT(#REF!,#REF!), $K57, 0)</f>
        <v>#REF!</v>
      </c>
    </row>
    <row r="58" spans="1:38" x14ac:dyDescent="0.3">
      <c r="A58" t="str">
        <f>injury_attenuated!A56</f>
        <v>Lonzo Ball</v>
      </c>
      <c r="B58">
        <f>injury_attenuated!B56</f>
        <v>-0.92634146341463419</v>
      </c>
      <c r="C58">
        <f>injury_attenuated!C56</f>
        <v>-2.7560975609756094E-2</v>
      </c>
      <c r="D58">
        <f>injury_attenuated!D56</f>
        <v>1.0992682926829269</v>
      </c>
      <c r="E58">
        <f>injury_attenuated!E56</f>
        <v>-7.5609756097560488E-3</v>
      </c>
      <c r="F58">
        <f>injury_attenuated!F56</f>
        <v>-0.19999999999999996</v>
      </c>
      <c r="G58">
        <f>injury_attenuated!G56</f>
        <v>1.3258536585365854</v>
      </c>
      <c r="H58">
        <f>injury_attenuated!H56</f>
        <v>1.2653658536585366</v>
      </c>
      <c r="I58">
        <f>injury_attenuated!I56</f>
        <v>3.365853658536587E-2</v>
      </c>
      <c r="J58">
        <f>injury_attenuated!J56</f>
        <v>-0.59439024390243911</v>
      </c>
      <c r="K58">
        <f t="shared" si="2"/>
        <v>1.9682926829268295</v>
      </c>
      <c r="L58">
        <f t="shared" si="3"/>
        <v>1.9682926829268295</v>
      </c>
      <c r="M58" t="str">
        <f>trueraw!C55</f>
        <v xml:space="preserve"> PG</v>
      </c>
      <c r="N58" t="str">
        <f>trueraw!D55</f>
        <v>CHI</v>
      </c>
      <c r="O58">
        <f>VLOOKUP($A58, '[1]auction in'!$A$2:$B$218, 2, FALSE)</f>
        <v>16</v>
      </c>
      <c r="AB58" t="e">
        <f>IF( EXACT(#REF!,#REF!), $K58, 0)</f>
        <v>#REF!</v>
      </c>
      <c r="AC58" t="e">
        <f>IF( EXACT(#REF!,#REF!), $K58, 0)</f>
        <v>#REF!</v>
      </c>
      <c r="AD58" t="e">
        <f>IF( EXACT(#REF!,#REF!), $K58, 0)</f>
        <v>#REF!</v>
      </c>
      <c r="AE58" t="e">
        <f>IF( EXACT(#REF!,#REF!), $K58, 0)</f>
        <v>#REF!</v>
      </c>
      <c r="AF58" t="e">
        <f>IF( EXACT(#REF!,#REF!), $K58, 0)</f>
        <v>#REF!</v>
      </c>
      <c r="AG58" t="e">
        <f>IF( EXACT(#REF!,#REF!), $K58, 0)</f>
        <v>#REF!</v>
      </c>
      <c r="AH58" t="e">
        <f>IF( EXACT(#REF!,#REF!), $K58, 0)</f>
        <v>#REF!</v>
      </c>
      <c r="AI58" t="e">
        <f>IF( EXACT(#REF!,#REF!), $K58, 0)</f>
        <v>#REF!</v>
      </c>
      <c r="AJ58" t="e">
        <f>IF( EXACT(#REF!,#REF!), $K58, 0)</f>
        <v>#REF!</v>
      </c>
      <c r="AK58" t="e">
        <f>IF( EXACT(#REF!,#REF!), $K58, 0)</f>
        <v>#REF!</v>
      </c>
      <c r="AL58" t="e">
        <f>IF( EXACT(#REF!,#REF!), $K58, 0)</f>
        <v>#REF!</v>
      </c>
    </row>
    <row r="59" spans="1:38" x14ac:dyDescent="0.3">
      <c r="A59" t="str">
        <f>injury_attenuated!A52</f>
        <v>Gordon Hayward</v>
      </c>
      <c r="B59">
        <f>injury_attenuated!B52</f>
        <v>0.28016260162601625</v>
      </c>
      <c r="C59">
        <f>injury_attenuated!C52</f>
        <v>1.1504065040650406</v>
      </c>
      <c r="D59">
        <f>injury_attenuated!D52</f>
        <v>-1.073170731707318E-2</v>
      </c>
      <c r="E59">
        <f>injury_attenuated!E52</f>
        <v>0.54991869918699177</v>
      </c>
      <c r="F59">
        <f>injury_attenuated!F52</f>
        <v>4.0325203252032538E-2</v>
      </c>
      <c r="G59">
        <f>injury_attenuated!G52</f>
        <v>0.3977235772357724</v>
      </c>
      <c r="H59">
        <f>injury_attenuated!H52</f>
        <v>0.41999999999999993</v>
      </c>
      <c r="I59">
        <f>injury_attenuated!I52</f>
        <v>-0.61268292682926817</v>
      </c>
      <c r="J59">
        <f>injury_attenuated!J52</f>
        <v>-0.30130081300813005</v>
      </c>
      <c r="K59">
        <f t="shared" si="2"/>
        <v>1.9138211382113828</v>
      </c>
      <c r="L59">
        <f t="shared" si="3"/>
        <v>1.9138211382113828</v>
      </c>
      <c r="M59" t="str">
        <f>trueraw!C51</f>
        <v xml:space="preserve"> SF</v>
      </c>
      <c r="N59" t="str">
        <f>trueraw!D51</f>
        <v>CHA</v>
      </c>
      <c r="O59">
        <f>VLOOKUP($A59, '[1]auction in'!$A$2:$B$218, 2, FALSE)</f>
        <v>1</v>
      </c>
      <c r="AB59" t="e">
        <f>IF( EXACT(#REF!,#REF!), $K59, 0)</f>
        <v>#REF!</v>
      </c>
      <c r="AC59" t="e">
        <f>IF( EXACT(#REF!,#REF!), $K59, 0)</f>
        <v>#REF!</v>
      </c>
      <c r="AD59" t="e">
        <f>IF( EXACT(#REF!,#REF!), $K59, 0)</f>
        <v>#REF!</v>
      </c>
      <c r="AE59" t="e">
        <f>IF( EXACT(#REF!,#REF!), $K59, 0)</f>
        <v>#REF!</v>
      </c>
      <c r="AF59" t="e">
        <f>IF( EXACT(#REF!,#REF!), $K59, 0)</f>
        <v>#REF!</v>
      </c>
      <c r="AG59" t="e">
        <f>IF( EXACT(#REF!,#REF!), $K59, 0)</f>
        <v>#REF!</v>
      </c>
      <c r="AH59" t="e">
        <f>IF( EXACT(#REF!,#REF!), $K59, 0)</f>
        <v>#REF!</v>
      </c>
      <c r="AI59" t="e">
        <f>IF( EXACT(#REF!,#REF!), $K59, 0)</f>
        <v>#REF!</v>
      </c>
      <c r="AJ59" t="e">
        <f>IF( EXACT(#REF!,#REF!), $K59, 0)</f>
        <v>#REF!</v>
      </c>
      <c r="AK59" t="e">
        <f>IF( EXACT(#REF!,#REF!), $K59, 0)</f>
        <v>#REF!</v>
      </c>
      <c r="AL59" t="e">
        <f>IF( EXACT(#REF!,#REF!), $K59, 0)</f>
        <v>#REF!</v>
      </c>
    </row>
    <row r="60" spans="1:38" x14ac:dyDescent="0.3">
      <c r="A60" t="str">
        <f>injury_attenuated!A54</f>
        <v>Bogdan Bogdanovic</v>
      </c>
      <c r="B60">
        <f>injury_attenuated!B54</f>
        <v>0.32991869918699185</v>
      </c>
      <c r="C60">
        <f>injury_attenuated!C54</f>
        <v>0.42065040650406504</v>
      </c>
      <c r="D60">
        <f>injury_attenuated!D54</f>
        <v>1.2746341463414634</v>
      </c>
      <c r="E60">
        <f>injury_attenuated!E54</f>
        <v>0.17674796747967478</v>
      </c>
      <c r="F60">
        <f>injury_attenuated!F54</f>
        <v>-0.68113821138211383</v>
      </c>
      <c r="G60">
        <f>injury_attenuated!G54</f>
        <v>9.0894308943089419E-2</v>
      </c>
      <c r="H60">
        <f>injury_attenuated!H54</f>
        <v>0.25414634146341464</v>
      </c>
      <c r="I60">
        <f>injury_attenuated!I54</f>
        <v>-0.59609756097560984</v>
      </c>
      <c r="J60">
        <f>injury_attenuated!J54</f>
        <v>0.55284552845528456</v>
      </c>
      <c r="K60">
        <f t="shared" si="2"/>
        <v>1.8226016260162603</v>
      </c>
      <c r="L60">
        <f t="shared" si="3"/>
        <v>1.8226016260162603</v>
      </c>
      <c r="M60" t="str">
        <f>trueraw!C53</f>
        <v xml:space="preserve"> SG, SF</v>
      </c>
      <c r="N60" t="str">
        <f>trueraw!D53</f>
        <v>ATL</v>
      </c>
      <c r="O60">
        <f>VLOOKUP($A60, '[1]auction in'!$A$2:$B$218, 2, FALSE)</f>
        <v>1</v>
      </c>
      <c r="AB60" t="e">
        <f>IF( EXACT(#REF!,#REF!), $K60, 0)</f>
        <v>#REF!</v>
      </c>
      <c r="AC60" t="e">
        <f>IF( EXACT(#REF!,#REF!), $K60, 0)</f>
        <v>#REF!</v>
      </c>
      <c r="AD60" t="e">
        <f>IF( EXACT(#REF!,#REF!), $K60, 0)</f>
        <v>#REF!</v>
      </c>
      <c r="AE60" t="e">
        <f>IF( EXACT(#REF!,#REF!), $K60, 0)</f>
        <v>#REF!</v>
      </c>
      <c r="AF60" t="e">
        <f>IF( EXACT(#REF!,#REF!), $K60, 0)</f>
        <v>#REF!</v>
      </c>
      <c r="AG60" t="e">
        <f>IF( EXACT(#REF!,#REF!), $K60, 0)</f>
        <v>#REF!</v>
      </c>
      <c r="AH60" t="e">
        <f>IF( EXACT(#REF!,#REF!), $K60, 0)</f>
        <v>#REF!</v>
      </c>
      <c r="AI60" t="e">
        <f>IF( EXACT(#REF!,#REF!), $K60, 0)</f>
        <v>#REF!</v>
      </c>
      <c r="AJ60" t="e">
        <f>IF( EXACT(#REF!,#REF!), $K60, 0)</f>
        <v>#REF!</v>
      </c>
      <c r="AK60" t="e">
        <f>IF( EXACT(#REF!,#REF!), $K60, 0)</f>
        <v>#REF!</v>
      </c>
      <c r="AL60" t="e">
        <f>IF( EXACT(#REF!,#REF!), $K60, 0)</f>
        <v>#REF!</v>
      </c>
    </row>
    <row r="61" spans="1:38" x14ac:dyDescent="0.3">
      <c r="A61" t="str">
        <f>injury_attenuated!A59</f>
        <v>Jusuf Nurkic</v>
      </c>
      <c r="B61">
        <f>injury_attenuated!B59</f>
        <v>1.0370731707317074</v>
      </c>
      <c r="C61">
        <f>injury_attenuated!C59</f>
        <v>-0.84707317073170729</v>
      </c>
      <c r="D61">
        <f>injury_attenuated!D59</f>
        <v>-1.3251219512195123</v>
      </c>
      <c r="E61">
        <f>injury_attenuated!E59</f>
        <v>1.8048780487804922E-2</v>
      </c>
      <c r="F61">
        <f>injury_attenuated!F59</f>
        <v>1.678048780487805</v>
      </c>
      <c r="G61">
        <f>injury_attenuated!G59</f>
        <v>-1.4390243902439009E-2</v>
      </c>
      <c r="H61">
        <f>injury_attenuated!H59</f>
        <v>0.33487804878048788</v>
      </c>
      <c r="I61">
        <f>injury_attenuated!I59</f>
        <v>1.826341463414634</v>
      </c>
      <c r="J61">
        <f>injury_attenuated!J59</f>
        <v>-0.9187804878048782</v>
      </c>
      <c r="K61">
        <f t="shared" si="2"/>
        <v>1.7890243902439025</v>
      </c>
      <c r="L61">
        <f t="shared" si="3"/>
        <v>1.7890243902439025</v>
      </c>
      <c r="M61" t="str">
        <f>trueraw!C58</f>
        <v xml:space="preserve"> C</v>
      </c>
      <c r="N61" t="str">
        <f>trueraw!D58</f>
        <v>POR</v>
      </c>
      <c r="O61">
        <f>VLOOKUP($A61, '[1]auction in'!$A$2:$B$218, 2, FALSE)</f>
        <v>13</v>
      </c>
      <c r="AB61" t="e">
        <f>IF( EXACT(#REF!,#REF!), $K61, 0)</f>
        <v>#REF!</v>
      </c>
      <c r="AC61" t="e">
        <f>IF( EXACT(#REF!,#REF!), $K61, 0)</f>
        <v>#REF!</v>
      </c>
      <c r="AD61" t="e">
        <f>IF( EXACT(#REF!,#REF!), $K61, 0)</f>
        <v>#REF!</v>
      </c>
      <c r="AE61" t="e">
        <f>IF( EXACT(#REF!,#REF!), $K61, 0)</f>
        <v>#REF!</v>
      </c>
      <c r="AF61" t="e">
        <f>IF( EXACT(#REF!,#REF!), $K61, 0)</f>
        <v>#REF!</v>
      </c>
      <c r="AG61" t="e">
        <f>IF( EXACT(#REF!,#REF!), $K61, 0)</f>
        <v>#REF!</v>
      </c>
      <c r="AH61" t="e">
        <f>IF( EXACT(#REF!,#REF!), $K61, 0)</f>
        <v>#REF!</v>
      </c>
      <c r="AI61" t="e">
        <f>IF( EXACT(#REF!,#REF!), $K61, 0)</f>
        <v>#REF!</v>
      </c>
      <c r="AJ61" t="e">
        <f>IF( EXACT(#REF!,#REF!), $K61, 0)</f>
        <v>#REF!</v>
      </c>
      <c r="AK61" t="e">
        <f>IF( EXACT(#REF!,#REF!), $K61, 0)</f>
        <v>#REF!</v>
      </c>
      <c r="AL61" t="e">
        <f>IF( EXACT(#REF!,#REF!), $K61, 0)</f>
        <v>#REF!</v>
      </c>
    </row>
    <row r="62" spans="1:38" x14ac:dyDescent="0.3">
      <c r="A62" t="str">
        <f>injury_attenuated!A62</f>
        <v>Malcolm Brogdon</v>
      </c>
      <c r="B62">
        <f>injury_attenuated!B62</f>
        <v>-0.51654471544715452</v>
      </c>
      <c r="C62">
        <f>injury_attenuated!C62</f>
        <v>0.76882113821138209</v>
      </c>
      <c r="D62">
        <f>injury_attenuated!D62</f>
        <v>0.65560975609756089</v>
      </c>
      <c r="E62">
        <f>injury_attenuated!E62</f>
        <v>0.76552845528455293</v>
      </c>
      <c r="F62">
        <f>injury_attenuated!F62</f>
        <v>-7.9430894308943081E-2</v>
      </c>
      <c r="G62">
        <f>injury_attenuated!G62</f>
        <v>1.3154065040650404</v>
      </c>
      <c r="H62">
        <f>injury_attenuated!H62</f>
        <v>-0.16536585365853662</v>
      </c>
      <c r="I62">
        <f>injury_attenuated!I62</f>
        <v>-0.58621951219512203</v>
      </c>
      <c r="J62">
        <f>injury_attenuated!J62</f>
        <v>-0.40422764227642283</v>
      </c>
      <c r="K62">
        <f t="shared" si="2"/>
        <v>1.7535772357723571</v>
      </c>
      <c r="L62">
        <f t="shared" si="3"/>
        <v>1.7535772357723571</v>
      </c>
      <c r="M62" t="str">
        <f>trueraw!C61</f>
        <v xml:space="preserve"> PG, SG</v>
      </c>
      <c r="N62" t="str">
        <f>trueraw!D61</f>
        <v>IND</v>
      </c>
      <c r="O62">
        <f>VLOOKUP($A62, '[1]auction in'!$A$2:$B$218, 2, FALSE)</f>
        <v>6</v>
      </c>
      <c r="AB62" t="e">
        <f>IF( EXACT(#REF!,#REF!), $K62, 0)</f>
        <v>#REF!</v>
      </c>
      <c r="AC62" t="e">
        <f>IF( EXACT(#REF!,#REF!), $K62, 0)</f>
        <v>#REF!</v>
      </c>
      <c r="AD62" t="e">
        <f>IF( EXACT(#REF!,#REF!), $K62, 0)</f>
        <v>#REF!</v>
      </c>
      <c r="AE62" t="e">
        <f>IF( EXACT(#REF!,#REF!), $K62, 0)</f>
        <v>#REF!</v>
      </c>
      <c r="AF62" t="e">
        <f>IF( EXACT(#REF!,#REF!), $K62, 0)</f>
        <v>#REF!</v>
      </c>
      <c r="AG62" t="e">
        <f>IF( EXACT(#REF!,#REF!), $K62, 0)</f>
        <v>#REF!</v>
      </c>
      <c r="AH62" t="e">
        <f>IF( EXACT(#REF!,#REF!), $K62, 0)</f>
        <v>#REF!</v>
      </c>
      <c r="AI62" t="e">
        <f>IF( EXACT(#REF!,#REF!), $K62, 0)</f>
        <v>#REF!</v>
      </c>
      <c r="AJ62" t="e">
        <f>IF( EXACT(#REF!,#REF!), $K62, 0)</f>
        <v>#REF!</v>
      </c>
      <c r="AK62" t="e">
        <f>IF( EXACT(#REF!,#REF!), $K62, 0)</f>
        <v>#REF!</v>
      </c>
      <c r="AL62" t="e">
        <f>IF( EXACT(#REF!,#REF!), $K62, 0)</f>
        <v>#REF!</v>
      </c>
    </row>
    <row r="63" spans="1:38" x14ac:dyDescent="0.3">
      <c r="A63" t="str">
        <f>injury_attenuated!A66</f>
        <v>Chris Boucher</v>
      </c>
      <c r="B63">
        <f>injury_attenuated!B66</f>
        <v>0.8183739837398375</v>
      </c>
      <c r="C63">
        <f>injury_attenuated!C66</f>
        <v>-1.6260162601626016E-3</v>
      </c>
      <c r="D63">
        <f>injury_attenuated!D66</f>
        <v>-0.40731707317073174</v>
      </c>
      <c r="E63">
        <f>injury_attenuated!E66</f>
        <v>-0.2840650406504065</v>
      </c>
      <c r="F63">
        <f>injury_attenuated!F66</f>
        <v>0.31626016260162604</v>
      </c>
      <c r="G63">
        <f>injury_attenuated!G66</f>
        <v>-0.93528455284552847</v>
      </c>
      <c r="H63">
        <f>injury_attenuated!H66</f>
        <v>-1.0317073170731708</v>
      </c>
      <c r="I63">
        <f>injury_attenuated!I66</f>
        <v>2.1653658536585367</v>
      </c>
      <c r="J63">
        <f>injury_attenuated!J66</f>
        <v>1.02130081300813</v>
      </c>
      <c r="K63">
        <f t="shared" si="2"/>
        <v>1.6613008130081302</v>
      </c>
      <c r="L63">
        <f t="shared" si="3"/>
        <v>1.6613008130081302</v>
      </c>
      <c r="M63" t="str">
        <f>trueraw!C65</f>
        <v xml:space="preserve"> C, PF</v>
      </c>
      <c r="N63" t="str">
        <f>trueraw!D65</f>
        <v>TOR</v>
      </c>
      <c r="O63">
        <f>VLOOKUP($A63, '[1]auction in'!$A$2:$B$218, 2, FALSE)</f>
        <v>5</v>
      </c>
      <c r="AB63" t="e">
        <f>IF( EXACT(#REF!,#REF!), $K63, 0)</f>
        <v>#REF!</v>
      </c>
      <c r="AC63" t="e">
        <f>IF( EXACT(#REF!,#REF!), $K63, 0)</f>
        <v>#REF!</v>
      </c>
      <c r="AD63" t="e">
        <f>IF( EXACT(#REF!,#REF!), $K63, 0)</f>
        <v>#REF!</v>
      </c>
      <c r="AE63" t="e">
        <f>IF( EXACT(#REF!,#REF!), $K63, 0)</f>
        <v>#REF!</v>
      </c>
      <c r="AF63" t="e">
        <f>IF( EXACT(#REF!,#REF!), $K63, 0)</f>
        <v>#REF!</v>
      </c>
      <c r="AG63" t="e">
        <f>IF( EXACT(#REF!,#REF!), $K63, 0)</f>
        <v>#REF!</v>
      </c>
      <c r="AH63" t="e">
        <f>IF( EXACT(#REF!,#REF!), $K63, 0)</f>
        <v>#REF!</v>
      </c>
      <c r="AI63" t="e">
        <f>IF( EXACT(#REF!,#REF!), $K63, 0)</f>
        <v>#REF!</v>
      </c>
      <c r="AJ63" t="e">
        <f>IF( EXACT(#REF!,#REF!), $K63, 0)</f>
        <v>#REF!</v>
      </c>
      <c r="AK63" t="e">
        <f>IF( EXACT(#REF!,#REF!), $K63, 0)</f>
        <v>#REF!</v>
      </c>
      <c r="AL63" t="e">
        <f>IF( EXACT(#REF!,#REF!), $K63, 0)</f>
        <v>#REF!</v>
      </c>
    </row>
    <row r="64" spans="1:38" x14ac:dyDescent="0.3">
      <c r="A64" t="str">
        <f>injury_attenuated!A71</f>
        <v>Jerami Grant</v>
      </c>
      <c r="B64">
        <f>injury_attenuated!B71</f>
        <v>-0.31642276422764226</v>
      </c>
      <c r="C64">
        <f>injury_attenuated!C71</f>
        <v>1.5238211382113822</v>
      </c>
      <c r="D64">
        <f>injury_attenuated!D71</f>
        <v>0.24585365853658542</v>
      </c>
      <c r="E64">
        <f>injury_attenuated!E71</f>
        <v>0.81162601626016273</v>
      </c>
      <c r="F64">
        <f>injury_attenuated!F71</f>
        <v>-0.31382113821138213</v>
      </c>
      <c r="G64">
        <f>injury_attenuated!G71</f>
        <v>-0.1130081300813008</v>
      </c>
      <c r="H64">
        <f>injury_attenuated!H71</f>
        <v>-0.91609756097560979</v>
      </c>
      <c r="I64">
        <f>injury_attenuated!I71</f>
        <v>0.96682926829268301</v>
      </c>
      <c r="J64">
        <f>injury_attenuated!J71</f>
        <v>-0.28447154471544722</v>
      </c>
      <c r="K64">
        <f t="shared" si="2"/>
        <v>1.6043089430894311</v>
      </c>
      <c r="L64">
        <f t="shared" si="3"/>
        <v>1.6043089430894311</v>
      </c>
      <c r="M64" t="str">
        <f>trueraw!C70</f>
        <v xml:space="preserve"> SF, PF</v>
      </c>
      <c r="N64" t="str">
        <f>trueraw!D70</f>
        <v>DET</v>
      </c>
      <c r="O64">
        <f>VLOOKUP($A64, '[1]auction in'!$A$2:$B$218, 2, FALSE)</f>
        <v>3</v>
      </c>
      <c r="AB64" t="e">
        <f>IF( EXACT(#REF!,#REF!), $K64, 0)</f>
        <v>#REF!</v>
      </c>
      <c r="AC64" t="e">
        <f>IF( EXACT(#REF!,#REF!), $K64, 0)</f>
        <v>#REF!</v>
      </c>
      <c r="AD64" t="e">
        <f>IF( EXACT(#REF!,#REF!), $K64, 0)</f>
        <v>#REF!</v>
      </c>
      <c r="AE64" t="e">
        <f>IF( EXACT(#REF!,#REF!), $K64, 0)</f>
        <v>#REF!</v>
      </c>
      <c r="AF64" t="e">
        <f>IF( EXACT(#REF!,#REF!), $K64, 0)</f>
        <v>#REF!</v>
      </c>
      <c r="AG64" t="e">
        <f>IF( EXACT(#REF!,#REF!), $K64, 0)</f>
        <v>#REF!</v>
      </c>
      <c r="AH64" t="e">
        <f>IF( EXACT(#REF!,#REF!), $K64, 0)</f>
        <v>#REF!</v>
      </c>
      <c r="AI64" t="e">
        <f>IF( EXACT(#REF!,#REF!), $K64, 0)</f>
        <v>#REF!</v>
      </c>
      <c r="AJ64" t="e">
        <f>IF( EXACT(#REF!,#REF!), $K64, 0)</f>
        <v>#REF!</v>
      </c>
      <c r="AK64" t="e">
        <f>IF( EXACT(#REF!,#REF!), $K64, 0)</f>
        <v>#REF!</v>
      </c>
      <c r="AL64" t="e">
        <f>IF( EXACT(#REF!,#REF!), $K64, 0)</f>
        <v>#REF!</v>
      </c>
    </row>
    <row r="65" spans="1:38" x14ac:dyDescent="0.3">
      <c r="A65" t="str">
        <f>injury_attenuated!A57</f>
        <v>Mike Conley</v>
      </c>
      <c r="B65">
        <f>injury_attenuated!B57</f>
        <v>-0.34178861788617887</v>
      </c>
      <c r="C65">
        <f>injury_attenuated!C57</f>
        <v>0.76894308943089429</v>
      </c>
      <c r="D65">
        <f>injury_attenuated!D57</f>
        <v>0.70243902439024386</v>
      </c>
      <c r="E65">
        <f>injury_attenuated!E57</f>
        <v>0.13528455284552846</v>
      </c>
      <c r="F65">
        <f>injury_attenuated!F57</f>
        <v>-0.76406504065040659</v>
      </c>
      <c r="G65">
        <f>injury_attenuated!G57</f>
        <v>1.2518699186991868</v>
      </c>
      <c r="H65">
        <f>injury_attenuated!H57</f>
        <v>0.74341463414634146</v>
      </c>
      <c r="I65">
        <f>injury_attenuated!I57</f>
        <v>-0.78682926829268296</v>
      </c>
      <c r="J65">
        <f>injury_attenuated!J57</f>
        <v>-0.11886178861788615</v>
      </c>
      <c r="K65">
        <f t="shared" si="2"/>
        <v>1.5904065040650401</v>
      </c>
      <c r="L65">
        <f t="shared" si="3"/>
        <v>1.5904065040650401</v>
      </c>
      <c r="M65" t="str">
        <f>trueraw!C56</f>
        <v xml:space="preserve"> PG</v>
      </c>
      <c r="N65" t="str">
        <f>trueraw!D56</f>
        <v>UTA</v>
      </c>
      <c r="O65">
        <f>VLOOKUP($A65, '[1]auction in'!$A$2:$B$218, 2, FALSE)</f>
        <v>3</v>
      </c>
      <c r="AB65" t="e">
        <f>IF( EXACT(#REF!,#REF!), $K65, 0)</f>
        <v>#REF!</v>
      </c>
      <c r="AC65" t="e">
        <f>IF( EXACT(#REF!,#REF!), $K65, 0)</f>
        <v>#REF!</v>
      </c>
      <c r="AD65" t="e">
        <f>IF( EXACT(#REF!,#REF!), $K65, 0)</f>
        <v>#REF!</v>
      </c>
      <c r="AE65" t="e">
        <f>IF( EXACT(#REF!,#REF!), $K65, 0)</f>
        <v>#REF!</v>
      </c>
      <c r="AF65" t="e">
        <f>IF( EXACT(#REF!,#REF!), $K65, 0)</f>
        <v>#REF!</v>
      </c>
      <c r="AG65" t="e">
        <f>IF( EXACT(#REF!,#REF!), $K65, 0)</f>
        <v>#REF!</v>
      </c>
      <c r="AH65" t="e">
        <f>IF( EXACT(#REF!,#REF!), $K65, 0)</f>
        <v>#REF!</v>
      </c>
      <c r="AI65" t="e">
        <f>IF( EXACT(#REF!,#REF!), $K65, 0)</f>
        <v>#REF!</v>
      </c>
      <c r="AJ65" t="e">
        <f>IF( EXACT(#REF!,#REF!), $K65, 0)</f>
        <v>#REF!</v>
      </c>
      <c r="AK65" t="e">
        <f>IF( EXACT(#REF!,#REF!), $K65, 0)</f>
        <v>#REF!</v>
      </c>
      <c r="AL65" t="e">
        <f>IF( EXACT(#REF!,#REF!), $K65, 0)</f>
        <v>#REF!</v>
      </c>
    </row>
    <row r="66" spans="1:38" x14ac:dyDescent="0.3">
      <c r="A66" t="str">
        <f>injury_attenuated!A70</f>
        <v>De'Aaron Fox</v>
      </c>
      <c r="B66">
        <f>injury_attenuated!B70</f>
        <v>0.42792682926829267</v>
      </c>
      <c r="C66">
        <f>injury_attenuated!C70</f>
        <v>-1.595</v>
      </c>
      <c r="D66">
        <f>injury_attenuated!D70</f>
        <v>1.2926829268292694E-2</v>
      </c>
      <c r="E66">
        <f>injury_attenuated!E70</f>
        <v>1.6453658536585367</v>
      </c>
      <c r="F66">
        <f>injury_attenuated!F70</f>
        <v>-0.66634146341463407</v>
      </c>
      <c r="G66">
        <f>injury_attenuated!G70</f>
        <v>2.0119512195121949</v>
      </c>
      <c r="H66">
        <f>injury_attenuated!H70</f>
        <v>1.3623170731707317</v>
      </c>
      <c r="I66">
        <f>injury_attenuated!I70</f>
        <v>-0.18792682926829268</v>
      </c>
      <c r="J66">
        <f>injury_attenuated!J70</f>
        <v>-1.4300000000000002</v>
      </c>
      <c r="K66">
        <f t="shared" si="2"/>
        <v>1.5812195121951218</v>
      </c>
      <c r="L66">
        <f t="shared" si="3"/>
        <v>1.5812195121951218</v>
      </c>
      <c r="M66" t="str">
        <f>trueraw!C69</f>
        <v xml:space="preserve"> PG</v>
      </c>
      <c r="N66" t="str">
        <f>trueraw!D69</f>
        <v>SAC</v>
      </c>
      <c r="O66">
        <f>VLOOKUP($A66, '[1]auction in'!$A$2:$B$218, 2, FALSE)</f>
        <v>54</v>
      </c>
      <c r="AB66" t="e">
        <f>IF( EXACT(#REF!,#REF!), $K66, 0)</f>
        <v>#REF!</v>
      </c>
      <c r="AC66" t="e">
        <f>IF( EXACT(#REF!,#REF!), $K66, 0)</f>
        <v>#REF!</v>
      </c>
      <c r="AD66" t="e">
        <f>IF( EXACT(#REF!,#REF!), $K66, 0)</f>
        <v>#REF!</v>
      </c>
      <c r="AE66" t="e">
        <f>IF( EXACT(#REF!,#REF!), $K66, 0)</f>
        <v>#REF!</v>
      </c>
      <c r="AF66" t="e">
        <f>IF( EXACT(#REF!,#REF!), $K66, 0)</f>
        <v>#REF!</v>
      </c>
      <c r="AG66" t="e">
        <f>IF( EXACT(#REF!,#REF!), $K66, 0)</f>
        <v>#REF!</v>
      </c>
      <c r="AH66" t="e">
        <f>IF( EXACT(#REF!,#REF!), $K66, 0)</f>
        <v>#REF!</v>
      </c>
      <c r="AI66" t="e">
        <f>IF( EXACT(#REF!,#REF!), $K66, 0)</f>
        <v>#REF!</v>
      </c>
      <c r="AJ66" t="e">
        <f>IF( EXACT(#REF!,#REF!), $K66, 0)</f>
        <v>#REF!</v>
      </c>
      <c r="AK66" t="e">
        <f>IF( EXACT(#REF!,#REF!), $K66, 0)</f>
        <v>#REF!</v>
      </c>
      <c r="AL66" t="e">
        <f>IF( EXACT(#REF!,#REF!), $K66, 0)</f>
        <v>#REF!</v>
      </c>
    </row>
    <row r="67" spans="1:38" x14ac:dyDescent="0.3">
      <c r="A67" t="str">
        <f>injury_attenuated!A68</f>
        <v>Draymond Green</v>
      </c>
      <c r="B67">
        <f>injury_attenuated!B68</f>
        <v>-6.8455284552845524E-2</v>
      </c>
      <c r="C67">
        <f>injury_attenuated!C68</f>
        <v>8.6178861788617889E-2</v>
      </c>
      <c r="D67">
        <f>injury_attenuated!D68</f>
        <v>-1.2063414634146341</v>
      </c>
      <c r="E67">
        <f>injury_attenuated!E68</f>
        <v>-0.99528455284552841</v>
      </c>
      <c r="F67">
        <f>injury_attenuated!F68</f>
        <v>0.79918699186991882</v>
      </c>
      <c r="G67">
        <f>injury_attenuated!G68</f>
        <v>2.3398373983739837</v>
      </c>
      <c r="H67">
        <f>injury_attenuated!H68</f>
        <v>1.6199999999999999</v>
      </c>
      <c r="I67">
        <f>injury_attenuated!I68</f>
        <v>0.47951219512195131</v>
      </c>
      <c r="J67">
        <f>injury_attenuated!J68</f>
        <v>-1.5250406504065039</v>
      </c>
      <c r="K67">
        <f t="shared" ref="K67:K98" si="4">SUM($B67:$J67)</f>
        <v>1.5295934959349595</v>
      </c>
      <c r="L67">
        <f t="shared" ref="L67:L98" si="5">SUMPRODUCT($B67:$J67, $B$1:$J$1)</f>
        <v>1.5295934959349595</v>
      </c>
      <c r="M67" t="str">
        <f>trueraw!C67</f>
        <v xml:space="preserve"> PF</v>
      </c>
      <c r="N67" t="str">
        <f>trueraw!D67</f>
        <v>GSW</v>
      </c>
      <c r="O67">
        <f>VLOOKUP($A67, '[1]auction in'!$A$2:$B$218, 2, FALSE)</f>
        <v>12</v>
      </c>
      <c r="AB67" t="e">
        <f>IF( EXACT(#REF!,#REF!), $K67, 0)</f>
        <v>#REF!</v>
      </c>
      <c r="AC67" t="e">
        <f>IF( EXACT(#REF!,#REF!), $K67, 0)</f>
        <v>#REF!</v>
      </c>
      <c r="AD67" t="e">
        <f>IF( EXACT(#REF!,#REF!), $K67, 0)</f>
        <v>#REF!</v>
      </c>
      <c r="AE67" t="e">
        <f>IF( EXACT(#REF!,#REF!), $K67, 0)</f>
        <v>#REF!</v>
      </c>
      <c r="AF67" t="e">
        <f>IF( EXACT(#REF!,#REF!), $K67, 0)</f>
        <v>#REF!</v>
      </c>
      <c r="AG67" t="e">
        <f>IF( EXACT(#REF!,#REF!), $K67, 0)</f>
        <v>#REF!</v>
      </c>
      <c r="AH67" t="e">
        <f>IF( EXACT(#REF!,#REF!), $K67, 0)</f>
        <v>#REF!</v>
      </c>
      <c r="AI67" t="e">
        <f>IF( EXACT(#REF!,#REF!), $K67, 0)</f>
        <v>#REF!</v>
      </c>
      <c r="AJ67" t="e">
        <f>IF( EXACT(#REF!,#REF!), $K67, 0)</f>
        <v>#REF!</v>
      </c>
      <c r="AK67" t="e">
        <f>IF( EXACT(#REF!,#REF!), $K67, 0)</f>
        <v>#REF!</v>
      </c>
      <c r="AL67" t="e">
        <f>IF( EXACT(#REF!,#REF!), $K67, 0)</f>
        <v>#REF!</v>
      </c>
    </row>
    <row r="68" spans="1:38" x14ac:dyDescent="0.3">
      <c r="A68" t="str">
        <f>injury_attenuated!A75</f>
        <v>Kyle Anderson</v>
      </c>
      <c r="B68">
        <f>injury_attenuated!B75</f>
        <v>0.23605691056910569</v>
      </c>
      <c r="C68">
        <f>injury_attenuated!C75</f>
        <v>-2.8577235772357722E-2</v>
      </c>
      <c r="D68">
        <f>injury_attenuated!D75</f>
        <v>-0.38426829268292684</v>
      </c>
      <c r="E68">
        <f>injury_attenuated!E75</f>
        <v>-0.29272357723577236</v>
      </c>
      <c r="F68">
        <f>injury_attenuated!F75</f>
        <v>0.13028455284552848</v>
      </c>
      <c r="G68">
        <f>injury_attenuated!G75</f>
        <v>0.29191056910569102</v>
      </c>
      <c r="H68">
        <f>injury_attenuated!H75</f>
        <v>0.60256097560975619</v>
      </c>
      <c r="I68">
        <f>injury_attenuated!I75</f>
        <v>0.41475609756097565</v>
      </c>
      <c r="J68">
        <f>injury_attenuated!J75</f>
        <v>0.52715447154471551</v>
      </c>
      <c r="K68">
        <f t="shared" si="4"/>
        <v>1.4971544715447158</v>
      </c>
      <c r="L68">
        <f t="shared" si="5"/>
        <v>1.4971544715447158</v>
      </c>
      <c r="M68" t="str">
        <f>trueraw!C74</f>
        <v xml:space="preserve"> SF, PF</v>
      </c>
      <c r="N68" t="str">
        <f>trueraw!D74</f>
        <v>MEM</v>
      </c>
      <c r="O68">
        <f>VLOOKUP($A68, '[1]auction in'!$A$2:$B$218, 2, FALSE)</f>
        <v>1</v>
      </c>
      <c r="AB68" t="e">
        <f>IF( EXACT(#REF!,#REF!), $K68, 0)</f>
        <v>#REF!</v>
      </c>
      <c r="AC68" t="e">
        <f>IF( EXACT(#REF!,#REF!), $K68, 0)</f>
        <v>#REF!</v>
      </c>
      <c r="AD68" t="e">
        <f>IF( EXACT(#REF!,#REF!), $K68, 0)</f>
        <v>#REF!</v>
      </c>
      <c r="AE68" t="e">
        <f>IF( EXACT(#REF!,#REF!), $K68, 0)</f>
        <v>#REF!</v>
      </c>
      <c r="AF68" t="e">
        <f>IF( EXACT(#REF!,#REF!), $K68, 0)</f>
        <v>#REF!</v>
      </c>
      <c r="AG68" t="e">
        <f>IF( EXACT(#REF!,#REF!), $K68, 0)</f>
        <v>#REF!</v>
      </c>
      <c r="AH68" t="e">
        <f>IF( EXACT(#REF!,#REF!), $K68, 0)</f>
        <v>#REF!</v>
      </c>
      <c r="AI68" t="e">
        <f>IF( EXACT(#REF!,#REF!), $K68, 0)</f>
        <v>#REF!</v>
      </c>
      <c r="AJ68" t="e">
        <f>IF( EXACT(#REF!,#REF!), $K68, 0)</f>
        <v>#REF!</v>
      </c>
      <c r="AK68" t="e">
        <f>IF( EXACT(#REF!,#REF!), $K68, 0)</f>
        <v>#REF!</v>
      </c>
      <c r="AL68" t="e">
        <f>IF( EXACT(#REF!,#REF!), $K68, 0)</f>
        <v>#REF!</v>
      </c>
    </row>
    <row r="69" spans="1:38" x14ac:dyDescent="0.3">
      <c r="A69" t="str">
        <f>injury_attenuated!A76</f>
        <v>Brook Lopez</v>
      </c>
      <c r="B69">
        <f>injury_attenuated!B76</f>
        <v>0.78483739837398381</v>
      </c>
      <c r="C69">
        <f>injury_attenuated!C76</f>
        <v>0.53849593495934966</v>
      </c>
      <c r="D69">
        <f>injury_attenuated!D76</f>
        <v>-0.34768292682926832</v>
      </c>
      <c r="E69">
        <f>injury_attenuated!E76</f>
        <v>-0.26528455284552849</v>
      </c>
      <c r="F69">
        <f>injury_attenuated!F76</f>
        <v>-8.0081300813008127E-2</v>
      </c>
      <c r="G69">
        <f>injury_attenuated!G76</f>
        <v>-1.0800406504065041</v>
      </c>
      <c r="H69">
        <f>injury_attenuated!H76</f>
        <v>-0.83341463414634154</v>
      </c>
      <c r="I69">
        <f>injury_attenuated!I76</f>
        <v>1.9147560975609756</v>
      </c>
      <c r="J69">
        <f>injury_attenuated!J76</f>
        <v>0.82898373983739848</v>
      </c>
      <c r="K69">
        <f t="shared" si="4"/>
        <v>1.460569105691057</v>
      </c>
      <c r="L69">
        <f t="shared" si="5"/>
        <v>1.460569105691057</v>
      </c>
      <c r="M69" t="str">
        <f>trueraw!C75</f>
        <v xml:space="preserve"> C</v>
      </c>
      <c r="N69" t="str">
        <f>trueraw!D75</f>
        <v>MIL</v>
      </c>
      <c r="O69">
        <f>VLOOKUP($A69, '[1]auction in'!$A$2:$B$218, 2, FALSE)</f>
        <v>2</v>
      </c>
      <c r="AB69" t="e">
        <f>IF( EXACT(#REF!,#REF!), $K69, 0)</f>
        <v>#REF!</v>
      </c>
      <c r="AC69" t="e">
        <f>IF( EXACT(#REF!,#REF!), $K69, 0)</f>
        <v>#REF!</v>
      </c>
      <c r="AD69" t="e">
        <f>IF( EXACT(#REF!,#REF!), $K69, 0)</f>
        <v>#REF!</v>
      </c>
      <c r="AE69" t="e">
        <f>IF( EXACT(#REF!,#REF!), $K69, 0)</f>
        <v>#REF!</v>
      </c>
      <c r="AF69" t="e">
        <f>IF( EXACT(#REF!,#REF!), $K69, 0)</f>
        <v>#REF!</v>
      </c>
      <c r="AG69" t="e">
        <f>IF( EXACT(#REF!,#REF!), $K69, 0)</f>
        <v>#REF!</v>
      </c>
      <c r="AH69" t="e">
        <f>IF( EXACT(#REF!,#REF!), $K69, 0)</f>
        <v>#REF!</v>
      </c>
      <c r="AI69" t="e">
        <f>IF( EXACT(#REF!,#REF!), $K69, 0)</f>
        <v>#REF!</v>
      </c>
      <c r="AJ69" t="e">
        <f>IF( EXACT(#REF!,#REF!), $K69, 0)</f>
        <v>#REF!</v>
      </c>
      <c r="AK69" t="e">
        <f>IF( EXACT(#REF!,#REF!), $K69, 0)</f>
        <v>#REF!</v>
      </c>
      <c r="AL69" t="e">
        <f>IF( EXACT(#REF!,#REF!), $K69, 0)</f>
        <v>#REF!</v>
      </c>
    </row>
    <row r="70" spans="1:38" x14ac:dyDescent="0.3">
      <c r="A70" t="str">
        <f>injury_attenuated!A81</f>
        <v>Anthony Edwards</v>
      </c>
      <c r="B70">
        <f>injury_attenuated!B81</f>
        <v>-0.93373983739837396</v>
      </c>
      <c r="C70">
        <f>injury_attenuated!C81</f>
        <v>0.14943089430894307</v>
      </c>
      <c r="D70">
        <f>injury_attenuated!D81</f>
        <v>0.86707317073170731</v>
      </c>
      <c r="E70">
        <f>injury_attenuated!E81</f>
        <v>1.1451626016260161</v>
      </c>
      <c r="F70">
        <f>injury_attenuated!F81</f>
        <v>-5.5162601626016258E-2</v>
      </c>
      <c r="G70">
        <f>injury_attenuated!G81</f>
        <v>0.33504065040650405</v>
      </c>
      <c r="H70">
        <f>injury_attenuated!H81</f>
        <v>0.82146341463414629</v>
      </c>
      <c r="I70">
        <f>injury_attenuated!I81</f>
        <v>-4.9999999999999996E-2</v>
      </c>
      <c r="J70">
        <f>injury_attenuated!J81</f>
        <v>-0.86300813008130073</v>
      </c>
      <c r="K70">
        <f t="shared" si="4"/>
        <v>1.4162601626016262</v>
      </c>
      <c r="L70">
        <f t="shared" si="5"/>
        <v>1.4162601626016262</v>
      </c>
      <c r="M70" t="str">
        <f>trueraw!C80</f>
        <v xml:space="preserve"> SG, SF</v>
      </c>
      <c r="N70" t="str">
        <f>trueraw!D80</f>
        <v>MIN</v>
      </c>
      <c r="O70">
        <f>VLOOKUP($A70, '[1]auction in'!$A$2:$B$218, 2, FALSE)</f>
        <v>9</v>
      </c>
      <c r="AB70" t="e">
        <f>IF( EXACT(#REF!,#REF!), $K70, 0)</f>
        <v>#REF!</v>
      </c>
      <c r="AC70" t="e">
        <f>IF( EXACT(#REF!,#REF!), $K70, 0)</f>
        <v>#REF!</v>
      </c>
      <c r="AD70" t="e">
        <f>IF( EXACT(#REF!,#REF!), $K70, 0)</f>
        <v>#REF!</v>
      </c>
      <c r="AE70" t="e">
        <f>IF( EXACT(#REF!,#REF!), $K70, 0)</f>
        <v>#REF!</v>
      </c>
      <c r="AF70" t="e">
        <f>IF( EXACT(#REF!,#REF!), $K70, 0)</f>
        <v>#REF!</v>
      </c>
      <c r="AG70" t="e">
        <f>IF( EXACT(#REF!,#REF!), $K70, 0)</f>
        <v>#REF!</v>
      </c>
      <c r="AH70" t="e">
        <f>IF( EXACT(#REF!,#REF!), $K70, 0)</f>
        <v>#REF!</v>
      </c>
      <c r="AI70" t="e">
        <f>IF( EXACT(#REF!,#REF!), $K70, 0)</f>
        <v>#REF!</v>
      </c>
      <c r="AJ70" t="e">
        <f>IF( EXACT(#REF!,#REF!), $K70, 0)</f>
        <v>#REF!</v>
      </c>
      <c r="AK70" t="e">
        <f>IF( EXACT(#REF!,#REF!), $K70, 0)</f>
        <v>#REF!</v>
      </c>
      <c r="AL70" t="e">
        <f>IF( EXACT(#REF!,#REF!), $K70, 0)</f>
        <v>#REF!</v>
      </c>
    </row>
    <row r="71" spans="1:38" x14ac:dyDescent="0.3">
      <c r="A71" t="str">
        <f>injury_attenuated!A69</f>
        <v>Mitchell Robinson</v>
      </c>
      <c r="B71">
        <f>injury_attenuated!B69</f>
        <v>2.0030894308943088</v>
      </c>
      <c r="C71">
        <f>injury_attenuated!C69</f>
        <v>-1.5343495934959348</v>
      </c>
      <c r="D71">
        <f>injury_attenuated!D69</f>
        <v>-1.6908536585365852</v>
      </c>
      <c r="E71">
        <f>injury_attenuated!E69</f>
        <v>-0.78434959349593492</v>
      </c>
      <c r="F71">
        <f>injury_attenuated!F69</f>
        <v>1.0548373983739836</v>
      </c>
      <c r="G71">
        <f>injury_attenuated!G69</f>
        <v>-1.1522764227642277</v>
      </c>
      <c r="H71">
        <f>injury_attenuated!H69</f>
        <v>0.41475609756097559</v>
      </c>
      <c r="I71">
        <f>injury_attenuated!I69</f>
        <v>2.2018292682926828</v>
      </c>
      <c r="J71">
        <f>injury_attenuated!J69</f>
        <v>0.89455284552845526</v>
      </c>
      <c r="K71">
        <f t="shared" si="4"/>
        <v>1.4072357723577233</v>
      </c>
      <c r="L71">
        <f t="shared" si="5"/>
        <v>1.4072357723577233</v>
      </c>
      <c r="M71" t="str">
        <f>trueraw!C68</f>
        <v xml:space="preserve"> C</v>
      </c>
      <c r="N71" t="str">
        <f>trueraw!D68</f>
        <v>NYK</v>
      </c>
      <c r="O71">
        <f>VLOOKUP($A71, '[1]auction in'!$A$2:$B$218, 2, FALSE)</f>
        <v>1</v>
      </c>
      <c r="AB71" t="e">
        <f>IF( EXACT(#REF!,#REF!), $K71, 0)</f>
        <v>#REF!</v>
      </c>
      <c r="AC71" t="e">
        <f>IF( EXACT(#REF!,#REF!), $K71, 0)</f>
        <v>#REF!</v>
      </c>
      <c r="AD71" t="e">
        <f>IF( EXACT(#REF!,#REF!), $K71, 0)</f>
        <v>#REF!</v>
      </c>
      <c r="AE71" t="e">
        <f>IF( EXACT(#REF!,#REF!), $K71, 0)</f>
        <v>#REF!</v>
      </c>
      <c r="AF71" t="e">
        <f>IF( EXACT(#REF!,#REF!), $K71, 0)</f>
        <v>#REF!</v>
      </c>
      <c r="AG71" t="e">
        <f>IF( EXACT(#REF!,#REF!), $K71, 0)</f>
        <v>#REF!</v>
      </c>
      <c r="AH71" t="e">
        <f>IF( EXACT(#REF!,#REF!), $K71, 0)</f>
        <v>#REF!</v>
      </c>
      <c r="AI71" t="e">
        <f>IF( EXACT(#REF!,#REF!), $K71, 0)</f>
        <v>#REF!</v>
      </c>
      <c r="AJ71" t="e">
        <f>IF( EXACT(#REF!,#REF!), $K71, 0)</f>
        <v>#REF!</v>
      </c>
      <c r="AK71" t="e">
        <f>IF( EXACT(#REF!,#REF!), $K71, 0)</f>
        <v>#REF!</v>
      </c>
      <c r="AL71" t="e">
        <f>IF( EXACT(#REF!,#REF!), $K71, 0)</f>
        <v>#REF!</v>
      </c>
    </row>
    <row r="72" spans="1:38" x14ac:dyDescent="0.3">
      <c r="A72" t="str">
        <f>injury_attenuated!A80</f>
        <v>DeMar DeRozan</v>
      </c>
      <c r="B72">
        <f>injury_attenuated!B80</f>
        <v>1.0351219512195124</v>
      </c>
      <c r="C72">
        <f>injury_attenuated!C80</f>
        <v>2.3439024390243901</v>
      </c>
      <c r="D72">
        <f>injury_attenuated!D80</f>
        <v>-1.4673170731707319</v>
      </c>
      <c r="E72">
        <f>injury_attenuated!E80</f>
        <v>0.84341463414634155</v>
      </c>
      <c r="F72">
        <f>injury_attenuated!F80</f>
        <v>-0.55414634146341468</v>
      </c>
      <c r="G72">
        <f>injury_attenuated!G80</f>
        <v>0.52195121951219525</v>
      </c>
      <c r="H72">
        <f>injury_attenuated!H80</f>
        <v>-0.37804878048780494</v>
      </c>
      <c r="I72">
        <f>injury_attenuated!I80</f>
        <v>-0.83853658536585363</v>
      </c>
      <c r="J72">
        <f>injury_attenuated!J80</f>
        <v>-0.11268292682926831</v>
      </c>
      <c r="K72">
        <f t="shared" si="4"/>
        <v>1.3936585365853658</v>
      </c>
      <c r="L72">
        <f t="shared" si="5"/>
        <v>1.3936585365853658</v>
      </c>
      <c r="M72" t="str">
        <f>trueraw!C79</f>
        <v xml:space="preserve"> SG, SF</v>
      </c>
      <c r="N72" t="str">
        <f>trueraw!D79</f>
        <v>CHI</v>
      </c>
      <c r="O72">
        <f>VLOOKUP($A72, '[1]auction in'!$A$2:$B$218, 2, FALSE)</f>
        <v>12</v>
      </c>
      <c r="AB72" t="e">
        <f>IF( EXACT(#REF!,#REF!), $K72, 0)</f>
        <v>#REF!</v>
      </c>
      <c r="AC72" t="e">
        <f>IF( EXACT(#REF!,#REF!), $K72, 0)</f>
        <v>#REF!</v>
      </c>
      <c r="AD72" t="e">
        <f>IF( EXACT(#REF!,#REF!), $K72, 0)</f>
        <v>#REF!</v>
      </c>
      <c r="AE72" t="e">
        <f>IF( EXACT(#REF!,#REF!), $K72, 0)</f>
        <v>#REF!</v>
      </c>
      <c r="AF72" t="e">
        <f>IF( EXACT(#REF!,#REF!), $K72, 0)</f>
        <v>#REF!</v>
      </c>
      <c r="AG72" t="e">
        <f>IF( EXACT(#REF!,#REF!), $K72, 0)</f>
        <v>#REF!</v>
      </c>
      <c r="AH72" t="e">
        <f>IF( EXACT(#REF!,#REF!), $K72, 0)</f>
        <v>#REF!</v>
      </c>
      <c r="AI72" t="e">
        <f>IF( EXACT(#REF!,#REF!), $K72, 0)</f>
        <v>#REF!</v>
      </c>
      <c r="AJ72" t="e">
        <f>IF( EXACT(#REF!,#REF!), $K72, 0)</f>
        <v>#REF!</v>
      </c>
      <c r="AK72" t="e">
        <f>IF( EXACT(#REF!,#REF!), $K72, 0)</f>
        <v>#REF!</v>
      </c>
      <c r="AL72" t="e">
        <f>IF( EXACT(#REF!,#REF!), $K72, 0)</f>
        <v>#REF!</v>
      </c>
    </row>
    <row r="73" spans="1:38" x14ac:dyDescent="0.3">
      <c r="A73" t="str">
        <f>injury_attenuated!A73</f>
        <v>Kyle Lowry</v>
      </c>
      <c r="B73">
        <f>injury_attenuated!B73</f>
        <v>-0.48991869918699188</v>
      </c>
      <c r="C73">
        <f>injury_attenuated!C73</f>
        <v>0.94666666666666677</v>
      </c>
      <c r="D73">
        <f>injury_attenuated!D73</f>
        <v>0.83073170731707324</v>
      </c>
      <c r="E73">
        <f>injury_attenuated!E73</f>
        <v>0.20764227642276425</v>
      </c>
      <c r="F73">
        <f>injury_attenuated!F73</f>
        <v>-0.20178861788617886</v>
      </c>
      <c r="G73">
        <f>injury_attenuated!G73</f>
        <v>1.6022764227642277</v>
      </c>
      <c r="H73">
        <f>injury_attenuated!H73</f>
        <v>-7.4634146341463412E-2</v>
      </c>
      <c r="I73">
        <f>injury_attenuated!I73</f>
        <v>-0.61804878048780487</v>
      </c>
      <c r="J73">
        <f>injury_attenuated!J73</f>
        <v>-0.84894308943089425</v>
      </c>
      <c r="K73">
        <f t="shared" si="4"/>
        <v>1.3539837398373982</v>
      </c>
      <c r="L73">
        <f t="shared" si="5"/>
        <v>1.3539837398373982</v>
      </c>
      <c r="M73" t="str">
        <f>trueraw!C72</f>
        <v xml:space="preserve"> PG</v>
      </c>
      <c r="N73" t="str">
        <f>trueraw!D72</f>
        <v>MIA</v>
      </c>
      <c r="O73">
        <f>VLOOKUP($A73, '[1]auction in'!$A$2:$B$218, 2, FALSE)</f>
        <v>9</v>
      </c>
      <c r="AB73" t="e">
        <f>IF( EXACT(#REF!,#REF!), $K73, 0)</f>
        <v>#REF!</v>
      </c>
      <c r="AC73" t="e">
        <f>IF( EXACT(#REF!,#REF!), $K73, 0)</f>
        <v>#REF!</v>
      </c>
      <c r="AD73" t="e">
        <f>IF( EXACT(#REF!,#REF!), $K73, 0)</f>
        <v>#REF!</v>
      </c>
      <c r="AE73" t="e">
        <f>IF( EXACT(#REF!,#REF!), $K73, 0)</f>
        <v>#REF!</v>
      </c>
      <c r="AF73" t="e">
        <f>IF( EXACT(#REF!,#REF!), $K73, 0)</f>
        <v>#REF!</v>
      </c>
      <c r="AG73" t="e">
        <f>IF( EXACT(#REF!,#REF!), $K73, 0)</f>
        <v>#REF!</v>
      </c>
      <c r="AH73" t="e">
        <f>IF( EXACT(#REF!,#REF!), $K73, 0)</f>
        <v>#REF!</v>
      </c>
      <c r="AI73" t="e">
        <f>IF( EXACT(#REF!,#REF!), $K73, 0)</f>
        <v>#REF!</v>
      </c>
      <c r="AJ73" t="e">
        <f>IF( EXACT(#REF!,#REF!), $K73, 0)</f>
        <v>#REF!</v>
      </c>
      <c r="AK73" t="e">
        <f>IF( EXACT(#REF!,#REF!), $K73, 0)</f>
        <v>#REF!</v>
      </c>
      <c r="AL73" t="e">
        <f>IF( EXACT(#REF!,#REF!), $K73, 0)</f>
        <v>#REF!</v>
      </c>
    </row>
    <row r="74" spans="1:38" x14ac:dyDescent="0.3">
      <c r="A74" t="str">
        <f>injury_attenuated!A78</f>
        <v>Jarrett Allen</v>
      </c>
      <c r="B74">
        <f>injury_attenuated!B78</f>
        <v>2.2916260162601625</v>
      </c>
      <c r="C74">
        <f>injury_attenuated!C78</f>
        <v>-1.6256910569105691</v>
      </c>
      <c r="D74">
        <f>injury_attenuated!D78</f>
        <v>-1.6041463414634145</v>
      </c>
      <c r="E74">
        <f>injury_attenuated!E78</f>
        <v>-8.1788617886178833E-2</v>
      </c>
      <c r="F74">
        <f>injury_attenuated!F78</f>
        <v>2.0595934959349598</v>
      </c>
      <c r="G74">
        <f>injury_attenuated!G78</f>
        <v>-0.53715447154471541</v>
      </c>
      <c r="H74">
        <f>injury_attenuated!H78</f>
        <v>-1.0153658536585366</v>
      </c>
      <c r="I74">
        <f>injury_attenuated!I78</f>
        <v>1.8782926829268292</v>
      </c>
      <c r="J74">
        <f>injury_attenuated!J78</f>
        <v>-4.9837398373983766E-2</v>
      </c>
      <c r="K74">
        <f t="shared" si="4"/>
        <v>1.3155284552845532</v>
      </c>
      <c r="L74">
        <f t="shared" si="5"/>
        <v>1.3155284552845532</v>
      </c>
      <c r="M74" t="str">
        <f>trueraw!C77</f>
        <v xml:space="preserve"> C</v>
      </c>
      <c r="N74" t="str">
        <f>trueraw!D77</f>
        <v>CLE</v>
      </c>
      <c r="O74">
        <f>VLOOKUP($A74, '[1]auction in'!$A$2:$B$218, 2, FALSE)</f>
        <v>7</v>
      </c>
      <c r="AB74" t="e">
        <f>IF( EXACT(#REF!,#REF!), $K74, 0)</f>
        <v>#REF!</v>
      </c>
      <c r="AC74" t="e">
        <f>IF( EXACT(#REF!,#REF!), $K74, 0)</f>
        <v>#REF!</v>
      </c>
      <c r="AD74" t="e">
        <f>IF( EXACT(#REF!,#REF!), $K74, 0)</f>
        <v>#REF!</v>
      </c>
      <c r="AE74" t="e">
        <f>IF( EXACT(#REF!,#REF!), $K74, 0)</f>
        <v>#REF!</v>
      </c>
      <c r="AF74" t="e">
        <f>IF( EXACT(#REF!,#REF!), $K74, 0)</f>
        <v>#REF!</v>
      </c>
      <c r="AG74" t="e">
        <f>IF( EXACT(#REF!,#REF!), $K74, 0)</f>
        <v>#REF!</v>
      </c>
      <c r="AH74" t="e">
        <f>IF( EXACT(#REF!,#REF!), $K74, 0)</f>
        <v>#REF!</v>
      </c>
      <c r="AI74" t="e">
        <f>IF( EXACT(#REF!,#REF!), $K74, 0)</f>
        <v>#REF!</v>
      </c>
      <c r="AJ74" t="e">
        <f>IF( EXACT(#REF!,#REF!), $K74, 0)</f>
        <v>#REF!</v>
      </c>
      <c r="AK74" t="e">
        <f>IF( EXACT(#REF!,#REF!), $K74, 0)</f>
        <v>#REF!</v>
      </c>
      <c r="AL74" t="e">
        <f>IF( EXACT(#REF!,#REF!), $K74, 0)</f>
        <v>#REF!</v>
      </c>
    </row>
    <row r="75" spans="1:38" x14ac:dyDescent="0.3">
      <c r="A75" t="str">
        <f>injury_attenuated!A65</f>
        <v>Caris LeVert</v>
      </c>
      <c r="B75">
        <f>injury_attenuated!B65</f>
        <v>-0.65691056910569112</v>
      </c>
      <c r="C75">
        <f>injury_attenuated!C65</f>
        <v>0.45382113821138215</v>
      </c>
      <c r="D75">
        <f>injury_attenuated!D65</f>
        <v>-9.3658536585365867E-2</v>
      </c>
      <c r="E75">
        <f>injury_attenuated!E65</f>
        <v>0.59967479674796742</v>
      </c>
      <c r="F75">
        <f>injury_attenuated!F65</f>
        <v>-0.36601626016260164</v>
      </c>
      <c r="G75">
        <f>injury_attenuated!G65</f>
        <v>0.87869918699186988</v>
      </c>
      <c r="H75">
        <f>injury_attenuated!H65</f>
        <v>0.85951219512195132</v>
      </c>
      <c r="I75">
        <f>injury_attenuated!I65</f>
        <v>-4.8780487804878064E-2</v>
      </c>
      <c r="J75">
        <f>injury_attenuated!J65</f>
        <v>-0.40081300813008125</v>
      </c>
      <c r="K75">
        <f t="shared" si="4"/>
        <v>1.2255284552845529</v>
      </c>
      <c r="L75">
        <f t="shared" si="5"/>
        <v>1.2255284552845529</v>
      </c>
      <c r="M75" t="str">
        <f>trueraw!C64</f>
        <v xml:space="preserve"> SG, SF</v>
      </c>
      <c r="N75" t="str">
        <f>trueraw!D64</f>
        <v>IND</v>
      </c>
      <c r="O75">
        <f>VLOOKUP($A75, '[1]auction in'!$A$2:$B$218, 2, FALSE)</f>
        <v>16</v>
      </c>
      <c r="AB75" t="e">
        <f>IF( EXACT(#REF!,#REF!), $K75, 0)</f>
        <v>#REF!</v>
      </c>
      <c r="AC75" t="e">
        <f>IF( EXACT(#REF!,#REF!), $K75, 0)</f>
        <v>#REF!</v>
      </c>
      <c r="AD75" t="e">
        <f>IF( EXACT(#REF!,#REF!), $K75, 0)</f>
        <v>#REF!</v>
      </c>
      <c r="AE75" t="e">
        <f>IF( EXACT(#REF!,#REF!), $K75, 0)</f>
        <v>#REF!</v>
      </c>
      <c r="AF75" t="e">
        <f>IF( EXACT(#REF!,#REF!), $K75, 0)</f>
        <v>#REF!</v>
      </c>
      <c r="AG75" t="e">
        <f>IF( EXACT(#REF!,#REF!), $K75, 0)</f>
        <v>#REF!</v>
      </c>
      <c r="AH75" t="e">
        <f>IF( EXACT(#REF!,#REF!), $K75, 0)</f>
        <v>#REF!</v>
      </c>
      <c r="AI75" t="e">
        <f>IF( EXACT(#REF!,#REF!), $K75, 0)</f>
        <v>#REF!</v>
      </c>
      <c r="AJ75" t="e">
        <f>IF( EXACT(#REF!,#REF!), $K75, 0)</f>
        <v>#REF!</v>
      </c>
      <c r="AK75" t="e">
        <f>IF( EXACT(#REF!,#REF!), $K75, 0)</f>
        <v>#REF!</v>
      </c>
      <c r="AL75" t="e">
        <f>IF( EXACT(#REF!,#REF!), $K75, 0)</f>
        <v>#REF!</v>
      </c>
    </row>
    <row r="76" spans="1:38" x14ac:dyDescent="0.3">
      <c r="A76" t="str">
        <f>injury_attenuated!A82</f>
        <v>PJ Washington</v>
      </c>
      <c r="B76">
        <f>injury_attenuated!B82</f>
        <v>-0.26227642276422763</v>
      </c>
      <c r="C76">
        <f>injury_attenuated!C82</f>
        <v>-0.25398373983739841</v>
      </c>
      <c r="D76">
        <f>injury_attenuated!D82</f>
        <v>2.9268292682926855E-2</v>
      </c>
      <c r="E76">
        <f>injury_attenuated!E82</f>
        <v>-0.15398373983739833</v>
      </c>
      <c r="F76">
        <f>injury_attenuated!F82</f>
        <v>0.52544715447154478</v>
      </c>
      <c r="G76">
        <f>injury_attenuated!G82</f>
        <v>-0.2032520325203252</v>
      </c>
      <c r="H76">
        <f>injury_attenuated!H82</f>
        <v>0.41951219512195126</v>
      </c>
      <c r="I76">
        <f>injury_attenuated!I82</f>
        <v>1.2826829268292683</v>
      </c>
      <c r="J76">
        <f>injury_attenuated!J82</f>
        <v>-0.37471544715447158</v>
      </c>
      <c r="K76">
        <f t="shared" si="4"/>
        <v>1.00869918699187</v>
      </c>
      <c r="L76">
        <f t="shared" si="5"/>
        <v>1.00869918699187</v>
      </c>
      <c r="M76" t="str">
        <f>trueraw!C81</f>
        <v xml:space="preserve"> PF</v>
      </c>
      <c r="N76" t="str">
        <f>trueraw!D81</f>
        <v>CHA</v>
      </c>
      <c r="O76">
        <f>VLOOKUP($A76, '[1]auction in'!$A$2:$B$218, 2, FALSE)</f>
        <v>2</v>
      </c>
      <c r="AB76" t="e">
        <f>IF( EXACT(#REF!,#REF!), $K76, 0)</f>
        <v>#REF!</v>
      </c>
      <c r="AC76" t="e">
        <f>IF( EXACT(#REF!,#REF!), $K76, 0)</f>
        <v>#REF!</v>
      </c>
      <c r="AD76" t="e">
        <f>IF( EXACT(#REF!,#REF!), $K76, 0)</f>
        <v>#REF!</v>
      </c>
      <c r="AE76" t="e">
        <f>IF( EXACT(#REF!,#REF!), $K76, 0)</f>
        <v>#REF!</v>
      </c>
      <c r="AF76" t="e">
        <f>IF( EXACT(#REF!,#REF!), $K76, 0)</f>
        <v>#REF!</v>
      </c>
      <c r="AG76" t="e">
        <f>IF( EXACT(#REF!,#REF!), $K76, 0)</f>
        <v>#REF!</v>
      </c>
      <c r="AH76" t="e">
        <f>IF( EXACT(#REF!,#REF!), $K76, 0)</f>
        <v>#REF!</v>
      </c>
      <c r="AI76" t="e">
        <f>IF( EXACT(#REF!,#REF!), $K76, 0)</f>
        <v>#REF!</v>
      </c>
      <c r="AJ76" t="e">
        <f>IF( EXACT(#REF!,#REF!), $K76, 0)</f>
        <v>#REF!</v>
      </c>
      <c r="AK76" t="e">
        <f>IF( EXACT(#REF!,#REF!), $K76, 0)</f>
        <v>#REF!</v>
      </c>
      <c r="AL76" t="e">
        <f>IF( EXACT(#REF!,#REF!), $K76, 0)</f>
        <v>#REF!</v>
      </c>
    </row>
    <row r="77" spans="1:38" x14ac:dyDescent="0.3">
      <c r="A77" t="str">
        <f>injury_attenuated!A86</f>
        <v>Norman Powell</v>
      </c>
      <c r="B77">
        <f>injury_attenuated!B86</f>
        <v>0.11715447154471545</v>
      </c>
      <c r="C77">
        <f>injury_attenuated!C86</f>
        <v>1.3616666666666666</v>
      </c>
      <c r="D77">
        <f>injury_attenuated!D86</f>
        <v>0.66756097560975614</v>
      </c>
      <c r="E77">
        <f>injury_attenuated!E86</f>
        <v>0.53959349593495942</v>
      </c>
      <c r="F77">
        <f>injury_attenuated!F86</f>
        <v>-0.83922764227642288</v>
      </c>
      <c r="G77">
        <f>injury_attenuated!G86</f>
        <v>-0.51296747967479672</v>
      </c>
      <c r="H77">
        <f>injury_attenuated!H86</f>
        <v>0.24585365853658536</v>
      </c>
      <c r="I77">
        <f>injury_attenuated!I86</f>
        <v>-0.59134146341463412</v>
      </c>
      <c r="J77">
        <f>injury_attenuated!J86</f>
        <v>-1.2479674796747955E-2</v>
      </c>
      <c r="K77">
        <f t="shared" si="4"/>
        <v>0.97581300813008132</v>
      </c>
      <c r="L77">
        <f t="shared" si="5"/>
        <v>0.97581300813008132</v>
      </c>
      <c r="M77" t="str">
        <f>trueraw!C85</f>
        <v xml:space="preserve"> SG, SF</v>
      </c>
      <c r="N77" t="str">
        <f>trueraw!D85</f>
        <v>POR</v>
      </c>
      <c r="O77">
        <f>VLOOKUP($A77, '[1]auction in'!$A$2:$B$218, 2, FALSE)</f>
        <v>1</v>
      </c>
      <c r="AB77" t="e">
        <f>IF( EXACT(#REF!,#REF!), $K77, 0)</f>
        <v>#REF!</v>
      </c>
      <c r="AC77" t="e">
        <f>IF( EXACT(#REF!,#REF!), $K77, 0)</f>
        <v>#REF!</v>
      </c>
      <c r="AD77" t="e">
        <f>IF( EXACT(#REF!,#REF!), $K77, 0)</f>
        <v>#REF!</v>
      </c>
      <c r="AE77" t="e">
        <f>IF( EXACT(#REF!,#REF!), $K77, 0)</f>
        <v>#REF!</v>
      </c>
      <c r="AF77" t="e">
        <f>IF( EXACT(#REF!,#REF!), $K77, 0)</f>
        <v>#REF!</v>
      </c>
      <c r="AG77" t="e">
        <f>IF( EXACT(#REF!,#REF!), $K77, 0)</f>
        <v>#REF!</v>
      </c>
      <c r="AH77" t="e">
        <f>IF( EXACT(#REF!,#REF!), $K77, 0)</f>
        <v>#REF!</v>
      </c>
      <c r="AI77" t="e">
        <f>IF( EXACT(#REF!,#REF!), $K77, 0)</f>
        <v>#REF!</v>
      </c>
      <c r="AJ77" t="e">
        <f>IF( EXACT(#REF!,#REF!), $K77, 0)</f>
        <v>#REF!</v>
      </c>
      <c r="AK77" t="e">
        <f>IF( EXACT(#REF!,#REF!), $K77, 0)</f>
        <v>#REF!</v>
      </c>
      <c r="AL77" t="e">
        <f>IF( EXACT(#REF!,#REF!), $K77, 0)</f>
        <v>#REF!</v>
      </c>
    </row>
    <row r="78" spans="1:38" x14ac:dyDescent="0.3">
      <c r="A78" t="str">
        <f>injury_attenuated!A91</f>
        <v>Buddy Hield</v>
      </c>
      <c r="B78">
        <f>injury_attenuated!B91</f>
        <v>-1.1058536585365855</v>
      </c>
      <c r="C78">
        <f>injury_attenuated!C91</f>
        <v>0.11951219512195123</v>
      </c>
      <c r="D78">
        <f>injury_attenuated!D91</f>
        <v>2.1565853658536587</v>
      </c>
      <c r="E78">
        <f>injury_attenuated!E91</f>
        <v>0.32439024390243909</v>
      </c>
      <c r="F78">
        <f>injury_attenuated!F91</f>
        <v>-0.22048780487804875</v>
      </c>
      <c r="G78">
        <f>injury_attenuated!G91</f>
        <v>0.31804878048780488</v>
      </c>
      <c r="H78">
        <f>injury_attenuated!H91</f>
        <v>-0.11853658536585365</v>
      </c>
      <c r="I78">
        <f>injury_attenuated!I91</f>
        <v>-0.37512195121951225</v>
      </c>
      <c r="J78">
        <f>injury_attenuated!J91</f>
        <v>-0.14975609756097563</v>
      </c>
      <c r="K78">
        <f t="shared" si="4"/>
        <v>0.94878048780487834</v>
      </c>
      <c r="L78">
        <f t="shared" si="5"/>
        <v>0.94878048780487834</v>
      </c>
      <c r="M78" t="str">
        <f>trueraw!C90</f>
        <v xml:space="preserve"> SG, SF</v>
      </c>
      <c r="N78" t="str">
        <f>trueraw!D90</f>
        <v>SAC</v>
      </c>
      <c r="O78">
        <f>VLOOKUP($A78, '[1]auction in'!$A$2:$B$218, 2, FALSE)</f>
        <v>7</v>
      </c>
      <c r="AB78" t="e">
        <f>IF( EXACT(#REF!,#REF!), $K78, 0)</f>
        <v>#REF!</v>
      </c>
      <c r="AC78" t="e">
        <f>IF( EXACT(#REF!,#REF!), $K78, 0)</f>
        <v>#REF!</v>
      </c>
      <c r="AD78" t="e">
        <f>IF( EXACT(#REF!,#REF!), $K78, 0)</f>
        <v>#REF!</v>
      </c>
      <c r="AE78" t="e">
        <f>IF( EXACT(#REF!,#REF!), $K78, 0)</f>
        <v>#REF!</v>
      </c>
      <c r="AF78" t="e">
        <f>IF( EXACT(#REF!,#REF!), $K78, 0)</f>
        <v>#REF!</v>
      </c>
      <c r="AG78" t="e">
        <f>IF( EXACT(#REF!,#REF!), $K78, 0)</f>
        <v>#REF!</v>
      </c>
      <c r="AH78" t="e">
        <f>IF( EXACT(#REF!,#REF!), $K78, 0)</f>
        <v>#REF!</v>
      </c>
      <c r="AI78" t="e">
        <f>IF( EXACT(#REF!,#REF!), $K78, 0)</f>
        <v>#REF!</v>
      </c>
      <c r="AJ78" t="e">
        <f>IF( EXACT(#REF!,#REF!), $K78, 0)</f>
        <v>#REF!</v>
      </c>
      <c r="AK78" t="e">
        <f>IF( EXACT(#REF!,#REF!), $K78, 0)</f>
        <v>#REF!</v>
      </c>
      <c r="AL78" t="e">
        <f>IF( EXACT(#REF!,#REF!), $K78, 0)</f>
        <v>#REF!</v>
      </c>
    </row>
    <row r="79" spans="1:38" x14ac:dyDescent="0.3">
      <c r="A79" t="str">
        <f>injury_attenuated!A92</f>
        <v>Saddiq Bey</v>
      </c>
      <c r="B79">
        <f>injury_attenuated!B92</f>
        <v>-0.92048780487804882</v>
      </c>
      <c r="C79">
        <f>injury_attenuated!C92</f>
        <v>0.78682926829268296</v>
      </c>
      <c r="D79">
        <f>injury_attenuated!D92</f>
        <v>1.3965853658536587</v>
      </c>
      <c r="E79">
        <f>injury_attenuated!E92</f>
        <v>0.26878048780487812</v>
      </c>
      <c r="F79">
        <f>injury_attenuated!F92</f>
        <v>0.1965853658536586</v>
      </c>
      <c r="G79">
        <f>injury_attenuated!G92</f>
        <v>-0.55317073170731712</v>
      </c>
      <c r="H79">
        <f>injury_attenuated!H92</f>
        <v>-0.11853658536585365</v>
      </c>
      <c r="I79">
        <f>injury_attenuated!I92</f>
        <v>-0.67170731707317077</v>
      </c>
      <c r="J79">
        <f>injury_attenuated!J92</f>
        <v>0.5639024390243903</v>
      </c>
      <c r="K79">
        <f t="shared" si="4"/>
        <v>0.94878048780487811</v>
      </c>
      <c r="L79">
        <f t="shared" si="5"/>
        <v>0.94878048780487811</v>
      </c>
      <c r="M79" t="str">
        <f>trueraw!C91</f>
        <v xml:space="preserve"> SF</v>
      </c>
      <c r="N79" t="str">
        <f>trueraw!D91</f>
        <v>DET</v>
      </c>
      <c r="O79">
        <f>VLOOKUP($A79, '[1]auction in'!$A$2:$B$218, 2, FALSE)</f>
        <v>1</v>
      </c>
      <c r="AB79" t="e">
        <f>IF( EXACT(#REF!,#REF!), $K79, 0)</f>
        <v>#REF!</v>
      </c>
      <c r="AC79" t="e">
        <f>IF( EXACT(#REF!,#REF!), $K79, 0)</f>
        <v>#REF!</v>
      </c>
      <c r="AD79" t="e">
        <f>IF( EXACT(#REF!,#REF!), $K79, 0)</f>
        <v>#REF!</v>
      </c>
      <c r="AE79" t="e">
        <f>IF( EXACT(#REF!,#REF!), $K79, 0)</f>
        <v>#REF!</v>
      </c>
      <c r="AF79" t="e">
        <f>IF( EXACT(#REF!,#REF!), $K79, 0)</f>
        <v>#REF!</v>
      </c>
      <c r="AG79" t="e">
        <f>IF( EXACT(#REF!,#REF!), $K79, 0)</f>
        <v>#REF!</v>
      </c>
      <c r="AH79" t="e">
        <f>IF( EXACT(#REF!,#REF!), $K79, 0)</f>
        <v>#REF!</v>
      </c>
      <c r="AI79" t="e">
        <f>IF( EXACT(#REF!,#REF!), $K79, 0)</f>
        <v>#REF!</v>
      </c>
      <c r="AJ79" t="e">
        <f>IF( EXACT(#REF!,#REF!), $K79, 0)</f>
        <v>#REF!</v>
      </c>
      <c r="AK79" t="e">
        <f>IF( EXACT(#REF!,#REF!), $K79, 0)</f>
        <v>#REF!</v>
      </c>
      <c r="AL79" t="e">
        <f>IF( EXACT(#REF!,#REF!), $K79, 0)</f>
        <v>#REF!</v>
      </c>
    </row>
    <row r="80" spans="1:38" x14ac:dyDescent="0.3">
      <c r="A80" t="str">
        <f>injury_attenuated!A97</f>
        <v>Joe Harris</v>
      </c>
      <c r="B80">
        <f>injury_attenuated!B97</f>
        <v>0.89837398373983735</v>
      </c>
      <c r="C80">
        <f>injury_attenuated!C97</f>
        <v>-1.9674796747967477E-2</v>
      </c>
      <c r="D80">
        <f>injury_attenuated!D97</f>
        <v>1.4548780487804878</v>
      </c>
      <c r="E80">
        <f>injury_attenuated!E97</f>
        <v>9.3739837398374007E-2</v>
      </c>
      <c r="F80">
        <f>injury_attenuated!F97</f>
        <v>-0.57081300813008129</v>
      </c>
      <c r="G80">
        <f>injury_attenuated!G97</f>
        <v>-0.46601626016260161</v>
      </c>
      <c r="H80">
        <f>injury_attenuated!H97</f>
        <v>-0.5356097560975609</v>
      </c>
      <c r="I80">
        <f>injury_attenuated!I97</f>
        <v>-0.78195121951219515</v>
      </c>
      <c r="J80">
        <f>injury_attenuated!J97</f>
        <v>0.8027642276422764</v>
      </c>
      <c r="K80">
        <f t="shared" si="4"/>
        <v>0.87569105691056903</v>
      </c>
      <c r="L80">
        <f t="shared" si="5"/>
        <v>0.87569105691056903</v>
      </c>
      <c r="M80" t="str">
        <f>trueraw!C96</f>
        <v xml:space="preserve"> SG, SF</v>
      </c>
      <c r="N80" t="str">
        <f>trueraw!D96</f>
        <v>BRO</v>
      </c>
      <c r="O80">
        <f>VLOOKUP($A80, '[1]auction in'!$A$2:$B$218, 2, FALSE)</f>
        <v>1</v>
      </c>
      <c r="AB80" t="e">
        <f>IF( EXACT(#REF!,#REF!), $K80, 0)</f>
        <v>#REF!</v>
      </c>
      <c r="AC80" t="e">
        <f>IF( EXACT(#REF!,#REF!), $K80, 0)</f>
        <v>#REF!</v>
      </c>
      <c r="AD80" t="e">
        <f>IF( EXACT(#REF!,#REF!), $K80, 0)</f>
        <v>#REF!</v>
      </c>
      <c r="AE80" t="e">
        <f>IF( EXACT(#REF!,#REF!), $K80, 0)</f>
        <v>#REF!</v>
      </c>
      <c r="AF80" t="e">
        <f>IF( EXACT(#REF!,#REF!), $K80, 0)</f>
        <v>#REF!</v>
      </c>
      <c r="AG80" t="e">
        <f>IF( EXACT(#REF!,#REF!), $K80, 0)</f>
        <v>#REF!</v>
      </c>
      <c r="AH80" t="e">
        <f>IF( EXACT(#REF!,#REF!), $K80, 0)</f>
        <v>#REF!</v>
      </c>
      <c r="AI80" t="e">
        <f>IF( EXACT(#REF!,#REF!), $K80, 0)</f>
        <v>#REF!</v>
      </c>
      <c r="AJ80" t="e">
        <f>IF( EXACT(#REF!,#REF!), $K80, 0)</f>
        <v>#REF!</v>
      </c>
      <c r="AK80" t="e">
        <f>IF( EXACT(#REF!,#REF!), $K80, 0)</f>
        <v>#REF!</v>
      </c>
      <c r="AL80" t="e">
        <f>IF( EXACT(#REF!,#REF!), $K80, 0)</f>
        <v>#REF!</v>
      </c>
    </row>
    <row r="81" spans="1:38" x14ac:dyDescent="0.3">
      <c r="A81" t="str">
        <f>injury_attenuated!A95</f>
        <v>T.J. McConnell</v>
      </c>
      <c r="B81">
        <f>injury_attenuated!B95</f>
        <v>1.3131707317073171</v>
      </c>
      <c r="C81">
        <f>injury_attenuated!C95</f>
        <v>-0.1678048780487805</v>
      </c>
      <c r="D81">
        <f>injury_attenuated!D95</f>
        <v>-1.5507317073170734</v>
      </c>
      <c r="E81">
        <f>injury_attenuated!E95</f>
        <v>-0.88975609756097562</v>
      </c>
      <c r="F81">
        <f>injury_attenuated!F95</f>
        <v>-0.6839024390243903</v>
      </c>
      <c r="G81">
        <f>injury_attenuated!G95</f>
        <v>1.5692682926829269</v>
      </c>
      <c r="H81">
        <f>injury_attenuated!H95</f>
        <v>2.1151219512195123</v>
      </c>
      <c r="I81">
        <f>injury_attenuated!I95</f>
        <v>-0.63463414634146342</v>
      </c>
      <c r="J81">
        <f>injury_attenuated!J95</f>
        <v>-0.2239024390243903</v>
      </c>
      <c r="K81">
        <f t="shared" si="4"/>
        <v>0.84682926829268246</v>
      </c>
      <c r="L81">
        <f t="shared" si="5"/>
        <v>0.84682926829268246</v>
      </c>
      <c r="M81" t="str">
        <f>trueraw!C94</f>
        <v xml:space="preserve"> PG</v>
      </c>
      <c r="N81" t="str">
        <f>trueraw!D94</f>
        <v>IND</v>
      </c>
      <c r="O81">
        <f>VLOOKUP($A81, '[1]auction in'!$A$2:$B$218, 2, FALSE)</f>
        <v>1</v>
      </c>
      <c r="AB81" t="e">
        <f>IF( EXACT(#REF!,#REF!), $K81, 0)</f>
        <v>#REF!</v>
      </c>
      <c r="AC81" t="e">
        <f>IF( EXACT(#REF!,#REF!), $K81, 0)</f>
        <v>#REF!</v>
      </c>
      <c r="AD81" t="e">
        <f>IF( EXACT(#REF!,#REF!), $K81, 0)</f>
        <v>#REF!</v>
      </c>
      <c r="AE81" t="e">
        <f>IF( EXACT(#REF!,#REF!), $K81, 0)</f>
        <v>#REF!</v>
      </c>
      <c r="AF81" t="e">
        <f>IF( EXACT(#REF!,#REF!), $K81, 0)</f>
        <v>#REF!</v>
      </c>
      <c r="AG81" t="e">
        <f>IF( EXACT(#REF!,#REF!), $K81, 0)</f>
        <v>#REF!</v>
      </c>
      <c r="AH81" t="e">
        <f>IF( EXACT(#REF!,#REF!), $K81, 0)</f>
        <v>#REF!</v>
      </c>
      <c r="AI81" t="e">
        <f>IF( EXACT(#REF!,#REF!), $K81, 0)</f>
        <v>#REF!</v>
      </c>
      <c r="AJ81" t="e">
        <f>IF( EXACT(#REF!,#REF!), $K81, 0)</f>
        <v>#REF!</v>
      </c>
      <c r="AK81" t="e">
        <f>IF( EXACT(#REF!,#REF!), $K81, 0)</f>
        <v>#REF!</v>
      </c>
      <c r="AL81" t="e">
        <f>IF( EXACT(#REF!,#REF!), $K81, 0)</f>
        <v>#REF!</v>
      </c>
    </row>
    <row r="82" spans="1:38" x14ac:dyDescent="0.3">
      <c r="A82" t="str">
        <f>injury_attenuated!A72</f>
        <v>Kemba Walker</v>
      </c>
      <c r="B82">
        <f>injury_attenuated!B72</f>
        <v>-1.0218292682926828</v>
      </c>
      <c r="C82">
        <f>injury_attenuated!C72</f>
        <v>1.231341463414634</v>
      </c>
      <c r="D82">
        <f>injury_attenuated!D72</f>
        <v>0.83817073170731704</v>
      </c>
      <c r="E82">
        <f>injury_attenuated!E72</f>
        <v>0.39878048780487807</v>
      </c>
      <c r="F82">
        <f>injury_attenuated!F72</f>
        <v>-0.61768292682926829</v>
      </c>
      <c r="G82">
        <f>injury_attenuated!G72</f>
        <v>0.66353658536585369</v>
      </c>
      <c r="H82">
        <f>injury_attenuated!H72</f>
        <v>9.585365853658534E-2</v>
      </c>
      <c r="I82">
        <f>injury_attenuated!I72</f>
        <v>-0.63207317073170721</v>
      </c>
      <c r="J82">
        <f>injury_attenuated!J72</f>
        <v>-0.12329268292682924</v>
      </c>
      <c r="K82">
        <f t="shared" si="4"/>
        <v>0.83280487804878034</v>
      </c>
      <c r="L82">
        <f t="shared" si="5"/>
        <v>0.83280487804878034</v>
      </c>
      <c r="M82" t="str">
        <f>trueraw!C71</f>
        <v xml:space="preserve"> PG</v>
      </c>
      <c r="N82" t="str">
        <f>trueraw!D71</f>
        <v>NYK</v>
      </c>
      <c r="O82">
        <f>VLOOKUP($A82, '[1]auction in'!$A$2:$B$218, 2, FALSE)</f>
        <v>6</v>
      </c>
      <c r="AB82" t="e">
        <f>IF( EXACT(#REF!,#REF!), $K82, 0)</f>
        <v>#REF!</v>
      </c>
      <c r="AC82" t="e">
        <f>IF( EXACT(#REF!,#REF!), $K82, 0)</f>
        <v>#REF!</v>
      </c>
      <c r="AD82" t="e">
        <f>IF( EXACT(#REF!,#REF!), $K82, 0)</f>
        <v>#REF!</v>
      </c>
      <c r="AE82" t="e">
        <f>IF( EXACT(#REF!,#REF!), $K82, 0)</f>
        <v>#REF!</v>
      </c>
      <c r="AF82" t="e">
        <f>IF( EXACT(#REF!,#REF!), $K82, 0)</f>
        <v>#REF!</v>
      </c>
      <c r="AG82" t="e">
        <f>IF( EXACT(#REF!,#REF!), $K82, 0)</f>
        <v>#REF!</v>
      </c>
      <c r="AH82" t="e">
        <f>IF( EXACT(#REF!,#REF!), $K82, 0)</f>
        <v>#REF!</v>
      </c>
      <c r="AI82" t="e">
        <f>IF( EXACT(#REF!,#REF!), $K82, 0)</f>
        <v>#REF!</v>
      </c>
      <c r="AJ82" t="e">
        <f>IF( EXACT(#REF!,#REF!), $K82, 0)</f>
        <v>#REF!</v>
      </c>
      <c r="AK82" t="e">
        <f>IF( EXACT(#REF!,#REF!), $K82, 0)</f>
        <v>#REF!</v>
      </c>
      <c r="AL82" t="e">
        <f>IF( EXACT(#REF!,#REF!), $K82, 0)</f>
        <v>#REF!</v>
      </c>
    </row>
    <row r="83" spans="1:38" x14ac:dyDescent="0.3">
      <c r="A83" t="str">
        <f>injury_attenuated!A79</f>
        <v>Christian Wood</v>
      </c>
      <c r="B83">
        <f>injury_attenuated!B79</f>
        <v>1.3102439024390244</v>
      </c>
      <c r="C83">
        <f>injury_attenuated!C79</f>
        <v>-2.2726829268292685</v>
      </c>
      <c r="D83">
        <f>injury_attenuated!D79</f>
        <v>-1.9024390243902428E-2</v>
      </c>
      <c r="E83">
        <f>injury_attenuated!E79</f>
        <v>0.71804878048780496</v>
      </c>
      <c r="F83">
        <f>injury_attenuated!F79</f>
        <v>1.3792682926829269</v>
      </c>
      <c r="G83">
        <f>injury_attenuated!G79</f>
        <v>-0.64609756097560977</v>
      </c>
      <c r="H83">
        <f>injury_attenuated!H79</f>
        <v>-0.50170731707317073</v>
      </c>
      <c r="I83">
        <f>injury_attenuated!I79</f>
        <v>1.0495121951219515</v>
      </c>
      <c r="J83">
        <f>injury_attenuated!J79</f>
        <v>-0.20170731707317074</v>
      </c>
      <c r="K83">
        <f t="shared" si="4"/>
        <v>0.81585365853658542</v>
      </c>
      <c r="L83">
        <f t="shared" si="5"/>
        <v>0.81585365853658542</v>
      </c>
      <c r="M83" t="str">
        <f>trueraw!C78</f>
        <v xml:space="preserve"> C, PF</v>
      </c>
      <c r="N83" t="str">
        <f>trueraw!D78</f>
        <v>HOU</v>
      </c>
      <c r="O83">
        <f>VLOOKUP($A83, '[1]auction in'!$A$2:$B$218, 2, FALSE)</f>
        <v>19</v>
      </c>
      <c r="AB83" t="e">
        <f>IF( EXACT(#REF!,#REF!), $K83, 0)</f>
        <v>#REF!</v>
      </c>
      <c r="AC83" t="e">
        <f>IF( EXACT(#REF!,#REF!), $K83, 0)</f>
        <v>#REF!</v>
      </c>
      <c r="AD83" t="e">
        <f>IF( EXACT(#REF!,#REF!), $K83, 0)</f>
        <v>#REF!</v>
      </c>
      <c r="AE83" t="e">
        <f>IF( EXACT(#REF!,#REF!), $K83, 0)</f>
        <v>#REF!</v>
      </c>
      <c r="AF83" t="e">
        <f>IF( EXACT(#REF!,#REF!), $K83, 0)</f>
        <v>#REF!</v>
      </c>
      <c r="AG83" t="e">
        <f>IF( EXACT(#REF!,#REF!), $K83, 0)</f>
        <v>#REF!</v>
      </c>
      <c r="AH83" t="e">
        <f>IF( EXACT(#REF!,#REF!), $K83, 0)</f>
        <v>#REF!</v>
      </c>
      <c r="AI83" t="e">
        <f>IF( EXACT(#REF!,#REF!), $K83, 0)</f>
        <v>#REF!</v>
      </c>
      <c r="AJ83" t="e">
        <f>IF( EXACT(#REF!,#REF!), $K83, 0)</f>
        <v>#REF!</v>
      </c>
      <c r="AK83" t="e">
        <f>IF( EXACT(#REF!,#REF!), $K83, 0)</f>
        <v>#REF!</v>
      </c>
      <c r="AL83" t="e">
        <f>IF( EXACT(#REF!,#REF!), $K83, 0)</f>
        <v>#REF!</v>
      </c>
    </row>
    <row r="84" spans="1:38" x14ac:dyDescent="0.3">
      <c r="A84" t="str">
        <f>injury_attenuated!A99</f>
        <v>Miles Bridges</v>
      </c>
      <c r="B84">
        <f>injury_attenuated!B99</f>
        <v>0.70016260162601618</v>
      </c>
      <c r="C84">
        <f>injury_attenuated!C99</f>
        <v>0.68467479674796738</v>
      </c>
      <c r="D84">
        <f>injury_attenuated!D99</f>
        <v>3.1341463414634146E-2</v>
      </c>
      <c r="E84">
        <f>injury_attenuated!E99</f>
        <v>-0.22581300813008126</v>
      </c>
      <c r="F84">
        <f>injury_attenuated!F99</f>
        <v>0.29227642276422766</v>
      </c>
      <c r="G84">
        <f>injury_attenuated!G99</f>
        <v>-0.35983739837398371</v>
      </c>
      <c r="H84">
        <f>injury_attenuated!H99</f>
        <v>-0.85939024390243901</v>
      </c>
      <c r="I84">
        <f>injury_attenuated!I99</f>
        <v>0.4476829268292683</v>
      </c>
      <c r="J84">
        <f>injury_attenuated!J99</f>
        <v>6.662601626016261E-2</v>
      </c>
      <c r="K84">
        <f t="shared" si="4"/>
        <v>0.77772357723577223</v>
      </c>
      <c r="L84">
        <f t="shared" si="5"/>
        <v>0.77772357723577223</v>
      </c>
      <c r="M84" t="str">
        <f>trueraw!C98</f>
        <v xml:space="preserve"> SF, PF</v>
      </c>
      <c r="N84" t="str">
        <f>trueraw!D98</f>
        <v>CHA</v>
      </c>
      <c r="O84">
        <f>VLOOKUP($A84, '[1]auction in'!$A$2:$B$218, 2, FALSE)</f>
        <v>1</v>
      </c>
      <c r="AB84" t="e">
        <f>IF( EXACT(#REF!,#REF!), $K84, 0)</f>
        <v>#REF!</v>
      </c>
      <c r="AC84" t="e">
        <f>IF( EXACT(#REF!,#REF!), $K84, 0)</f>
        <v>#REF!</v>
      </c>
      <c r="AD84" t="e">
        <f>IF( EXACT(#REF!,#REF!), $K84, 0)</f>
        <v>#REF!</v>
      </c>
      <c r="AE84" t="e">
        <f>IF( EXACT(#REF!,#REF!), $K84, 0)</f>
        <v>#REF!</v>
      </c>
      <c r="AF84" t="e">
        <f>IF( EXACT(#REF!,#REF!), $K84, 0)</f>
        <v>#REF!</v>
      </c>
      <c r="AG84" t="e">
        <f>IF( EXACT(#REF!,#REF!), $K84, 0)</f>
        <v>#REF!</v>
      </c>
      <c r="AH84" t="e">
        <f>IF( EXACT(#REF!,#REF!), $K84, 0)</f>
        <v>#REF!</v>
      </c>
      <c r="AI84" t="e">
        <f>IF( EXACT(#REF!,#REF!), $K84, 0)</f>
        <v>#REF!</v>
      </c>
      <c r="AJ84" t="e">
        <f>IF( EXACT(#REF!,#REF!), $K84, 0)</f>
        <v>#REF!</v>
      </c>
      <c r="AK84" t="e">
        <f>IF( EXACT(#REF!,#REF!), $K84, 0)</f>
        <v>#REF!</v>
      </c>
      <c r="AL84" t="e">
        <f>IF( EXACT(#REF!,#REF!), $K84, 0)</f>
        <v>#REF!</v>
      </c>
    </row>
    <row r="85" spans="1:38" x14ac:dyDescent="0.3">
      <c r="A85" t="str">
        <f>injury_attenuated!A94</f>
        <v>Bobby Portis</v>
      </c>
      <c r="B85">
        <f>injury_attenuated!B94</f>
        <v>1.0409349593495933</v>
      </c>
      <c r="C85">
        <f>injury_attenuated!C94</f>
        <v>-0.18406504065040652</v>
      </c>
      <c r="D85">
        <f>injury_attenuated!D94</f>
        <v>-0.52146341463414636</v>
      </c>
      <c r="E85">
        <f>injury_attenuated!E94</f>
        <v>-0.22869918699186992</v>
      </c>
      <c r="F85">
        <f>injury_attenuated!F94</f>
        <v>1.0266260162601626</v>
      </c>
      <c r="G85">
        <f>injury_attenuated!G94</f>
        <v>-0.82394308943089445</v>
      </c>
      <c r="H85">
        <f>injury_attenuated!H94</f>
        <v>-8.3414634146341482E-2</v>
      </c>
      <c r="I85">
        <f>injury_attenuated!I94</f>
        <v>-0.28036585365853661</v>
      </c>
      <c r="J85">
        <f>injury_attenuated!J94</f>
        <v>0.82898373983739848</v>
      </c>
      <c r="K85">
        <f t="shared" si="4"/>
        <v>0.77459349593495896</v>
      </c>
      <c r="L85">
        <f t="shared" si="5"/>
        <v>0.77459349593495896</v>
      </c>
      <c r="M85" t="str">
        <f>trueraw!C93</f>
        <v xml:space="preserve"> PF</v>
      </c>
      <c r="N85" t="str">
        <f>trueraw!D93</f>
        <v>MIL</v>
      </c>
      <c r="O85">
        <f>VLOOKUP($A85, '[1]auction in'!$A$2:$B$218, 2, FALSE)</f>
        <v>1</v>
      </c>
      <c r="AB85" t="e">
        <f>IF( EXACT(#REF!,#REF!), $K85, 0)</f>
        <v>#REF!</v>
      </c>
      <c r="AC85" t="e">
        <f>IF( EXACT(#REF!,#REF!), $K85, 0)</f>
        <v>#REF!</v>
      </c>
      <c r="AD85" t="e">
        <f>IF( EXACT(#REF!,#REF!), $K85, 0)</f>
        <v>#REF!</v>
      </c>
      <c r="AE85" t="e">
        <f>IF( EXACT(#REF!,#REF!), $K85, 0)</f>
        <v>#REF!</v>
      </c>
      <c r="AF85" t="e">
        <f>IF( EXACT(#REF!,#REF!), $K85, 0)</f>
        <v>#REF!</v>
      </c>
      <c r="AG85" t="e">
        <f>IF( EXACT(#REF!,#REF!), $K85, 0)</f>
        <v>#REF!</v>
      </c>
      <c r="AH85" t="e">
        <f>IF( EXACT(#REF!,#REF!), $K85, 0)</f>
        <v>#REF!</v>
      </c>
      <c r="AI85" t="e">
        <f>IF( EXACT(#REF!,#REF!), $K85, 0)</f>
        <v>#REF!</v>
      </c>
      <c r="AJ85" t="e">
        <f>IF( EXACT(#REF!,#REF!), $K85, 0)</f>
        <v>#REF!</v>
      </c>
      <c r="AK85" t="e">
        <f>IF( EXACT(#REF!,#REF!), $K85, 0)</f>
        <v>#REF!</v>
      </c>
      <c r="AL85" t="e">
        <f>IF( EXACT(#REF!,#REF!), $K85, 0)</f>
        <v>#REF!</v>
      </c>
    </row>
    <row r="86" spans="1:38" x14ac:dyDescent="0.3">
      <c r="A86" t="str">
        <f>injury_attenuated!A89</f>
        <v>Collin Sexton</v>
      </c>
      <c r="B86">
        <f>injury_attenuated!B89</f>
        <v>0.34780487804878052</v>
      </c>
      <c r="C86">
        <f>injury_attenuated!C89</f>
        <v>1.0045121951219511</v>
      </c>
      <c r="D86">
        <f>injury_attenuated!D89</f>
        <v>-0.1651219512195122</v>
      </c>
      <c r="E86">
        <f>injury_attenuated!E89</f>
        <v>1.3515853658536585</v>
      </c>
      <c r="F86">
        <f>injury_attenuated!F89</f>
        <v>-0.77317073170731709</v>
      </c>
      <c r="G86">
        <f>injury_attenuated!G89</f>
        <v>0.61426829268292693</v>
      </c>
      <c r="H86">
        <f>injury_attenuated!H89</f>
        <v>0.39195121951219519</v>
      </c>
      <c r="I86">
        <f>injury_attenuated!I89</f>
        <v>-0.78439024390243905</v>
      </c>
      <c r="J86">
        <f>injury_attenuated!J89</f>
        <v>-1.2341463414634148</v>
      </c>
      <c r="K86">
        <f t="shared" si="4"/>
        <v>0.7532926829268296</v>
      </c>
      <c r="L86">
        <f t="shared" si="5"/>
        <v>0.7532926829268296</v>
      </c>
      <c r="M86" t="str">
        <f>trueraw!C88</f>
        <v xml:space="preserve"> SG, PG</v>
      </c>
      <c r="N86" t="str">
        <f>trueraw!D88</f>
        <v>CLE</v>
      </c>
      <c r="O86">
        <f>VLOOKUP($A86, '[1]auction in'!$A$2:$B$218, 2, FALSE)</f>
        <v>13</v>
      </c>
      <c r="AB86" t="e">
        <f>IF( EXACT(#REF!,#REF!), $K86, 0)</f>
        <v>#REF!</v>
      </c>
      <c r="AC86" t="e">
        <f>IF( EXACT(#REF!,#REF!), $K86, 0)</f>
        <v>#REF!</v>
      </c>
      <c r="AD86" t="e">
        <f>IF( EXACT(#REF!,#REF!), $K86, 0)</f>
        <v>#REF!</v>
      </c>
      <c r="AE86" t="e">
        <f>IF( EXACT(#REF!,#REF!), $K86, 0)</f>
        <v>#REF!</v>
      </c>
      <c r="AF86" t="e">
        <f>IF( EXACT(#REF!,#REF!), $K86, 0)</f>
        <v>#REF!</v>
      </c>
      <c r="AG86" t="e">
        <f>IF( EXACT(#REF!,#REF!), $K86, 0)</f>
        <v>#REF!</v>
      </c>
      <c r="AH86" t="e">
        <f>IF( EXACT(#REF!,#REF!), $K86, 0)</f>
        <v>#REF!</v>
      </c>
      <c r="AI86" t="e">
        <f>IF( EXACT(#REF!,#REF!), $K86, 0)</f>
        <v>#REF!</v>
      </c>
      <c r="AJ86" t="e">
        <f>IF( EXACT(#REF!,#REF!), $K86, 0)</f>
        <v>#REF!</v>
      </c>
      <c r="AK86" t="e">
        <f>IF( EXACT(#REF!,#REF!), $K86, 0)</f>
        <v>#REF!</v>
      </c>
      <c r="AL86" t="e">
        <f>IF( EXACT(#REF!,#REF!), $K86, 0)</f>
        <v>#REF!</v>
      </c>
    </row>
    <row r="87" spans="1:38" x14ac:dyDescent="0.3">
      <c r="A87" t="str">
        <f>injury_attenuated!A67</f>
        <v>Derrick Favors</v>
      </c>
      <c r="B87">
        <f>injury_attenuated!B67</f>
        <v>1.6346341463414633</v>
      </c>
      <c r="C87">
        <f>injury_attenuated!C67</f>
        <v>-0.21365853658536588</v>
      </c>
      <c r="D87">
        <f>injury_attenuated!D67</f>
        <v>-1.6404878048780489</v>
      </c>
      <c r="E87">
        <f>injury_attenuated!E67</f>
        <v>-0.75853658536585356</v>
      </c>
      <c r="F87">
        <f>injury_attenuated!F67</f>
        <v>1.1829268292682928</v>
      </c>
      <c r="G87">
        <f>injury_attenuated!G67</f>
        <v>-0.92390243902439029</v>
      </c>
      <c r="H87">
        <f>injury_attenuated!H67</f>
        <v>-0.40243902439024387</v>
      </c>
      <c r="I87">
        <f>injury_attenuated!I67</f>
        <v>0.94390243902439019</v>
      </c>
      <c r="J87">
        <f>injury_attenuated!J67</f>
        <v>0.92926829268292688</v>
      </c>
      <c r="K87">
        <f t="shared" si="4"/>
        <v>0.75170731707317084</v>
      </c>
      <c r="L87">
        <f t="shared" si="5"/>
        <v>0.75170731707317084</v>
      </c>
      <c r="M87" t="str">
        <f>trueraw!C66</f>
        <v>C, PF</v>
      </c>
      <c r="N87" t="str">
        <f>trueraw!D66</f>
        <v>OKL</v>
      </c>
      <c r="O87">
        <f>VLOOKUP($A87, '[1]auction in'!$A$2:$B$218, 2, FALSE)</f>
        <v>13.475494723869206</v>
      </c>
      <c r="AB87" t="e">
        <f>IF( EXACT(#REF!,#REF!), $K87, 0)</f>
        <v>#REF!</v>
      </c>
      <c r="AC87" t="e">
        <f>IF( EXACT(#REF!,#REF!), $K87, 0)</f>
        <v>#REF!</v>
      </c>
      <c r="AD87" t="e">
        <f>IF( EXACT(#REF!,#REF!), $K87, 0)</f>
        <v>#REF!</v>
      </c>
      <c r="AE87" t="e">
        <f>IF( EXACT(#REF!,#REF!), $K87, 0)</f>
        <v>#REF!</v>
      </c>
      <c r="AF87" t="e">
        <f>IF( EXACT(#REF!,#REF!), $K87, 0)</f>
        <v>#REF!</v>
      </c>
      <c r="AG87" t="e">
        <f>IF( EXACT(#REF!,#REF!), $K87, 0)</f>
        <v>#REF!</v>
      </c>
      <c r="AH87" t="e">
        <f>IF( EXACT(#REF!,#REF!), $K87, 0)</f>
        <v>#REF!</v>
      </c>
      <c r="AI87" t="e">
        <f>IF( EXACT(#REF!,#REF!), $K87, 0)</f>
        <v>#REF!</v>
      </c>
      <c r="AJ87" t="e">
        <f>IF( EXACT(#REF!,#REF!), $K87, 0)</f>
        <v>#REF!</v>
      </c>
      <c r="AK87" t="e">
        <f>IF( EXACT(#REF!,#REF!), $K87, 0)</f>
        <v>#REF!</v>
      </c>
      <c r="AL87" t="e">
        <f>IF( EXACT(#REF!,#REF!), $K87, 0)</f>
        <v>#REF!</v>
      </c>
    </row>
    <row r="88" spans="1:38" x14ac:dyDescent="0.3">
      <c r="A88" t="str">
        <f>injury_attenuated!A55</f>
        <v>Pascal Siakam</v>
      </c>
      <c r="B88">
        <f>injury_attenuated!B55</f>
        <v>-0.19873983739837398</v>
      </c>
      <c r="C88">
        <f>injury_attenuated!C55</f>
        <v>0.85247967479674791</v>
      </c>
      <c r="D88">
        <f>injury_attenuated!D55</f>
        <v>-0.63317073170731708</v>
      </c>
      <c r="E88">
        <f>injury_attenuated!E55</f>
        <v>0.44382113821138208</v>
      </c>
      <c r="F88">
        <f>injury_attenuated!F55</f>
        <v>0.2426422764227642</v>
      </c>
      <c r="G88">
        <f>injury_attenuated!G55</f>
        <v>0.34577235772357723</v>
      </c>
      <c r="H88">
        <f>injury_attenuated!H55</f>
        <v>-7.3048780487804943E-2</v>
      </c>
      <c r="I88">
        <f>injury_attenuated!I55</f>
        <v>-1.4146341463414647E-2</v>
      </c>
      <c r="J88">
        <f>injury_attenuated!J55</f>
        <v>-0.24032520325203244</v>
      </c>
      <c r="K88">
        <f t="shared" si="4"/>
        <v>0.7252845528455284</v>
      </c>
      <c r="L88">
        <f t="shared" si="5"/>
        <v>0.7252845528455284</v>
      </c>
      <c r="M88" t="str">
        <f>trueraw!C54</f>
        <v xml:space="preserve"> PF</v>
      </c>
      <c r="N88" t="str">
        <f>trueraw!D54</f>
        <v>TOR</v>
      </c>
      <c r="O88">
        <f>VLOOKUP($A88, '[1]auction in'!$A$2:$B$218, 2, FALSE)</f>
        <v>9</v>
      </c>
      <c r="AB88" t="e">
        <f>IF( EXACT(#REF!,#REF!), $K88, 0)</f>
        <v>#REF!</v>
      </c>
      <c r="AC88" t="e">
        <f>IF( EXACT(#REF!,#REF!), $K88, 0)</f>
        <v>#REF!</v>
      </c>
      <c r="AD88" t="e">
        <f>IF( EXACT(#REF!,#REF!), $K88, 0)</f>
        <v>#REF!</v>
      </c>
      <c r="AE88" t="e">
        <f>IF( EXACT(#REF!,#REF!), $K88, 0)</f>
        <v>#REF!</v>
      </c>
      <c r="AF88" t="e">
        <f>IF( EXACT(#REF!,#REF!), $K88, 0)</f>
        <v>#REF!</v>
      </c>
      <c r="AG88" t="e">
        <f>IF( EXACT(#REF!,#REF!), $K88, 0)</f>
        <v>#REF!</v>
      </c>
      <c r="AH88" t="e">
        <f>IF( EXACT(#REF!,#REF!), $K88, 0)</f>
        <v>#REF!</v>
      </c>
      <c r="AI88" t="e">
        <f>IF( EXACT(#REF!,#REF!), $K88, 0)</f>
        <v>#REF!</v>
      </c>
      <c r="AJ88" t="e">
        <f>IF( EXACT(#REF!,#REF!), $K88, 0)</f>
        <v>#REF!</v>
      </c>
      <c r="AK88" t="e">
        <f>IF( EXACT(#REF!,#REF!), $K88, 0)</f>
        <v>#REF!</v>
      </c>
      <c r="AL88" t="e">
        <f>IF( EXACT(#REF!,#REF!), $K88, 0)</f>
        <v>#REF!</v>
      </c>
    </row>
    <row r="89" spans="1:38" x14ac:dyDescent="0.3">
      <c r="A89" t="str">
        <f>injury_attenuated!A83</f>
        <v>Harrison Barnes</v>
      </c>
      <c r="B89">
        <f>injury_attenuated!B83</f>
        <v>0.6778861788617887</v>
      </c>
      <c r="C89">
        <f>injury_attenuated!C83</f>
        <v>0.77105691056910575</v>
      </c>
      <c r="D89">
        <f>injury_attenuated!D83</f>
        <v>-0.14390243902439023</v>
      </c>
      <c r="E89">
        <f>injury_attenuated!E83</f>
        <v>0.15495934959349597</v>
      </c>
      <c r="F89">
        <f>injury_attenuated!F83</f>
        <v>0.39528455284552855</v>
      </c>
      <c r="G89">
        <f>injury_attenuated!G83</f>
        <v>0.18861788617886177</v>
      </c>
      <c r="H89">
        <f>injury_attenuated!H83</f>
        <v>-0.66292682926829272</v>
      </c>
      <c r="I89">
        <f>injury_attenuated!I83</f>
        <v>-0.80243902439024395</v>
      </c>
      <c r="J89">
        <f>injury_attenuated!J83</f>
        <v>0.1432520325203252</v>
      </c>
      <c r="K89">
        <f t="shared" si="4"/>
        <v>0.72178861788617921</v>
      </c>
      <c r="L89">
        <f t="shared" si="5"/>
        <v>0.72178861788617921</v>
      </c>
      <c r="M89" t="str">
        <f>trueraw!C82</f>
        <v xml:space="preserve"> SF, PF</v>
      </c>
      <c r="N89" t="str">
        <f>trueraw!D82</f>
        <v>SAC</v>
      </c>
      <c r="O89">
        <f>VLOOKUP($A89, '[1]auction in'!$A$2:$B$218, 2, FALSE)</f>
        <v>1</v>
      </c>
      <c r="AB89" t="e">
        <f>IF( EXACT(#REF!,#REF!), $K89, 0)</f>
        <v>#REF!</v>
      </c>
      <c r="AC89" t="e">
        <f>IF( EXACT(#REF!,#REF!), $K89, 0)</f>
        <v>#REF!</v>
      </c>
      <c r="AD89" t="e">
        <f>IF( EXACT(#REF!,#REF!), $K89, 0)</f>
        <v>#REF!</v>
      </c>
      <c r="AE89" t="e">
        <f>IF( EXACT(#REF!,#REF!), $K89, 0)</f>
        <v>#REF!</v>
      </c>
      <c r="AF89" t="e">
        <f>IF( EXACT(#REF!,#REF!), $K89, 0)</f>
        <v>#REF!</v>
      </c>
      <c r="AG89" t="e">
        <f>IF( EXACT(#REF!,#REF!), $K89, 0)</f>
        <v>#REF!</v>
      </c>
      <c r="AH89" t="e">
        <f>IF( EXACT(#REF!,#REF!), $K89, 0)</f>
        <v>#REF!</v>
      </c>
      <c r="AI89" t="e">
        <f>IF( EXACT(#REF!,#REF!), $K89, 0)</f>
        <v>#REF!</v>
      </c>
      <c r="AJ89" t="e">
        <f>IF( EXACT(#REF!,#REF!), $K89, 0)</f>
        <v>#REF!</v>
      </c>
      <c r="AK89" t="e">
        <f>IF( EXACT(#REF!,#REF!), $K89, 0)</f>
        <v>#REF!</v>
      </c>
      <c r="AL89" t="e">
        <f>IF( EXACT(#REF!,#REF!), $K89, 0)</f>
        <v>#REF!</v>
      </c>
    </row>
    <row r="90" spans="1:38" x14ac:dyDescent="0.3">
      <c r="A90" t="str">
        <f>injury_attenuated!A96</f>
        <v>Kelly Olynyk</v>
      </c>
      <c r="B90">
        <f>injury_attenuated!B96</f>
        <v>9.5121951219512193E-3</v>
      </c>
      <c r="C90">
        <f>injury_attenuated!C96</f>
        <v>0.53268292682926832</v>
      </c>
      <c r="D90">
        <f>injury_attenuated!D96</f>
        <v>-0.1028048780487805</v>
      </c>
      <c r="E90">
        <f>injury_attenuated!E96</f>
        <v>-0.33097560975609752</v>
      </c>
      <c r="F90">
        <f>injury_attenuated!F96</f>
        <v>0.42865853658536596</v>
      </c>
      <c r="G90">
        <f>injury_attenuated!G96</f>
        <v>-0.12463414634146341</v>
      </c>
      <c r="H90">
        <f>injury_attenuated!H96</f>
        <v>0.19609756097560976</v>
      </c>
      <c r="I90">
        <f>injury_attenuated!I96</f>
        <v>-4.5487804878048772E-2</v>
      </c>
      <c r="J90">
        <f>injury_attenuated!J96</f>
        <v>-5.6097560975609806E-3</v>
      </c>
      <c r="K90">
        <f t="shared" si="4"/>
        <v>0.55743902439024418</v>
      </c>
      <c r="L90">
        <f t="shared" si="5"/>
        <v>0.55743902439024418</v>
      </c>
      <c r="M90" t="str">
        <f>trueraw!C95</f>
        <v xml:space="preserve"> C, PF</v>
      </c>
      <c r="N90" t="str">
        <f>trueraw!D95</f>
        <v>DET</v>
      </c>
      <c r="O90">
        <f>VLOOKUP($A90, '[1]auction in'!$A$2:$B$218, 2, FALSE)</f>
        <v>11.532268405868676</v>
      </c>
      <c r="AB90" t="e">
        <f>IF( EXACT(#REF!,#REF!), $K90, 0)</f>
        <v>#REF!</v>
      </c>
      <c r="AC90" t="e">
        <f>IF( EXACT(#REF!,#REF!), $K90, 0)</f>
        <v>#REF!</v>
      </c>
      <c r="AD90" t="e">
        <f>IF( EXACT(#REF!,#REF!), $K90, 0)</f>
        <v>#REF!</v>
      </c>
      <c r="AE90" t="e">
        <f>IF( EXACT(#REF!,#REF!), $K90, 0)</f>
        <v>#REF!</v>
      </c>
      <c r="AF90" t="e">
        <f>IF( EXACT(#REF!,#REF!), $K90, 0)</f>
        <v>#REF!</v>
      </c>
      <c r="AG90" t="e">
        <f>IF( EXACT(#REF!,#REF!), $K90, 0)</f>
        <v>#REF!</v>
      </c>
      <c r="AH90" t="e">
        <f>IF( EXACT(#REF!,#REF!), $K90, 0)</f>
        <v>#REF!</v>
      </c>
      <c r="AI90" t="e">
        <f>IF( EXACT(#REF!,#REF!), $K90, 0)</f>
        <v>#REF!</v>
      </c>
      <c r="AJ90" t="e">
        <f>IF( EXACT(#REF!,#REF!), $K90, 0)</f>
        <v>#REF!</v>
      </c>
      <c r="AK90" t="e">
        <f>IF( EXACT(#REF!,#REF!), $K90, 0)</f>
        <v>#REF!</v>
      </c>
      <c r="AL90" t="e">
        <f>IF( EXACT(#REF!,#REF!), $K90, 0)</f>
        <v>#REF!</v>
      </c>
    </row>
    <row r="91" spans="1:38" x14ac:dyDescent="0.3">
      <c r="A91" t="str">
        <f>injury_attenuated!A84</f>
        <v>Nerlens Noel</v>
      </c>
      <c r="B91">
        <f>injury_attenuated!B84</f>
        <v>0.89195121951219514</v>
      </c>
      <c r="C91">
        <f>injury_attenuated!C84</f>
        <v>-0.23243902439024391</v>
      </c>
      <c r="D91">
        <f>injury_attenuated!D84</f>
        <v>-1.6836585365853658</v>
      </c>
      <c r="E91">
        <f>injury_attenuated!E84</f>
        <v>-1.3392682926829269</v>
      </c>
      <c r="F91">
        <f>injury_attenuated!F84</f>
        <v>0.25243902439024396</v>
      </c>
      <c r="G91">
        <f>injury_attenuated!G84</f>
        <v>-1.0814634146341464</v>
      </c>
      <c r="H91">
        <f>injury_attenuated!H84</f>
        <v>0.18975609756097561</v>
      </c>
      <c r="I91">
        <f>injury_attenuated!I84</f>
        <v>2.748292682926829</v>
      </c>
      <c r="J91">
        <f>injury_attenuated!J84</f>
        <v>0.79707317073170736</v>
      </c>
      <c r="K91">
        <f t="shared" si="4"/>
        <v>0.54268292682926833</v>
      </c>
      <c r="L91">
        <f t="shared" si="5"/>
        <v>0.54268292682926833</v>
      </c>
      <c r="M91" t="str">
        <f>trueraw!C83</f>
        <v xml:space="preserve"> C</v>
      </c>
      <c r="N91" t="str">
        <f>trueraw!D83</f>
        <v>NYK</v>
      </c>
      <c r="O91">
        <f>VLOOKUP($A91, '[1]auction in'!$A$2:$B$218, 2, FALSE)</f>
        <v>11.59847123584842</v>
      </c>
      <c r="AB91" t="e">
        <f>IF( EXACT(#REF!,#REF!), $K91, 0)</f>
        <v>#REF!</v>
      </c>
      <c r="AC91" t="e">
        <f>IF( EXACT(#REF!,#REF!), $K91, 0)</f>
        <v>#REF!</v>
      </c>
      <c r="AD91" t="e">
        <f>IF( EXACT(#REF!,#REF!), $K91, 0)</f>
        <v>#REF!</v>
      </c>
      <c r="AE91" t="e">
        <f>IF( EXACT(#REF!,#REF!), $K91, 0)</f>
        <v>#REF!</v>
      </c>
      <c r="AF91" t="e">
        <f>IF( EXACT(#REF!,#REF!), $K91, 0)</f>
        <v>#REF!</v>
      </c>
      <c r="AG91" t="e">
        <f>IF( EXACT(#REF!,#REF!), $K91, 0)</f>
        <v>#REF!</v>
      </c>
      <c r="AH91" t="e">
        <f>IF( EXACT(#REF!,#REF!), $K91, 0)</f>
        <v>#REF!</v>
      </c>
      <c r="AI91" t="e">
        <f>IF( EXACT(#REF!,#REF!), $K91, 0)</f>
        <v>#REF!</v>
      </c>
      <c r="AJ91" t="e">
        <f>IF( EXACT(#REF!,#REF!), $K91, 0)</f>
        <v>#REF!</v>
      </c>
      <c r="AK91" t="e">
        <f>IF( EXACT(#REF!,#REF!), $K91, 0)</f>
        <v>#REF!</v>
      </c>
      <c r="AL91" t="e">
        <f>IF( EXACT(#REF!,#REF!), $K91, 0)</f>
        <v>#REF!</v>
      </c>
    </row>
    <row r="92" spans="1:38" x14ac:dyDescent="0.3">
      <c r="A92" t="str">
        <f>injury_attenuated!A102</f>
        <v>Reggie Jackson</v>
      </c>
      <c r="B92">
        <f>injury_attenuated!B102</f>
        <v>-0.48650406504065047</v>
      </c>
      <c r="C92">
        <f>injury_attenuated!C102</f>
        <v>0.34642276422764229</v>
      </c>
      <c r="D92">
        <f>injury_attenuated!D102</f>
        <v>0.8139024390243903</v>
      </c>
      <c r="E92">
        <f>injury_attenuated!E102</f>
        <v>0.16459349593495937</v>
      </c>
      <c r="F92">
        <f>injury_attenuated!F102</f>
        <v>-0.39105691056910574</v>
      </c>
      <c r="G92">
        <f>injury_attenuated!G102</f>
        <v>1.1059349593495937</v>
      </c>
      <c r="H92">
        <f>injury_attenuated!H102</f>
        <v>-0.19317073170731708</v>
      </c>
      <c r="I92">
        <f>injury_attenuated!I102</f>
        <v>-0.90231707317073173</v>
      </c>
      <c r="J92">
        <f>injury_attenuated!J102</f>
        <v>6.9837398373983756E-2</v>
      </c>
      <c r="K92">
        <f t="shared" si="4"/>
        <v>0.5276422764227644</v>
      </c>
      <c r="L92">
        <f t="shared" si="5"/>
        <v>0.5276422764227644</v>
      </c>
      <c r="M92" t="str">
        <f>trueraw!C101</f>
        <v xml:space="preserve"> PG</v>
      </c>
      <c r="N92" t="str">
        <f>trueraw!D101</f>
        <v>LAC</v>
      </c>
      <c r="O92">
        <f>VLOOKUP($A92, '[1]auction in'!$A$2:$B$218, 2, FALSE)</f>
        <v>1</v>
      </c>
      <c r="AB92" t="e">
        <f>IF( EXACT(#REF!,#REF!), $K92, 0)</f>
        <v>#REF!</v>
      </c>
      <c r="AC92" t="e">
        <f>IF( EXACT(#REF!,#REF!), $K92, 0)</f>
        <v>#REF!</v>
      </c>
      <c r="AD92" t="e">
        <f>IF( EXACT(#REF!,#REF!), $K92, 0)</f>
        <v>#REF!</v>
      </c>
      <c r="AE92" t="e">
        <f>IF( EXACT(#REF!,#REF!), $K92, 0)</f>
        <v>#REF!</v>
      </c>
      <c r="AF92" t="e">
        <f>IF( EXACT(#REF!,#REF!), $K92, 0)</f>
        <v>#REF!</v>
      </c>
      <c r="AG92" t="e">
        <f>IF( EXACT(#REF!,#REF!), $K92, 0)</f>
        <v>#REF!</v>
      </c>
      <c r="AH92" t="e">
        <f>IF( EXACT(#REF!,#REF!), $K92, 0)</f>
        <v>#REF!</v>
      </c>
      <c r="AI92" t="e">
        <f>IF( EXACT(#REF!,#REF!), $K92, 0)</f>
        <v>#REF!</v>
      </c>
      <c r="AJ92" t="e">
        <f>IF( EXACT(#REF!,#REF!), $K92, 0)</f>
        <v>#REF!</v>
      </c>
      <c r="AK92" t="e">
        <f>IF( EXACT(#REF!,#REF!), $K92, 0)</f>
        <v>#REF!</v>
      </c>
      <c r="AL92" t="e">
        <f>IF( EXACT(#REF!,#REF!), $K92, 0)</f>
        <v>#REF!</v>
      </c>
    </row>
    <row r="93" spans="1:38" x14ac:dyDescent="0.3">
      <c r="A93" t="str">
        <f>injury_attenuated!A88</f>
        <v>Evan Fournier</v>
      </c>
      <c r="B93">
        <f>injury_attenuated!B88</f>
        <v>-0.17512195121951218</v>
      </c>
      <c r="C93">
        <f>injury_attenuated!C88</f>
        <v>0.31390243902439025</v>
      </c>
      <c r="D93">
        <f>injury_attenuated!D88</f>
        <v>0.88585365853658549</v>
      </c>
      <c r="E93">
        <f>injury_attenuated!E88</f>
        <v>0.22292682926829271</v>
      </c>
      <c r="F93">
        <f>injury_attenuated!F88</f>
        <v>-0.87439024390243902</v>
      </c>
      <c r="G93">
        <f>injury_attenuated!G88</f>
        <v>2.6829268292683228E-3</v>
      </c>
      <c r="H93">
        <f>injury_attenuated!H88</f>
        <v>0.29219512195121955</v>
      </c>
      <c r="I93">
        <f>injury_attenuated!I88</f>
        <v>-0.21390243902439021</v>
      </c>
      <c r="J93">
        <f>injury_attenuated!J88</f>
        <v>2.8780487804878047E-2</v>
      </c>
      <c r="K93">
        <f t="shared" si="4"/>
        <v>0.482926829268293</v>
      </c>
      <c r="L93">
        <f t="shared" si="5"/>
        <v>0.482926829268293</v>
      </c>
      <c r="M93" t="str">
        <f>trueraw!C87</f>
        <v xml:space="preserve"> SG, SF</v>
      </c>
      <c r="N93" t="str">
        <f>trueraw!D87</f>
        <v>NYK</v>
      </c>
      <c r="O93">
        <f>VLOOKUP($A93, '[1]auction in'!$A$2:$B$218, 2, FALSE)</f>
        <v>1</v>
      </c>
      <c r="AB93" t="e">
        <f>IF( EXACT(#REF!,#REF!), $K93, 0)</f>
        <v>#REF!</v>
      </c>
      <c r="AC93" t="e">
        <f>IF( EXACT(#REF!,#REF!), $K93, 0)</f>
        <v>#REF!</v>
      </c>
      <c r="AD93" t="e">
        <f>IF( EXACT(#REF!,#REF!), $K93, 0)</f>
        <v>#REF!</v>
      </c>
      <c r="AE93" t="e">
        <f>IF( EXACT(#REF!,#REF!), $K93, 0)</f>
        <v>#REF!</v>
      </c>
      <c r="AF93" t="e">
        <f>IF( EXACT(#REF!,#REF!), $K93, 0)</f>
        <v>#REF!</v>
      </c>
      <c r="AG93" t="e">
        <f>IF( EXACT(#REF!,#REF!), $K93, 0)</f>
        <v>#REF!</v>
      </c>
      <c r="AH93" t="e">
        <f>IF( EXACT(#REF!,#REF!), $K93, 0)</f>
        <v>#REF!</v>
      </c>
      <c r="AI93" t="e">
        <f>IF( EXACT(#REF!,#REF!), $K93, 0)</f>
        <v>#REF!</v>
      </c>
      <c r="AJ93" t="e">
        <f>IF( EXACT(#REF!,#REF!), $K93, 0)</f>
        <v>#REF!</v>
      </c>
      <c r="AK93" t="e">
        <f>IF( EXACT(#REF!,#REF!), $K93, 0)</f>
        <v>#REF!</v>
      </c>
      <c r="AL93" t="e">
        <f>IF( EXACT(#REF!,#REF!), $K93, 0)</f>
        <v>#REF!</v>
      </c>
    </row>
    <row r="94" spans="1:38" x14ac:dyDescent="0.3">
      <c r="A94" t="str">
        <f>injury_attenuated!A87</f>
        <v>Darius Garland</v>
      </c>
      <c r="B94">
        <f>injury_attenuated!B87</f>
        <v>-0.15804878048780488</v>
      </c>
      <c r="C94">
        <f>injury_attenuated!C87</f>
        <v>0.84317073170731704</v>
      </c>
      <c r="D94">
        <f>injury_attenuated!D87</f>
        <v>0.35658536585365858</v>
      </c>
      <c r="E94">
        <f>injury_attenuated!E87</f>
        <v>0.69243902439024396</v>
      </c>
      <c r="F94">
        <f>injury_attenuated!F87</f>
        <v>-1.0536585365853659</v>
      </c>
      <c r="G94">
        <f>injury_attenuated!G87</f>
        <v>1.5563414634146342</v>
      </c>
      <c r="H94">
        <f>injury_attenuated!H87</f>
        <v>0.66780487804878053</v>
      </c>
      <c r="I94">
        <f>injury_attenuated!I87</f>
        <v>-0.97365853658536583</v>
      </c>
      <c r="J94">
        <f>injury_attenuated!J87</f>
        <v>-1.4565853658536585</v>
      </c>
      <c r="K94">
        <f t="shared" si="4"/>
        <v>0.47439024390243967</v>
      </c>
      <c r="L94">
        <f t="shared" si="5"/>
        <v>0.47439024390243967</v>
      </c>
      <c r="M94" t="str">
        <f>trueraw!C86</f>
        <v xml:space="preserve"> PG, SG</v>
      </c>
      <c r="N94" t="str">
        <f>trueraw!D86</f>
        <v>CLE</v>
      </c>
      <c r="O94">
        <f>VLOOKUP($A94, '[1]auction in'!$A$2:$B$218, 2, FALSE)</f>
        <v>3</v>
      </c>
      <c r="AB94" t="e">
        <f>IF( EXACT(#REF!,#REF!), $K94, 0)</f>
        <v>#REF!</v>
      </c>
      <c r="AC94" t="e">
        <f>IF( EXACT(#REF!,#REF!), $K94, 0)</f>
        <v>#REF!</v>
      </c>
      <c r="AD94" t="e">
        <f>IF( EXACT(#REF!,#REF!), $K94, 0)</f>
        <v>#REF!</v>
      </c>
      <c r="AE94" t="e">
        <f>IF( EXACT(#REF!,#REF!), $K94, 0)</f>
        <v>#REF!</v>
      </c>
      <c r="AF94" t="e">
        <f>IF( EXACT(#REF!,#REF!), $K94, 0)</f>
        <v>#REF!</v>
      </c>
      <c r="AG94" t="e">
        <f>IF( EXACT(#REF!,#REF!), $K94, 0)</f>
        <v>#REF!</v>
      </c>
      <c r="AH94" t="e">
        <f>IF( EXACT(#REF!,#REF!), $K94, 0)</f>
        <v>#REF!</v>
      </c>
      <c r="AI94" t="e">
        <f>IF( EXACT(#REF!,#REF!), $K94, 0)</f>
        <v>#REF!</v>
      </c>
      <c r="AJ94" t="e">
        <f>IF( EXACT(#REF!,#REF!), $K94, 0)</f>
        <v>#REF!</v>
      </c>
      <c r="AK94" t="e">
        <f>IF( EXACT(#REF!,#REF!), $K94, 0)</f>
        <v>#REF!</v>
      </c>
      <c r="AL94" t="e">
        <f>IF( EXACT(#REF!,#REF!), $K94, 0)</f>
        <v>#REF!</v>
      </c>
    </row>
    <row r="95" spans="1:38" x14ac:dyDescent="0.3">
      <c r="A95" t="str">
        <f>injury_attenuated!A90</f>
        <v>Marcus Smart</v>
      </c>
      <c r="B95">
        <f>injury_attenuated!B90</f>
        <v>-0.84097560975609753</v>
      </c>
      <c r="C95">
        <f>injury_attenuated!C90</f>
        <v>0.16878048780487806</v>
      </c>
      <c r="D95">
        <f>injury_attenuated!D90</f>
        <v>0.10048780487804881</v>
      </c>
      <c r="E95">
        <f>injury_attenuated!E90</f>
        <v>-0.17829268292682923</v>
      </c>
      <c r="F95">
        <f>injury_attenuated!F90</f>
        <v>-0.72926829268292681</v>
      </c>
      <c r="G95">
        <f>injury_attenuated!G90</f>
        <v>1.2490243902439024</v>
      </c>
      <c r="H95">
        <f>injury_attenuated!H90</f>
        <v>1.1458536585365855</v>
      </c>
      <c r="I95">
        <f>injury_attenuated!I90</f>
        <v>-0.23951219512195121</v>
      </c>
      <c r="J95">
        <f>injury_attenuated!J90</f>
        <v>-0.23585365853658535</v>
      </c>
      <c r="K95">
        <f t="shared" si="4"/>
        <v>0.44024390243902478</v>
      </c>
      <c r="L95">
        <f t="shared" si="5"/>
        <v>0.44024390243902478</v>
      </c>
      <c r="M95" t="str">
        <f>trueraw!C89</f>
        <v xml:space="preserve"> SG, PG</v>
      </c>
      <c r="N95" t="str">
        <f>trueraw!D89</f>
        <v>BOS</v>
      </c>
      <c r="O95">
        <f>VLOOKUP($A95, '[1]auction in'!$A$2:$B$218, 2, FALSE)</f>
        <v>1</v>
      </c>
      <c r="AB95" t="e">
        <f>IF( EXACT(#REF!,#REF!), $K95, 0)</f>
        <v>#REF!</v>
      </c>
      <c r="AC95" t="e">
        <f>IF( EXACT(#REF!,#REF!), $K95, 0)</f>
        <v>#REF!</v>
      </c>
      <c r="AD95" t="e">
        <f>IF( EXACT(#REF!,#REF!), $K95, 0)</f>
        <v>#REF!</v>
      </c>
      <c r="AE95" t="e">
        <f>IF( EXACT(#REF!,#REF!), $K95, 0)</f>
        <v>#REF!</v>
      </c>
      <c r="AF95" t="e">
        <f>IF( EXACT(#REF!,#REF!), $K95, 0)</f>
        <v>#REF!</v>
      </c>
      <c r="AG95" t="e">
        <f>IF( EXACT(#REF!,#REF!), $K95, 0)</f>
        <v>#REF!</v>
      </c>
      <c r="AH95" t="e">
        <f>IF( EXACT(#REF!,#REF!), $K95, 0)</f>
        <v>#REF!</v>
      </c>
      <c r="AI95" t="e">
        <f>IF( EXACT(#REF!,#REF!), $K95, 0)</f>
        <v>#REF!</v>
      </c>
      <c r="AJ95" t="e">
        <f>IF( EXACT(#REF!,#REF!), $K95, 0)</f>
        <v>#REF!</v>
      </c>
      <c r="AK95" t="e">
        <f>IF( EXACT(#REF!,#REF!), $K95, 0)</f>
        <v>#REF!</v>
      </c>
      <c r="AL95" t="e">
        <f>IF( EXACT(#REF!,#REF!), $K95, 0)</f>
        <v>#REF!</v>
      </c>
    </row>
    <row r="96" spans="1:38" x14ac:dyDescent="0.3">
      <c r="A96" t="str">
        <f>injury_attenuated!A101</f>
        <v>Keldon Johnson</v>
      </c>
      <c r="B96">
        <f>injury_attenuated!B101</f>
        <v>0.29723577235772364</v>
      </c>
      <c r="C96">
        <f>injury_attenuated!C101</f>
        <v>-0.37130081300813006</v>
      </c>
      <c r="D96">
        <f>injury_attenuated!D101</f>
        <v>-0.33170731707317069</v>
      </c>
      <c r="E96">
        <f>injury_attenuated!E101</f>
        <v>0.32430894308943092</v>
      </c>
      <c r="F96">
        <f>injury_attenuated!F101</f>
        <v>0.48032520325203265</v>
      </c>
      <c r="G96">
        <f>injury_attenuated!G101</f>
        <v>-0.34764227642276424</v>
      </c>
      <c r="H96">
        <f>injury_attenuated!H101</f>
        <v>0.19390243902439028</v>
      </c>
      <c r="I96">
        <f>injury_attenuated!I101</f>
        <v>-0.30560975609756097</v>
      </c>
      <c r="J96">
        <f>injury_attenuated!J101</f>
        <v>0.49162601626016256</v>
      </c>
      <c r="K96">
        <f t="shared" si="4"/>
        <v>0.43113821138211406</v>
      </c>
      <c r="L96">
        <f t="shared" si="5"/>
        <v>0.43113821138211406</v>
      </c>
      <c r="M96" t="str">
        <f>trueraw!C100</f>
        <v xml:space="preserve"> SF, PF</v>
      </c>
      <c r="N96" t="str">
        <f>trueraw!D100</f>
        <v>SAS</v>
      </c>
      <c r="O96">
        <f>VLOOKUP($A96, '[1]auction in'!$A$2:$B$218, 2, FALSE)</f>
        <v>1</v>
      </c>
      <c r="AB96" t="e">
        <f>IF( EXACT(#REF!,#REF!), $K96, 0)</f>
        <v>#REF!</v>
      </c>
      <c r="AC96" t="e">
        <f>IF( EXACT(#REF!,#REF!), $K96, 0)</f>
        <v>#REF!</v>
      </c>
      <c r="AD96" t="e">
        <f>IF( EXACT(#REF!,#REF!), $K96, 0)</f>
        <v>#REF!</v>
      </c>
      <c r="AE96" t="e">
        <f>IF( EXACT(#REF!,#REF!), $K96, 0)</f>
        <v>#REF!</v>
      </c>
      <c r="AF96" t="e">
        <f>IF( EXACT(#REF!,#REF!), $K96, 0)</f>
        <v>#REF!</v>
      </c>
      <c r="AG96" t="e">
        <f>IF( EXACT(#REF!,#REF!), $K96, 0)</f>
        <v>#REF!</v>
      </c>
      <c r="AH96" t="e">
        <f>IF( EXACT(#REF!,#REF!), $K96, 0)</f>
        <v>#REF!</v>
      </c>
      <c r="AI96" t="e">
        <f>IF( EXACT(#REF!,#REF!), $K96, 0)</f>
        <v>#REF!</v>
      </c>
      <c r="AJ96" t="e">
        <f>IF( EXACT(#REF!,#REF!), $K96, 0)</f>
        <v>#REF!</v>
      </c>
      <c r="AK96" t="e">
        <f>IF( EXACT(#REF!,#REF!), $K96, 0)</f>
        <v>#REF!</v>
      </c>
      <c r="AL96" t="e">
        <f>IF( EXACT(#REF!,#REF!), $K96, 0)</f>
        <v>#REF!</v>
      </c>
    </row>
    <row r="97" spans="1:38" x14ac:dyDescent="0.3">
      <c r="A97" t="str">
        <f>injury_attenuated!A98</f>
        <v>Ja Morant</v>
      </c>
      <c r="B97">
        <f>injury_attenuated!B98</f>
        <v>0.1074390243902439</v>
      </c>
      <c r="C97">
        <f>injury_attenuated!C98</f>
        <v>-0.2329268292682927</v>
      </c>
      <c r="D97">
        <f>injury_attenuated!D98</f>
        <v>-0.34317073170731704</v>
      </c>
      <c r="E97">
        <f>injury_attenuated!E98</f>
        <v>0.96878048780487824</v>
      </c>
      <c r="F97">
        <f>injury_attenuated!F98</f>
        <v>-0.29243902439024388</v>
      </c>
      <c r="G97">
        <f>injury_attenuated!G98</f>
        <v>2.3502439024390243</v>
      </c>
      <c r="H97">
        <f>injury_attenuated!H98</f>
        <v>0.16939024390243906</v>
      </c>
      <c r="I97">
        <f>injury_attenuated!I98</f>
        <v>-0.53512195121951223</v>
      </c>
      <c r="J97">
        <f>injury_attenuated!J98</f>
        <v>-1.7682926829268295</v>
      </c>
      <c r="K97">
        <f t="shared" si="4"/>
        <v>0.42390243902439018</v>
      </c>
      <c r="L97">
        <f t="shared" si="5"/>
        <v>0.42390243902439018</v>
      </c>
      <c r="M97" t="str">
        <f>trueraw!C97</f>
        <v xml:space="preserve"> PG</v>
      </c>
      <c r="N97" t="str">
        <f>trueraw!D97</f>
        <v>MEM</v>
      </c>
      <c r="O97">
        <f>VLOOKUP($A97, '[1]auction in'!$A$2:$B$218, 2, FALSE)</f>
        <v>14</v>
      </c>
      <c r="AB97" t="e">
        <f>IF( EXACT(#REF!,#REF!), $K97, 0)</f>
        <v>#REF!</v>
      </c>
      <c r="AC97" t="e">
        <f>IF( EXACT(#REF!,#REF!), $K97, 0)</f>
        <v>#REF!</v>
      </c>
      <c r="AD97" t="e">
        <f>IF( EXACT(#REF!,#REF!), $K97, 0)</f>
        <v>#REF!</v>
      </c>
      <c r="AE97" t="e">
        <f>IF( EXACT(#REF!,#REF!), $K97, 0)</f>
        <v>#REF!</v>
      </c>
      <c r="AF97" t="e">
        <f>IF( EXACT(#REF!,#REF!), $K97, 0)</f>
        <v>#REF!</v>
      </c>
      <c r="AG97" t="e">
        <f>IF( EXACT(#REF!,#REF!), $K97, 0)</f>
        <v>#REF!</v>
      </c>
      <c r="AH97" t="e">
        <f>IF( EXACT(#REF!,#REF!), $K97, 0)</f>
        <v>#REF!</v>
      </c>
      <c r="AI97" t="e">
        <f>IF( EXACT(#REF!,#REF!), $K97, 0)</f>
        <v>#REF!</v>
      </c>
      <c r="AJ97" t="e">
        <f>IF( EXACT(#REF!,#REF!), $K97, 0)</f>
        <v>#REF!</v>
      </c>
      <c r="AK97" t="e">
        <f>IF( EXACT(#REF!,#REF!), $K97, 0)</f>
        <v>#REF!</v>
      </c>
      <c r="AL97" t="e">
        <f>IF( EXACT(#REF!,#REF!), $K97, 0)</f>
        <v>#REF!</v>
      </c>
    </row>
    <row r="98" spans="1:38" x14ac:dyDescent="0.3">
      <c r="A98" t="str">
        <f>injury_attenuated!A93</f>
        <v>Nickeil Alexander-Walker</v>
      </c>
      <c r="B98">
        <f>injury_attenuated!B93</f>
        <v>-0.5858130081300813</v>
      </c>
      <c r="C98">
        <f>injury_attenuated!C93</f>
        <v>-0.1056910569105691</v>
      </c>
      <c r="D98">
        <f>injury_attenuated!D93</f>
        <v>0.57768292682926825</v>
      </c>
      <c r="E98">
        <f>injury_attenuated!E93</f>
        <v>0.13345528455284555</v>
      </c>
      <c r="F98">
        <f>injury_attenuated!F93</f>
        <v>-0.41711382113821138</v>
      </c>
      <c r="G98">
        <f>injury_attenuated!G93</f>
        <v>-6.910569105690878E-4</v>
      </c>
      <c r="H98">
        <f>injury_attenuated!H93</f>
        <v>0.9948780487804878</v>
      </c>
      <c r="I98">
        <f>injury_attenuated!I93</f>
        <v>0.16707317073170735</v>
      </c>
      <c r="J98">
        <f>injury_attenuated!J93</f>
        <v>-0.36093495934959352</v>
      </c>
      <c r="K98">
        <f t="shared" si="4"/>
        <v>0.40284552845528454</v>
      </c>
      <c r="L98">
        <f t="shared" si="5"/>
        <v>0.40284552845528454</v>
      </c>
      <c r="M98" t="str">
        <f>trueraw!C92</f>
        <v xml:space="preserve"> SG</v>
      </c>
      <c r="N98" t="str">
        <f>trueraw!D92</f>
        <v>NOP</v>
      </c>
      <c r="O98">
        <f>VLOOKUP($A98, '[1]auction in'!$A$2:$B$218, 2, FALSE)</f>
        <v>3</v>
      </c>
      <c r="AB98" t="e">
        <f>IF( EXACT(#REF!,#REF!), $K98, 0)</f>
        <v>#REF!</v>
      </c>
      <c r="AC98" t="e">
        <f>IF( EXACT(#REF!,#REF!), $K98, 0)</f>
        <v>#REF!</v>
      </c>
      <c r="AD98" t="e">
        <f>IF( EXACT(#REF!,#REF!), $K98, 0)</f>
        <v>#REF!</v>
      </c>
      <c r="AE98" t="e">
        <f>IF( EXACT(#REF!,#REF!), $K98, 0)</f>
        <v>#REF!</v>
      </c>
      <c r="AF98" t="e">
        <f>IF( EXACT(#REF!,#REF!), $K98, 0)</f>
        <v>#REF!</v>
      </c>
      <c r="AG98" t="e">
        <f>IF( EXACT(#REF!,#REF!), $K98, 0)</f>
        <v>#REF!</v>
      </c>
      <c r="AH98" t="e">
        <f>IF( EXACT(#REF!,#REF!), $K98, 0)</f>
        <v>#REF!</v>
      </c>
      <c r="AI98" t="e">
        <f>IF( EXACT(#REF!,#REF!), $K98, 0)</f>
        <v>#REF!</v>
      </c>
      <c r="AJ98" t="e">
        <f>IF( EXACT(#REF!,#REF!), $K98, 0)</f>
        <v>#REF!</v>
      </c>
      <c r="AK98" t="e">
        <f>IF( EXACT(#REF!,#REF!), $K98, 0)</f>
        <v>#REF!</v>
      </c>
      <c r="AL98" t="e">
        <f>IF( EXACT(#REF!,#REF!), $K98, 0)</f>
        <v>#REF!</v>
      </c>
    </row>
    <row r="99" spans="1:38" x14ac:dyDescent="0.3">
      <c r="A99" t="str">
        <f>injury_attenuated!A118</f>
        <v>Ivica Zubac</v>
      </c>
      <c r="B99">
        <f>injury_attenuated!B118</f>
        <v>2.3057317073170731</v>
      </c>
      <c r="C99">
        <f>injury_attenuated!C118</f>
        <v>0.10548780487804878</v>
      </c>
      <c r="D99">
        <f>injury_attenuated!D118</f>
        <v>-1.7484146341463414</v>
      </c>
      <c r="E99">
        <f>injury_attenuated!E118</f>
        <v>-0.58085365853658533</v>
      </c>
      <c r="F99">
        <f>injury_attenuated!F118</f>
        <v>1.1060975609756096</v>
      </c>
      <c r="G99">
        <f>injury_attenuated!G118</f>
        <v>-0.71963414634146339</v>
      </c>
      <c r="H99">
        <f>injury_attenuated!H118</f>
        <v>-1.5429268292682927</v>
      </c>
      <c r="I99">
        <f>injury_attenuated!I118</f>
        <v>0.89487804878048771</v>
      </c>
      <c r="J99">
        <f>injury_attenuated!J118</f>
        <v>0.47914634146341462</v>
      </c>
      <c r="K99">
        <f t="shared" ref="K99:K130" si="6">SUM($B99:$J99)</f>
        <v>0.29951219512195093</v>
      </c>
      <c r="L99">
        <f t="shared" ref="L99:L130" si="7">SUMPRODUCT($B99:$J99, $B$1:$J$1)</f>
        <v>0.29951219512195093</v>
      </c>
      <c r="M99" t="str">
        <f>trueraw!C117</f>
        <v xml:space="preserve"> C</v>
      </c>
      <c r="N99" t="str">
        <f>trueraw!D117</f>
        <v>LAC</v>
      </c>
      <c r="O99">
        <f>VLOOKUP($A99, '[1]auction in'!$A$2:$B$218, 2, FALSE)</f>
        <v>1</v>
      </c>
      <c r="AB99" t="e">
        <f>IF( EXACT(#REF!,#REF!), $K99, 0)</f>
        <v>#REF!</v>
      </c>
      <c r="AC99" t="e">
        <f>IF( EXACT(#REF!,#REF!), $K99, 0)</f>
        <v>#REF!</v>
      </c>
      <c r="AD99" t="e">
        <f>IF( EXACT(#REF!,#REF!), $K99, 0)</f>
        <v>#REF!</v>
      </c>
      <c r="AE99" t="e">
        <f>IF( EXACT(#REF!,#REF!), $K99, 0)</f>
        <v>#REF!</v>
      </c>
      <c r="AF99" t="e">
        <f>IF( EXACT(#REF!,#REF!), $K99, 0)</f>
        <v>#REF!</v>
      </c>
      <c r="AG99" t="e">
        <f>IF( EXACT(#REF!,#REF!), $K99, 0)</f>
        <v>#REF!</v>
      </c>
      <c r="AH99" t="e">
        <f>IF( EXACT(#REF!,#REF!), $K99, 0)</f>
        <v>#REF!</v>
      </c>
      <c r="AI99" t="e">
        <f>IF( EXACT(#REF!,#REF!), $K99, 0)</f>
        <v>#REF!</v>
      </c>
      <c r="AJ99" t="e">
        <f>IF( EXACT(#REF!,#REF!), $K99, 0)</f>
        <v>#REF!</v>
      </c>
      <c r="AK99" t="e">
        <f>IF( EXACT(#REF!,#REF!), $K99, 0)</f>
        <v>#REF!</v>
      </c>
      <c r="AL99" t="e">
        <f>IF( EXACT(#REF!,#REF!), $K99, 0)</f>
        <v>#REF!</v>
      </c>
    </row>
    <row r="100" spans="1:38" x14ac:dyDescent="0.3">
      <c r="A100" t="str">
        <f>injury_attenuated!A112</f>
        <v>Russell Westbrook</v>
      </c>
      <c r="B100">
        <f>injury_attenuated!B112</f>
        <v>0.15463414634146344</v>
      </c>
      <c r="C100">
        <f>injury_attenuated!C112</f>
        <v>-1.5024390243902441</v>
      </c>
      <c r="D100">
        <f>injury_attenuated!D112</f>
        <v>-0.61463414634146341</v>
      </c>
      <c r="E100">
        <f>injury_attenuated!E112</f>
        <v>0.78780487804878052</v>
      </c>
      <c r="F100">
        <f>injury_attenuated!F112</f>
        <v>1.1975609756097563</v>
      </c>
      <c r="G100">
        <f>injury_attenuated!G112</f>
        <v>2.5146341463414634</v>
      </c>
      <c r="H100">
        <f>injury_attenuated!H112</f>
        <v>0.73414634146341473</v>
      </c>
      <c r="I100">
        <f>injury_attenuated!I112</f>
        <v>-0.50487804878048781</v>
      </c>
      <c r="J100">
        <f>injury_attenuated!J112</f>
        <v>-2.6151219512195123</v>
      </c>
      <c r="K100">
        <f t="shared" si="6"/>
        <v>0.15170731707317042</v>
      </c>
      <c r="L100">
        <f t="shared" si="7"/>
        <v>0.15170731707317042</v>
      </c>
      <c r="M100" t="str">
        <f>trueraw!C111</f>
        <v xml:space="preserve"> PG</v>
      </c>
      <c r="N100" t="str">
        <f>trueraw!D111</f>
        <v>LAL</v>
      </c>
      <c r="O100">
        <f>VLOOKUP($A100, '[1]auction in'!$A$2:$B$218, 2, FALSE)</f>
        <v>26</v>
      </c>
      <c r="AB100" t="e">
        <f>IF( EXACT(#REF!,#REF!), $K100, 0)</f>
        <v>#REF!</v>
      </c>
      <c r="AC100" t="e">
        <f>IF( EXACT(#REF!,#REF!), $K100, 0)</f>
        <v>#REF!</v>
      </c>
      <c r="AD100" t="e">
        <f>IF( EXACT(#REF!,#REF!), $K100, 0)</f>
        <v>#REF!</v>
      </c>
      <c r="AE100" t="e">
        <f>IF( EXACT(#REF!,#REF!), $K100, 0)</f>
        <v>#REF!</v>
      </c>
      <c r="AF100" t="e">
        <f>IF( EXACT(#REF!,#REF!), $K100, 0)</f>
        <v>#REF!</v>
      </c>
      <c r="AG100" t="e">
        <f>IF( EXACT(#REF!,#REF!), $K100, 0)</f>
        <v>#REF!</v>
      </c>
      <c r="AH100" t="e">
        <f>IF( EXACT(#REF!,#REF!), $K100, 0)</f>
        <v>#REF!</v>
      </c>
      <c r="AI100" t="e">
        <f>IF( EXACT(#REF!,#REF!), $K100, 0)</f>
        <v>#REF!</v>
      </c>
      <c r="AJ100" t="e">
        <f>IF( EXACT(#REF!,#REF!), $K100, 0)</f>
        <v>#REF!</v>
      </c>
      <c r="AK100" t="e">
        <f>IF( EXACT(#REF!,#REF!), $K100, 0)</f>
        <v>#REF!</v>
      </c>
      <c r="AL100" t="e">
        <f>IF( EXACT(#REF!,#REF!), $K100, 0)</f>
        <v>#REF!</v>
      </c>
    </row>
    <row r="101" spans="1:38" x14ac:dyDescent="0.3">
      <c r="A101" t="str">
        <f>injury_attenuated!A100</f>
        <v>De'Andre Hunter</v>
      </c>
      <c r="B101">
        <f>injury_attenuated!B100</f>
        <v>0.30292682926829273</v>
      </c>
      <c r="C101">
        <f>injury_attenuated!C100</f>
        <v>1.1504878048780489</v>
      </c>
      <c r="D101">
        <f>injury_attenuated!D100</f>
        <v>-0.4031707317073171</v>
      </c>
      <c r="E101">
        <f>injury_attenuated!E100</f>
        <v>2.6585365853658588E-2</v>
      </c>
      <c r="F101">
        <f>injury_attenuated!F100</f>
        <v>-0.23414634146341459</v>
      </c>
      <c r="G101">
        <f>injury_attenuated!G100</f>
        <v>-0.52658536585365856</v>
      </c>
      <c r="H101">
        <f>injury_attenuated!H100</f>
        <v>-0.42487804878048779</v>
      </c>
      <c r="I101">
        <f>injury_attenuated!I100</f>
        <v>-0.19682926829268291</v>
      </c>
      <c r="J101">
        <f>injury_attenuated!J100</f>
        <v>0.43853658536585366</v>
      </c>
      <c r="K101">
        <f t="shared" si="6"/>
        <v>0.13292682926829275</v>
      </c>
      <c r="L101">
        <f t="shared" si="7"/>
        <v>0.13292682926829275</v>
      </c>
      <c r="M101" t="str">
        <f>trueraw!C99</f>
        <v xml:space="preserve"> SF, PF</v>
      </c>
      <c r="N101" t="str">
        <f>trueraw!D99</f>
        <v>ATL</v>
      </c>
      <c r="O101">
        <f>VLOOKUP($A101, '[1]auction in'!$A$2:$B$218, 2, FALSE)</f>
        <v>9.6939088295715958</v>
      </c>
      <c r="AB101" t="e">
        <f>IF( EXACT(#REF!,#REF!), $K101, 0)</f>
        <v>#REF!</v>
      </c>
      <c r="AC101" t="e">
        <f>IF( EXACT(#REF!,#REF!), $K101, 0)</f>
        <v>#REF!</v>
      </c>
      <c r="AD101" t="e">
        <f>IF( EXACT(#REF!,#REF!), $K101, 0)</f>
        <v>#REF!</v>
      </c>
      <c r="AE101" t="e">
        <f>IF( EXACT(#REF!,#REF!), $K101, 0)</f>
        <v>#REF!</v>
      </c>
      <c r="AF101" t="e">
        <f>IF( EXACT(#REF!,#REF!), $K101, 0)</f>
        <v>#REF!</v>
      </c>
      <c r="AG101" t="e">
        <f>IF( EXACT(#REF!,#REF!), $K101, 0)</f>
        <v>#REF!</v>
      </c>
      <c r="AH101" t="e">
        <f>IF( EXACT(#REF!,#REF!), $K101, 0)</f>
        <v>#REF!</v>
      </c>
      <c r="AI101" t="e">
        <f>IF( EXACT(#REF!,#REF!), $K101, 0)</f>
        <v>#REF!</v>
      </c>
      <c r="AJ101" t="e">
        <f>IF( EXACT(#REF!,#REF!), $K101, 0)</f>
        <v>#REF!</v>
      </c>
      <c r="AK101" t="e">
        <f>IF( EXACT(#REF!,#REF!), $K101, 0)</f>
        <v>#REF!</v>
      </c>
      <c r="AL101" t="e">
        <f>IF( EXACT(#REF!,#REF!), $K101, 0)</f>
        <v>#REF!</v>
      </c>
    </row>
    <row r="102" spans="1:38" x14ac:dyDescent="0.3">
      <c r="A102" t="str">
        <f>injury_attenuated!A106</f>
        <v>Matisse Thybulle</v>
      </c>
      <c r="B102">
        <f>injury_attenuated!B106</f>
        <v>-0.17203252032520328</v>
      </c>
      <c r="C102">
        <f>injury_attenuated!C106</f>
        <v>-0.29910569105691059</v>
      </c>
      <c r="D102">
        <f>injury_attenuated!D106</f>
        <v>-0.80097560975609761</v>
      </c>
      <c r="E102">
        <f>injury_attenuated!E106</f>
        <v>-1.1556910569105692</v>
      </c>
      <c r="F102">
        <f>injury_attenuated!F106</f>
        <v>-1.1530894308943089</v>
      </c>
      <c r="G102">
        <f>injury_attenuated!G106</f>
        <v>-0.85300813008130083</v>
      </c>
      <c r="H102">
        <f>injury_attenuated!H106</f>
        <v>1.9356097560975611</v>
      </c>
      <c r="I102">
        <f>injury_attenuated!I106</f>
        <v>1.4</v>
      </c>
      <c r="J102">
        <f>injury_attenuated!J106</f>
        <v>1.177479674796748</v>
      </c>
      <c r="K102">
        <f t="shared" si="6"/>
        <v>7.9186991869918844E-2</v>
      </c>
      <c r="L102">
        <f t="shared" si="7"/>
        <v>7.9186991869918844E-2</v>
      </c>
      <c r="M102" t="str">
        <f>trueraw!C105</f>
        <v xml:space="preserve"> SF, SG</v>
      </c>
      <c r="N102" t="str">
        <f>trueraw!D105</f>
        <v>PHI</v>
      </c>
      <c r="O102">
        <f>VLOOKUP($A102, '[1]auction in'!$A$2:$B$218, 2, FALSE)</f>
        <v>9.3718311498354208</v>
      </c>
      <c r="AB102" t="e">
        <f>IF( EXACT(#REF!,#REF!), $K102, 0)</f>
        <v>#REF!</v>
      </c>
      <c r="AC102" t="e">
        <f>IF( EXACT(#REF!,#REF!), $K102, 0)</f>
        <v>#REF!</v>
      </c>
      <c r="AD102" t="e">
        <f>IF( EXACT(#REF!,#REF!), $K102, 0)</f>
        <v>#REF!</v>
      </c>
      <c r="AE102" t="e">
        <f>IF( EXACT(#REF!,#REF!), $K102, 0)</f>
        <v>#REF!</v>
      </c>
      <c r="AF102" t="e">
        <f>IF( EXACT(#REF!,#REF!), $K102, 0)</f>
        <v>#REF!</v>
      </c>
      <c r="AG102" t="e">
        <f>IF( EXACT(#REF!,#REF!), $K102, 0)</f>
        <v>#REF!</v>
      </c>
      <c r="AH102" t="e">
        <f>IF( EXACT(#REF!,#REF!), $K102, 0)</f>
        <v>#REF!</v>
      </c>
      <c r="AI102" t="e">
        <f>IF( EXACT(#REF!,#REF!), $K102, 0)</f>
        <v>#REF!</v>
      </c>
      <c r="AJ102" t="e">
        <f>IF( EXACT(#REF!,#REF!), $K102, 0)</f>
        <v>#REF!</v>
      </c>
      <c r="AK102" t="e">
        <f>IF( EXACT(#REF!,#REF!), $K102, 0)</f>
        <v>#REF!</v>
      </c>
      <c r="AL102" t="e">
        <f>IF( EXACT(#REF!,#REF!), $K102, 0)</f>
        <v>#REF!</v>
      </c>
    </row>
    <row r="103" spans="1:38" x14ac:dyDescent="0.3">
      <c r="A103" t="str">
        <f>injury_attenuated!A107</f>
        <v>Danny Green</v>
      </c>
      <c r="B103">
        <f>injury_attenuated!B107</f>
        <v>-0.59617886178861801</v>
      </c>
      <c r="C103">
        <f>injury_attenuated!C107</f>
        <v>0.11601626016260164</v>
      </c>
      <c r="D103">
        <f>injury_attenuated!D107</f>
        <v>0.63390243902439025</v>
      </c>
      <c r="E103">
        <f>injury_attenuated!E107</f>
        <v>-0.65934959349593492</v>
      </c>
      <c r="F103">
        <f>injury_attenuated!F107</f>
        <v>-0.53040650406504064</v>
      </c>
      <c r="G103">
        <f>injury_attenuated!G107</f>
        <v>-0.58227642276422764</v>
      </c>
      <c r="H103">
        <f>injury_attenuated!H107</f>
        <v>0.75341463414634147</v>
      </c>
      <c r="I103">
        <f>injury_attenuated!I107</f>
        <v>0.2087804878048781</v>
      </c>
      <c r="J103">
        <f>injury_attenuated!J107</f>
        <v>0.71723577235772362</v>
      </c>
      <c r="K103">
        <f t="shared" si="6"/>
        <v>6.1138211382113838E-2</v>
      </c>
      <c r="L103">
        <f t="shared" si="7"/>
        <v>6.1138211382113838E-2</v>
      </c>
      <c r="M103" t="str">
        <f>trueraw!C106</f>
        <v xml:space="preserve"> SG, SF</v>
      </c>
      <c r="N103" t="str">
        <f>trueraw!D106</f>
        <v>PHI</v>
      </c>
      <c r="O103">
        <f>VLOOKUP($A103, '[1]auction in'!$A$2:$B$218, 2, FALSE)</f>
        <v>9.3623475488465875</v>
      </c>
      <c r="AB103" t="e">
        <f>IF( EXACT(#REF!,#REF!), $K103, 0)</f>
        <v>#REF!</v>
      </c>
      <c r="AC103" t="e">
        <f>IF( EXACT(#REF!,#REF!), $K103, 0)</f>
        <v>#REF!</v>
      </c>
      <c r="AD103" t="e">
        <f>IF( EXACT(#REF!,#REF!), $K103, 0)</f>
        <v>#REF!</v>
      </c>
      <c r="AE103" t="e">
        <f>IF( EXACT(#REF!,#REF!), $K103, 0)</f>
        <v>#REF!</v>
      </c>
      <c r="AF103" t="e">
        <f>IF( EXACT(#REF!,#REF!), $K103, 0)</f>
        <v>#REF!</v>
      </c>
      <c r="AG103" t="e">
        <f>IF( EXACT(#REF!,#REF!), $K103, 0)</f>
        <v>#REF!</v>
      </c>
      <c r="AH103" t="e">
        <f>IF( EXACT(#REF!,#REF!), $K103, 0)</f>
        <v>#REF!</v>
      </c>
      <c r="AI103" t="e">
        <f>IF( EXACT(#REF!,#REF!), $K103, 0)</f>
        <v>#REF!</v>
      </c>
      <c r="AJ103" t="e">
        <f>IF( EXACT(#REF!,#REF!), $K103, 0)</f>
        <v>#REF!</v>
      </c>
      <c r="AK103" t="e">
        <f>IF( EXACT(#REF!,#REF!), $K103, 0)</f>
        <v>#REF!</v>
      </c>
      <c r="AL103" t="e">
        <f>IF( EXACT(#REF!,#REF!), $K103, 0)</f>
        <v>#REF!</v>
      </c>
    </row>
    <row r="104" spans="1:38" x14ac:dyDescent="0.3">
      <c r="A104" t="str">
        <f>injury_attenuated!A117</f>
        <v>Jae'Sean Tate</v>
      </c>
      <c r="B104">
        <f>injury_attenuated!B117</f>
        <v>0.80341463414634151</v>
      </c>
      <c r="C104">
        <f>injury_attenuated!C117</f>
        <v>-0.54780487804878053</v>
      </c>
      <c r="D104">
        <f>injury_attenuated!D117</f>
        <v>-0.8</v>
      </c>
      <c r="E104">
        <f>injury_attenuated!E117</f>
        <v>-0.32439024390243898</v>
      </c>
      <c r="F104">
        <f>injury_attenuated!F117</f>
        <v>0.13170731707317077</v>
      </c>
      <c r="G104">
        <f>injury_attenuated!G117</f>
        <v>-0.1453658536585366</v>
      </c>
      <c r="H104">
        <f>injury_attenuated!H117</f>
        <v>0.84536585365853667</v>
      </c>
      <c r="I104">
        <f>injury_attenuated!I117</f>
        <v>-0.10634146341463414</v>
      </c>
      <c r="J104">
        <f>injury_attenuated!J117</f>
        <v>0.20243902439024392</v>
      </c>
      <c r="K104">
        <f t="shared" si="6"/>
        <v>5.9024390243902547E-2</v>
      </c>
      <c r="L104">
        <f t="shared" si="7"/>
        <v>5.9024390243902547E-2</v>
      </c>
      <c r="M104" t="str">
        <f>trueraw!C116</f>
        <v xml:space="preserve"> SF</v>
      </c>
      <c r="N104" t="str">
        <f>trueraw!D116</f>
        <v>HOU</v>
      </c>
      <c r="O104">
        <f>VLOOKUP($A104, '[1]auction in'!$A$2:$B$218, 2, FALSE)</f>
        <v>9.250368106401508</v>
      </c>
      <c r="AB104" t="e">
        <f>IF( EXACT(#REF!,#REF!), $K104, 0)</f>
        <v>#REF!</v>
      </c>
      <c r="AC104" t="e">
        <f>IF( EXACT(#REF!,#REF!), $K104, 0)</f>
        <v>#REF!</v>
      </c>
      <c r="AD104" t="e">
        <f>IF( EXACT(#REF!,#REF!), $K104, 0)</f>
        <v>#REF!</v>
      </c>
      <c r="AE104" t="e">
        <f>IF( EXACT(#REF!,#REF!), $K104, 0)</f>
        <v>#REF!</v>
      </c>
      <c r="AF104" t="e">
        <f>IF( EXACT(#REF!,#REF!), $K104, 0)</f>
        <v>#REF!</v>
      </c>
      <c r="AG104" t="e">
        <f>IF( EXACT(#REF!,#REF!), $K104, 0)</f>
        <v>#REF!</v>
      </c>
      <c r="AH104" t="e">
        <f>IF( EXACT(#REF!,#REF!), $K104, 0)</f>
        <v>#REF!</v>
      </c>
      <c r="AI104" t="e">
        <f>IF( EXACT(#REF!,#REF!), $K104, 0)</f>
        <v>#REF!</v>
      </c>
      <c r="AJ104" t="e">
        <f>IF( EXACT(#REF!,#REF!), $K104, 0)</f>
        <v>#REF!</v>
      </c>
      <c r="AK104" t="e">
        <f>IF( EXACT(#REF!,#REF!), $K104, 0)</f>
        <v>#REF!</v>
      </c>
      <c r="AL104" t="e">
        <f>IF( EXACT(#REF!,#REF!), $K104, 0)</f>
        <v>#REF!</v>
      </c>
    </row>
    <row r="105" spans="1:38" x14ac:dyDescent="0.3">
      <c r="A105" t="str">
        <f>injury_attenuated!A109</f>
        <v>Joe Ingles</v>
      </c>
      <c r="B105">
        <f>injury_attenuated!B109</f>
        <v>0.44162601626016262</v>
      </c>
      <c r="C105">
        <f>injury_attenuated!C109</f>
        <v>0.3326016260162602</v>
      </c>
      <c r="D105">
        <f>injury_attenuated!D109</f>
        <v>0.84146341463414642</v>
      </c>
      <c r="E105">
        <f>injury_attenuated!E109</f>
        <v>-0.3434959349593496</v>
      </c>
      <c r="F105">
        <f>injury_attenuated!F109</f>
        <v>-0.64772357723577234</v>
      </c>
      <c r="G105">
        <f>injury_attenuated!G109</f>
        <v>0.84357723577235777</v>
      </c>
      <c r="H105">
        <f>injury_attenuated!H109</f>
        <v>-0.63634146341463416</v>
      </c>
      <c r="I105">
        <f>injury_attenuated!I109</f>
        <v>-0.80195121951219517</v>
      </c>
      <c r="J105">
        <f>injury_attenuated!J109</f>
        <v>4.308943089430875E-3</v>
      </c>
      <c r="K105">
        <f t="shared" si="6"/>
        <v>3.4065040650406622E-2</v>
      </c>
      <c r="L105">
        <f t="shared" si="7"/>
        <v>3.4065040650406622E-2</v>
      </c>
      <c r="M105" t="str">
        <f>trueraw!C108</f>
        <v xml:space="preserve"> SF, SG, PF</v>
      </c>
      <c r="N105" t="str">
        <f>trueraw!D108</f>
        <v>UTA</v>
      </c>
      <c r="O105">
        <f>VLOOKUP($A105, '[1]auction in'!$A$2:$B$218, 2, FALSE)</f>
        <v>1</v>
      </c>
      <c r="AB105" t="e">
        <f>IF( EXACT(#REF!,#REF!), $K105, 0)</f>
        <v>#REF!</v>
      </c>
      <c r="AC105" t="e">
        <f>IF( EXACT(#REF!,#REF!), $K105, 0)</f>
        <v>#REF!</v>
      </c>
      <c r="AD105" t="e">
        <f>IF( EXACT(#REF!,#REF!), $K105, 0)</f>
        <v>#REF!</v>
      </c>
      <c r="AE105" t="e">
        <f>IF( EXACT(#REF!,#REF!), $K105, 0)</f>
        <v>#REF!</v>
      </c>
      <c r="AF105" t="e">
        <f>IF( EXACT(#REF!,#REF!), $K105, 0)</f>
        <v>#REF!</v>
      </c>
      <c r="AG105" t="e">
        <f>IF( EXACT(#REF!,#REF!), $K105, 0)</f>
        <v>#REF!</v>
      </c>
      <c r="AH105" t="e">
        <f>IF( EXACT(#REF!,#REF!), $K105, 0)</f>
        <v>#REF!</v>
      </c>
      <c r="AI105" t="e">
        <f>IF( EXACT(#REF!,#REF!), $K105, 0)</f>
        <v>#REF!</v>
      </c>
      <c r="AJ105" t="e">
        <f>IF( EXACT(#REF!,#REF!), $K105, 0)</f>
        <v>#REF!</v>
      </c>
      <c r="AK105" t="e">
        <f>IF( EXACT(#REF!,#REF!), $K105, 0)</f>
        <v>#REF!</v>
      </c>
      <c r="AL105" t="e">
        <f>IF( EXACT(#REF!,#REF!), $K105, 0)</f>
        <v>#REF!</v>
      </c>
    </row>
    <row r="106" spans="1:38" x14ac:dyDescent="0.3">
      <c r="A106" t="str">
        <f>injury_attenuated!A110</f>
        <v>Jordan Clarkson</v>
      </c>
      <c r="B106">
        <f>injury_attenuated!B110</f>
        <v>-1.1015447154471545</v>
      </c>
      <c r="C106">
        <f>injury_attenuated!C110</f>
        <v>1.0094308943089434</v>
      </c>
      <c r="D106">
        <f>injury_attenuated!D110</f>
        <v>1.2926829268292686</v>
      </c>
      <c r="E106">
        <f>injury_attenuated!E110</f>
        <v>0.59504065040650422</v>
      </c>
      <c r="F106">
        <f>injury_attenuated!F110</f>
        <v>-0.46723577235772357</v>
      </c>
      <c r="G106">
        <f>injury_attenuated!G110</f>
        <v>-0.2032520325203252</v>
      </c>
      <c r="H106">
        <f>injury_attenuated!H110</f>
        <v>-8.5853658536585359E-2</v>
      </c>
      <c r="I106">
        <f>injury_attenuated!I110</f>
        <v>-0.98243902439024389</v>
      </c>
      <c r="J106">
        <f>injury_attenuated!J110</f>
        <v>-4.0813008130081319E-2</v>
      </c>
      <c r="K106">
        <f t="shared" si="6"/>
        <v>1.6016260162602325E-2</v>
      </c>
      <c r="L106">
        <f t="shared" si="7"/>
        <v>1.6016260162602325E-2</v>
      </c>
      <c r="M106" t="str">
        <f>trueraw!C109</f>
        <v xml:space="preserve"> SG</v>
      </c>
      <c r="N106" t="str">
        <f>trueraw!D109</f>
        <v>UTA</v>
      </c>
      <c r="O106">
        <f>VLOOKUP($A106, '[1]auction in'!$A$2:$B$218, 2, FALSE)</f>
        <v>1</v>
      </c>
      <c r="AB106" t="e">
        <f>IF( EXACT(#REF!,#REF!), $K106, 0)</f>
        <v>#REF!</v>
      </c>
      <c r="AC106" t="e">
        <f>IF( EXACT(#REF!,#REF!), $K106, 0)</f>
        <v>#REF!</v>
      </c>
      <c r="AD106" t="e">
        <f>IF( EXACT(#REF!,#REF!), $K106, 0)</f>
        <v>#REF!</v>
      </c>
      <c r="AE106" t="e">
        <f>IF( EXACT(#REF!,#REF!), $K106, 0)</f>
        <v>#REF!</v>
      </c>
      <c r="AF106" t="e">
        <f>IF( EXACT(#REF!,#REF!), $K106, 0)</f>
        <v>#REF!</v>
      </c>
      <c r="AG106" t="e">
        <f>IF( EXACT(#REF!,#REF!), $K106, 0)</f>
        <v>#REF!</v>
      </c>
      <c r="AH106" t="e">
        <f>IF( EXACT(#REF!,#REF!), $K106, 0)</f>
        <v>#REF!</v>
      </c>
      <c r="AI106" t="e">
        <f>IF( EXACT(#REF!,#REF!), $K106, 0)</f>
        <v>#REF!</v>
      </c>
      <c r="AJ106" t="e">
        <f>IF( EXACT(#REF!,#REF!), $K106, 0)</f>
        <v>#REF!</v>
      </c>
      <c r="AK106" t="e">
        <f>IF( EXACT(#REF!,#REF!), $K106, 0)</f>
        <v>#REF!</v>
      </c>
      <c r="AL106" t="e">
        <f>IF( EXACT(#REF!,#REF!), $K106, 0)</f>
        <v>#REF!</v>
      </c>
    </row>
    <row r="107" spans="1:38" x14ac:dyDescent="0.3">
      <c r="A107" t="str">
        <f>injury_attenuated!A108</f>
        <v>Khem Birch</v>
      </c>
      <c r="B107">
        <f>injury_attenuated!B108</f>
        <v>0.57699186991869922</v>
      </c>
      <c r="C107">
        <f>injury_attenuated!C108</f>
        <v>-0.6600813008130082</v>
      </c>
      <c r="D107">
        <f>injury_attenuated!D108</f>
        <v>-1.4597560975609758</v>
      </c>
      <c r="E107">
        <f>injury_attenuated!E108</f>
        <v>-0.62325203252032524</v>
      </c>
      <c r="F107">
        <f>injury_attenuated!F108</f>
        <v>0.89544715447154477</v>
      </c>
      <c r="G107">
        <f>injury_attenuated!G108</f>
        <v>-0.59130081300813009</v>
      </c>
      <c r="H107">
        <f>injury_attenuated!H108</f>
        <v>-0.15804878048780488</v>
      </c>
      <c r="I107">
        <f>injury_attenuated!I108</f>
        <v>1.2375609756097561</v>
      </c>
      <c r="J107">
        <f>injury_attenuated!J108</f>
        <v>0.79845528455284553</v>
      </c>
      <c r="K107">
        <f t="shared" si="6"/>
        <v>1.6016260162601603E-2</v>
      </c>
      <c r="L107">
        <f t="shared" si="7"/>
        <v>1.6016260162601603E-2</v>
      </c>
      <c r="M107" t="str">
        <f>trueraw!C107</f>
        <v xml:space="preserve"> C</v>
      </c>
      <c r="N107" t="str">
        <f>trueraw!D107</f>
        <v>TOR</v>
      </c>
      <c r="O107">
        <f>VLOOKUP($A107, '[1]auction in'!$A$2:$B$218, 2, FALSE)</f>
        <v>8.8604462042067524</v>
      </c>
      <c r="AB107" t="e">
        <f>IF( EXACT(#REF!,#REF!), $K107, 0)</f>
        <v>#REF!</v>
      </c>
      <c r="AC107" t="e">
        <f>IF( EXACT(#REF!,#REF!), $K107, 0)</f>
        <v>#REF!</v>
      </c>
      <c r="AD107" t="e">
        <f>IF( EXACT(#REF!,#REF!), $K107, 0)</f>
        <v>#REF!</v>
      </c>
      <c r="AE107" t="e">
        <f>IF( EXACT(#REF!,#REF!), $K107, 0)</f>
        <v>#REF!</v>
      </c>
      <c r="AF107" t="e">
        <f>IF( EXACT(#REF!,#REF!), $K107, 0)</f>
        <v>#REF!</v>
      </c>
      <c r="AG107" t="e">
        <f>IF( EXACT(#REF!,#REF!), $K107, 0)</f>
        <v>#REF!</v>
      </c>
      <c r="AH107" t="e">
        <f>IF( EXACT(#REF!,#REF!), $K107, 0)</f>
        <v>#REF!</v>
      </c>
      <c r="AI107" t="e">
        <f>IF( EXACT(#REF!,#REF!), $K107, 0)</f>
        <v>#REF!</v>
      </c>
      <c r="AJ107" t="e">
        <f>IF( EXACT(#REF!,#REF!), $K107, 0)</f>
        <v>#REF!</v>
      </c>
      <c r="AK107" t="e">
        <f>IF( EXACT(#REF!,#REF!), $K107, 0)</f>
        <v>#REF!</v>
      </c>
      <c r="AL107" t="e">
        <f>IF( EXACT(#REF!,#REF!), $K107, 0)</f>
        <v>#REF!</v>
      </c>
    </row>
    <row r="108" spans="1:38" x14ac:dyDescent="0.3">
      <c r="A108" t="str">
        <f>injury_attenuated!A77</f>
        <v>Jonathan Isaac</v>
      </c>
      <c r="B108">
        <f>injury_attenuated!B77</f>
        <v>-8.6504065040650405E-2</v>
      </c>
      <c r="C108">
        <f>injury_attenuated!C77</f>
        <v>-9.13821138211382E-2</v>
      </c>
      <c r="D108">
        <f>injury_attenuated!D77</f>
        <v>-0.92390243902439018</v>
      </c>
      <c r="E108">
        <f>injury_attenuated!E77</f>
        <v>-0.71772357723577229</v>
      </c>
      <c r="F108">
        <f>injury_attenuated!F77</f>
        <v>-0.19105691056910568</v>
      </c>
      <c r="G108">
        <f>injury_attenuated!G77</f>
        <v>-0.89040650406504063</v>
      </c>
      <c r="H108">
        <f>injury_attenuated!H77</f>
        <v>0.40682926829268284</v>
      </c>
      <c r="I108">
        <f>injury_attenuated!I77</f>
        <v>1.7336585365853658</v>
      </c>
      <c r="J108">
        <f>injury_attenuated!J77</f>
        <v>0.70764227642276423</v>
      </c>
      <c r="K108">
        <f t="shared" si="6"/>
        <v>-5.2845528455284119E-2</v>
      </c>
      <c r="L108">
        <f t="shared" si="7"/>
        <v>-5.2845528455284119E-2</v>
      </c>
      <c r="M108" t="str">
        <f>trueraw!C76</f>
        <v xml:space="preserve"> PF, SF</v>
      </c>
      <c r="N108" t="str">
        <f>trueraw!D76</f>
        <v>ORL</v>
      </c>
      <c r="O108">
        <f>VLOOKUP($A108, '[1]auction in'!$A$2:$B$218, 2, FALSE)</f>
        <v>4</v>
      </c>
      <c r="AB108" t="e">
        <f>IF( EXACT(#REF!,#REF!), $K108, 0)</f>
        <v>#REF!</v>
      </c>
      <c r="AC108" t="e">
        <f>IF( EXACT(#REF!,#REF!), $K108, 0)</f>
        <v>#REF!</v>
      </c>
      <c r="AD108" t="e">
        <f>IF( EXACT(#REF!,#REF!), $K108, 0)</f>
        <v>#REF!</v>
      </c>
      <c r="AE108" t="e">
        <f>IF( EXACT(#REF!,#REF!), $K108, 0)</f>
        <v>#REF!</v>
      </c>
      <c r="AF108" t="e">
        <f>IF( EXACT(#REF!,#REF!), $K108, 0)</f>
        <v>#REF!</v>
      </c>
      <c r="AG108" t="e">
        <f>IF( EXACT(#REF!,#REF!), $K108, 0)</f>
        <v>#REF!</v>
      </c>
      <c r="AH108" t="e">
        <f>IF( EXACT(#REF!,#REF!), $K108, 0)</f>
        <v>#REF!</v>
      </c>
      <c r="AI108" t="e">
        <f>IF( EXACT(#REF!,#REF!), $K108, 0)</f>
        <v>#REF!</v>
      </c>
      <c r="AJ108" t="e">
        <f>IF( EXACT(#REF!,#REF!), $K108, 0)</f>
        <v>#REF!</v>
      </c>
      <c r="AK108" t="e">
        <f>IF( EXACT(#REF!,#REF!), $K108, 0)</f>
        <v>#REF!</v>
      </c>
      <c r="AL108" t="e">
        <f>IF( EXACT(#REF!,#REF!), $K108, 0)</f>
        <v>#REF!</v>
      </c>
    </row>
    <row r="109" spans="1:38" x14ac:dyDescent="0.3">
      <c r="A109" t="str">
        <f>injury_attenuated!A103</f>
        <v>Chuma Okeke</v>
      </c>
      <c r="B109">
        <f>injury_attenuated!B103</f>
        <v>-0.41642276422764229</v>
      </c>
      <c r="C109">
        <f>injury_attenuated!C103</f>
        <v>-6.0325203252032521E-2</v>
      </c>
      <c r="D109">
        <f>injury_attenuated!D103</f>
        <v>-0.42536585365853663</v>
      </c>
      <c r="E109">
        <f>injury_attenuated!E103</f>
        <v>-0.61934959349593499</v>
      </c>
      <c r="F109">
        <f>injury_attenuated!F103</f>
        <v>-0.15869918699186991</v>
      </c>
      <c r="G109">
        <f>injury_attenuated!G103</f>
        <v>-0.13300813008130083</v>
      </c>
      <c r="H109">
        <f>injury_attenuated!H103</f>
        <v>0.9258536585365853</v>
      </c>
      <c r="I109">
        <f>injury_attenuated!I103</f>
        <v>5.073170731707316E-2</v>
      </c>
      <c r="J109">
        <f>injury_attenuated!J103</f>
        <v>0.73528455284552852</v>
      </c>
      <c r="K109">
        <f t="shared" si="6"/>
        <v>-0.1013008130081301</v>
      </c>
      <c r="L109">
        <f t="shared" si="7"/>
        <v>-0.1013008130081301</v>
      </c>
      <c r="M109" t="str">
        <f>trueraw!C102</f>
        <v>PF</v>
      </c>
      <c r="N109" t="str">
        <f>trueraw!D102</f>
        <v>ORL</v>
      </c>
      <c r="O109">
        <f>VLOOKUP($A109, '[1]auction in'!$A$2:$B$218, 2, FALSE)</f>
        <v>8.6430528892319369</v>
      </c>
      <c r="AB109" t="e">
        <f>IF( EXACT(#REF!,#REF!), $K109, 0)</f>
        <v>#REF!</v>
      </c>
      <c r="AC109" t="e">
        <f>IF( EXACT(#REF!,#REF!), $K109, 0)</f>
        <v>#REF!</v>
      </c>
      <c r="AD109" t="e">
        <f>IF( EXACT(#REF!,#REF!), $K109, 0)</f>
        <v>#REF!</v>
      </c>
      <c r="AE109" t="e">
        <f>IF( EXACT(#REF!,#REF!), $K109, 0)</f>
        <v>#REF!</v>
      </c>
      <c r="AF109" t="e">
        <f>IF( EXACT(#REF!,#REF!), $K109, 0)</f>
        <v>#REF!</v>
      </c>
      <c r="AG109" t="e">
        <f>IF( EXACT(#REF!,#REF!), $K109, 0)</f>
        <v>#REF!</v>
      </c>
      <c r="AH109" t="e">
        <f>IF( EXACT(#REF!,#REF!), $K109, 0)</f>
        <v>#REF!</v>
      </c>
      <c r="AI109" t="e">
        <f>IF( EXACT(#REF!,#REF!), $K109, 0)</f>
        <v>#REF!</v>
      </c>
      <c r="AJ109" t="e">
        <f>IF( EXACT(#REF!,#REF!), $K109, 0)</f>
        <v>#REF!</v>
      </c>
      <c r="AK109" t="e">
        <f>IF( EXACT(#REF!,#REF!), $K109, 0)</f>
        <v>#REF!</v>
      </c>
      <c r="AL109" t="e">
        <f>IF( EXACT(#REF!,#REF!), $K109, 0)</f>
        <v>#REF!</v>
      </c>
    </row>
    <row r="110" spans="1:38" x14ac:dyDescent="0.3">
      <c r="A110" t="str">
        <f>injury_attenuated!A119</f>
        <v>Jordan Poole</v>
      </c>
      <c r="B110">
        <f>injury_attenuated!B119</f>
        <v>-0.43373983739837396</v>
      </c>
      <c r="C110">
        <f>injury_attenuated!C119</f>
        <v>1.4606504065040653</v>
      </c>
      <c r="D110">
        <f>injury_attenuated!D119</f>
        <v>0.77829268292682929</v>
      </c>
      <c r="E110">
        <f>injury_attenuated!E119</f>
        <v>0.28821138211382114</v>
      </c>
      <c r="F110">
        <f>injury_attenuated!F119</f>
        <v>-1.0628455284552847</v>
      </c>
      <c r="G110">
        <f>injury_attenuated!G119</f>
        <v>-0.17617886178861786</v>
      </c>
      <c r="H110">
        <f>injury_attenuated!H119</f>
        <v>-0.66341463414634161</v>
      </c>
      <c r="I110">
        <f>injury_attenuated!I119</f>
        <v>-0.63951219512195123</v>
      </c>
      <c r="J110">
        <f>injury_attenuated!J119</f>
        <v>0.32918699186991873</v>
      </c>
      <c r="K110">
        <f t="shared" si="6"/>
        <v>-0.11934959349593488</v>
      </c>
      <c r="L110">
        <f t="shared" si="7"/>
        <v>-0.11934959349593488</v>
      </c>
      <c r="M110" t="str">
        <f>trueraw!C118</f>
        <v xml:space="preserve"> SG, PG</v>
      </c>
      <c r="N110" t="str">
        <f>trueraw!D118</f>
        <v>GSW</v>
      </c>
      <c r="O110">
        <f>VLOOKUP($A110, '[1]auction in'!$A$2:$B$218, 2, FALSE)</f>
        <v>8.3171452937118087</v>
      </c>
      <c r="AB110" t="e">
        <f>IF( EXACT(#REF!,#REF!), $K110, 0)</f>
        <v>#REF!</v>
      </c>
      <c r="AC110" t="e">
        <f>IF( EXACT(#REF!,#REF!), $K110, 0)</f>
        <v>#REF!</v>
      </c>
      <c r="AD110" t="e">
        <f>IF( EXACT(#REF!,#REF!), $K110, 0)</f>
        <v>#REF!</v>
      </c>
      <c r="AE110" t="e">
        <f>IF( EXACT(#REF!,#REF!), $K110, 0)</f>
        <v>#REF!</v>
      </c>
      <c r="AF110" t="e">
        <f>IF( EXACT(#REF!,#REF!), $K110, 0)</f>
        <v>#REF!</v>
      </c>
      <c r="AG110" t="e">
        <f>IF( EXACT(#REF!,#REF!), $K110, 0)</f>
        <v>#REF!</v>
      </c>
      <c r="AH110" t="e">
        <f>IF( EXACT(#REF!,#REF!), $K110, 0)</f>
        <v>#REF!</v>
      </c>
      <c r="AI110" t="e">
        <f>IF( EXACT(#REF!,#REF!), $K110, 0)</f>
        <v>#REF!</v>
      </c>
      <c r="AJ110" t="e">
        <f>IF( EXACT(#REF!,#REF!), $K110, 0)</f>
        <v>#REF!</v>
      </c>
      <c r="AK110" t="e">
        <f>IF( EXACT(#REF!,#REF!), $K110, 0)</f>
        <v>#REF!</v>
      </c>
      <c r="AL110" t="e">
        <f>IF( EXACT(#REF!,#REF!), $K110, 0)</f>
        <v>#REF!</v>
      </c>
    </row>
    <row r="111" spans="1:38" x14ac:dyDescent="0.3">
      <c r="A111" t="str">
        <f>injury_attenuated!A105</f>
        <v>Daniel Gafford</v>
      </c>
      <c r="B111">
        <f>injury_attenuated!B105</f>
        <v>2.3109349593495931</v>
      </c>
      <c r="C111">
        <f>injury_attenuated!C105</f>
        <v>-1.2727235772357723</v>
      </c>
      <c r="D111">
        <f>injury_attenuated!D105</f>
        <v>-1.6764634146341462</v>
      </c>
      <c r="E111">
        <f>injury_attenuated!E105</f>
        <v>-0.70052845528455276</v>
      </c>
      <c r="F111">
        <f>injury_attenuated!F105</f>
        <v>6.943089430894317E-2</v>
      </c>
      <c r="G111">
        <f>injury_attenuated!G105</f>
        <v>-1.079918699186992</v>
      </c>
      <c r="H111">
        <f>injury_attenuated!H105</f>
        <v>-0.72804878048780486</v>
      </c>
      <c r="I111">
        <f>injury_attenuated!I105</f>
        <v>2.2345121951219511</v>
      </c>
      <c r="J111">
        <f>injury_attenuated!J105</f>
        <v>0.66886178861788625</v>
      </c>
      <c r="K111">
        <f t="shared" si="6"/>
        <v>-0.17394308943089465</v>
      </c>
      <c r="L111">
        <f t="shared" si="7"/>
        <v>-0.17394308943089465</v>
      </c>
      <c r="M111" t="str">
        <f>trueraw!C104</f>
        <v xml:space="preserve"> C, PF</v>
      </c>
      <c r="N111" t="str">
        <f>trueraw!D104</f>
        <v>WAS</v>
      </c>
      <c r="O111">
        <f>VLOOKUP($A111, '[1]auction in'!$A$2:$B$218, 2, FALSE)</f>
        <v>8.5620775269426623</v>
      </c>
      <c r="AB111" t="e">
        <f>IF( EXACT(#REF!,#REF!), $K111, 0)</f>
        <v>#REF!</v>
      </c>
      <c r="AC111" t="e">
        <f>IF( EXACT(#REF!,#REF!), $K111, 0)</f>
        <v>#REF!</v>
      </c>
      <c r="AD111" t="e">
        <f>IF( EXACT(#REF!,#REF!), $K111, 0)</f>
        <v>#REF!</v>
      </c>
      <c r="AE111" t="e">
        <f>IF( EXACT(#REF!,#REF!), $K111, 0)</f>
        <v>#REF!</v>
      </c>
      <c r="AF111" t="e">
        <f>IF( EXACT(#REF!,#REF!), $K111, 0)</f>
        <v>#REF!</v>
      </c>
      <c r="AG111" t="e">
        <f>IF( EXACT(#REF!,#REF!), $K111, 0)</f>
        <v>#REF!</v>
      </c>
      <c r="AH111" t="e">
        <f>IF( EXACT(#REF!,#REF!), $K111, 0)</f>
        <v>#REF!</v>
      </c>
      <c r="AI111" t="e">
        <f>IF( EXACT(#REF!,#REF!), $K111, 0)</f>
        <v>#REF!</v>
      </c>
      <c r="AJ111" t="e">
        <f>IF( EXACT(#REF!,#REF!), $K111, 0)</f>
        <v>#REF!</v>
      </c>
      <c r="AK111" t="e">
        <f>IF( EXACT(#REF!,#REF!), $K111, 0)</f>
        <v>#REF!</v>
      </c>
      <c r="AL111" t="e">
        <f>IF( EXACT(#REF!,#REF!), $K111, 0)</f>
        <v>#REF!</v>
      </c>
    </row>
    <row r="112" spans="1:38" x14ac:dyDescent="0.3">
      <c r="A112" t="str">
        <f>injury_attenuated!A120</f>
        <v>Evan Mobley</v>
      </c>
      <c r="B112">
        <f>injury_attenuated!B120</f>
        <v>0.26768292682926831</v>
      </c>
      <c r="C112">
        <f>injury_attenuated!C120</f>
        <v>-0.80268292682926834</v>
      </c>
      <c r="D112">
        <f>injury_attenuated!D120</f>
        <v>-1.1176829268292683</v>
      </c>
      <c r="E112">
        <f>injury_attenuated!E120</f>
        <v>-0.30426829268292682</v>
      </c>
      <c r="F112">
        <f>injury_attenuated!F120</f>
        <v>0.83817073170731726</v>
      </c>
      <c r="G112">
        <f>injury_attenuated!G120</f>
        <v>-0.49853658536585366</v>
      </c>
      <c r="H112">
        <f>injury_attenuated!H120</f>
        <v>-0.60512195121951218</v>
      </c>
      <c r="I112">
        <f>injury_attenuated!I120</f>
        <v>2.2869512195121953</v>
      </c>
      <c r="J112">
        <f>injury_attenuated!J120</f>
        <v>-0.36170731707317078</v>
      </c>
      <c r="K112">
        <f t="shared" si="6"/>
        <v>-0.29719512195121917</v>
      </c>
      <c r="L112">
        <f t="shared" si="7"/>
        <v>-0.29719512195121917</v>
      </c>
      <c r="M112" t="str">
        <f>trueraw!C119</f>
        <v xml:space="preserve"> PF, C</v>
      </c>
      <c r="N112" t="str">
        <f>trueraw!D119</f>
        <v>CLE</v>
      </c>
      <c r="O112">
        <f>VLOOKUP($A112, '[1]auction in'!$A$2:$B$218, 2, FALSE)</f>
        <v>7.7023526219164298</v>
      </c>
      <c r="AB112" t="e">
        <f>IF( EXACT(#REF!,#REF!), $K112, 0)</f>
        <v>#REF!</v>
      </c>
      <c r="AC112" t="e">
        <f>IF( EXACT(#REF!,#REF!), $K112, 0)</f>
        <v>#REF!</v>
      </c>
      <c r="AD112" t="e">
        <f>IF( EXACT(#REF!,#REF!), $K112, 0)</f>
        <v>#REF!</v>
      </c>
      <c r="AE112" t="e">
        <f>IF( EXACT(#REF!,#REF!), $K112, 0)</f>
        <v>#REF!</v>
      </c>
      <c r="AF112" t="e">
        <f>IF( EXACT(#REF!,#REF!), $K112, 0)</f>
        <v>#REF!</v>
      </c>
      <c r="AG112" t="e">
        <f>IF( EXACT(#REF!,#REF!), $K112, 0)</f>
        <v>#REF!</v>
      </c>
      <c r="AH112" t="e">
        <f>IF( EXACT(#REF!,#REF!), $K112, 0)</f>
        <v>#REF!</v>
      </c>
      <c r="AI112" t="e">
        <f>IF( EXACT(#REF!,#REF!), $K112, 0)</f>
        <v>#REF!</v>
      </c>
      <c r="AJ112" t="e">
        <f>IF( EXACT(#REF!,#REF!), $K112, 0)</f>
        <v>#REF!</v>
      </c>
      <c r="AK112" t="e">
        <f>IF( EXACT(#REF!,#REF!), $K112, 0)</f>
        <v>#REF!</v>
      </c>
      <c r="AL112" t="e">
        <f>IF( EXACT(#REF!,#REF!), $K112, 0)</f>
        <v>#REF!</v>
      </c>
    </row>
    <row r="113" spans="1:38" x14ac:dyDescent="0.3">
      <c r="A113" t="str">
        <f>injury_attenuated!A111</f>
        <v>D'Angelo Russell</v>
      </c>
      <c r="B113">
        <f>injury_attenuated!B111</f>
        <v>-0.85804878048780486</v>
      </c>
      <c r="C113">
        <f>injury_attenuated!C111</f>
        <v>-0.40317073170731704</v>
      </c>
      <c r="D113">
        <f>injury_attenuated!D111</f>
        <v>1.0821951219512196</v>
      </c>
      <c r="E113">
        <f>injury_attenuated!E111</f>
        <v>0.70951219512195129</v>
      </c>
      <c r="F113">
        <f>injury_attenuated!F111</f>
        <v>-0.92560975609756091</v>
      </c>
      <c r="G113">
        <f>injury_attenuated!G111</f>
        <v>1.4112195121951221</v>
      </c>
      <c r="H113">
        <f>injury_attenuated!H111</f>
        <v>0.18975609756097561</v>
      </c>
      <c r="I113">
        <f>injury_attenuated!I111</f>
        <v>-0.35048780487804876</v>
      </c>
      <c r="J113">
        <f>injury_attenuated!J111</f>
        <v>-1.1663414634146343</v>
      </c>
      <c r="K113">
        <f t="shared" si="6"/>
        <v>-0.31097560975609728</v>
      </c>
      <c r="L113">
        <f t="shared" si="7"/>
        <v>-0.31097560975609728</v>
      </c>
      <c r="M113" t="str">
        <f>trueraw!C110</f>
        <v xml:space="preserve"> PG, SG</v>
      </c>
      <c r="N113" t="str">
        <f>trueraw!D110</f>
        <v>MIN</v>
      </c>
      <c r="O113">
        <f>VLOOKUP($A113, '[1]auction in'!$A$2:$B$218, 2, FALSE)</f>
        <v>5</v>
      </c>
      <c r="AB113" t="e">
        <f>IF( EXACT(#REF!,#REF!), $K113, 0)</f>
        <v>#REF!</v>
      </c>
      <c r="AC113" t="e">
        <f>IF( EXACT(#REF!,#REF!), $K113, 0)</f>
        <v>#REF!</v>
      </c>
      <c r="AD113" t="e">
        <f>IF( EXACT(#REF!,#REF!), $K113, 0)</f>
        <v>#REF!</v>
      </c>
      <c r="AE113" t="e">
        <f>IF( EXACT(#REF!,#REF!), $K113, 0)</f>
        <v>#REF!</v>
      </c>
      <c r="AF113" t="e">
        <f>IF( EXACT(#REF!,#REF!), $K113, 0)</f>
        <v>#REF!</v>
      </c>
      <c r="AG113" t="e">
        <f>IF( EXACT(#REF!,#REF!), $K113, 0)</f>
        <v>#REF!</v>
      </c>
      <c r="AH113" t="e">
        <f>IF( EXACT(#REF!,#REF!), $K113, 0)</f>
        <v>#REF!</v>
      </c>
      <c r="AI113" t="e">
        <f>IF( EXACT(#REF!,#REF!), $K113, 0)</f>
        <v>#REF!</v>
      </c>
      <c r="AJ113" t="e">
        <f>IF( EXACT(#REF!,#REF!), $K113, 0)</f>
        <v>#REF!</v>
      </c>
      <c r="AK113" t="e">
        <f>IF( EXACT(#REF!,#REF!), $K113, 0)</f>
        <v>#REF!</v>
      </c>
      <c r="AL113" t="e">
        <f>IF( EXACT(#REF!,#REF!), $K113, 0)</f>
        <v>#REF!</v>
      </c>
    </row>
    <row r="114" spans="1:38" x14ac:dyDescent="0.3">
      <c r="A114" t="str">
        <f>injury_attenuated!A134</f>
        <v>Duncan Robinson</v>
      </c>
      <c r="B114">
        <f>injury_attenuated!B134</f>
        <v>-0.37837398373983738</v>
      </c>
      <c r="C114">
        <f>injury_attenuated!C134</f>
        <v>0.49723577235772359</v>
      </c>
      <c r="D114">
        <f>injury_attenuated!D134</f>
        <v>1.7468292682926829</v>
      </c>
      <c r="E114">
        <f>injury_attenuated!E134</f>
        <v>-0.14130081300813008</v>
      </c>
      <c r="F114">
        <f>injury_attenuated!F134</f>
        <v>-0.66747967479674797</v>
      </c>
      <c r="G114">
        <f>injury_attenuated!G134</f>
        <v>-0.55056910569105688</v>
      </c>
      <c r="H114">
        <f>injury_attenuated!H134</f>
        <v>-0.85902439024390242</v>
      </c>
      <c r="I114">
        <f>injury_attenuated!I134</f>
        <v>-0.57609756097560971</v>
      </c>
      <c r="J114">
        <f>injury_attenuated!J134</f>
        <v>0.61577235772357719</v>
      </c>
      <c r="K114">
        <f t="shared" si="6"/>
        <v>-0.31300813008130079</v>
      </c>
      <c r="L114">
        <f t="shared" si="7"/>
        <v>-0.31300813008130079</v>
      </c>
      <c r="M114" t="str">
        <f>trueraw!C133</f>
        <v xml:space="preserve"> SG, SF</v>
      </c>
      <c r="N114" t="str">
        <f>trueraw!D133</f>
        <v>MIA</v>
      </c>
      <c r="O114">
        <f>VLOOKUP($A114, '[1]auction in'!$A$2:$B$218, 2, FALSE)</f>
        <v>1</v>
      </c>
      <c r="AB114" t="e">
        <f>IF( EXACT(#REF!,#REF!), $K114, 0)</f>
        <v>#REF!</v>
      </c>
      <c r="AC114" t="e">
        <f>IF( EXACT(#REF!,#REF!), $K114, 0)</f>
        <v>#REF!</v>
      </c>
      <c r="AD114" t="e">
        <f>IF( EXACT(#REF!,#REF!), $K114, 0)</f>
        <v>#REF!</v>
      </c>
      <c r="AE114" t="e">
        <f>IF( EXACT(#REF!,#REF!), $K114, 0)</f>
        <v>#REF!</v>
      </c>
      <c r="AF114" t="e">
        <f>IF( EXACT(#REF!,#REF!), $K114, 0)</f>
        <v>#REF!</v>
      </c>
      <c r="AG114" t="e">
        <f>IF( EXACT(#REF!,#REF!), $K114, 0)</f>
        <v>#REF!</v>
      </c>
      <c r="AH114" t="e">
        <f>IF( EXACT(#REF!,#REF!), $K114, 0)</f>
        <v>#REF!</v>
      </c>
      <c r="AI114" t="e">
        <f>IF( EXACT(#REF!,#REF!), $K114, 0)</f>
        <v>#REF!</v>
      </c>
      <c r="AJ114" t="e">
        <f>IF( EXACT(#REF!,#REF!), $K114, 0)</f>
        <v>#REF!</v>
      </c>
      <c r="AK114" t="e">
        <f>IF( EXACT(#REF!,#REF!), $K114, 0)</f>
        <v>#REF!</v>
      </c>
      <c r="AL114" t="e">
        <f>IF( EXACT(#REF!,#REF!), $K114, 0)</f>
        <v>#REF!</v>
      </c>
    </row>
    <row r="115" spans="1:38" x14ac:dyDescent="0.3">
      <c r="A115" t="str">
        <f>injury_attenuated!A133</f>
        <v>Tim Hardaway Jr.</v>
      </c>
      <c r="B115">
        <f>injury_attenuated!B133</f>
        <v>-0.40788617886178857</v>
      </c>
      <c r="C115">
        <f>injury_attenuated!C133</f>
        <v>0.22455284552845525</v>
      </c>
      <c r="D115">
        <f>injury_attenuated!D133</f>
        <v>1.4962195121951218</v>
      </c>
      <c r="E115">
        <f>injury_attenuated!E133</f>
        <v>0.57235772357723569</v>
      </c>
      <c r="F115">
        <f>injury_attenuated!F133</f>
        <v>-0.61857723577235768</v>
      </c>
      <c r="G115">
        <f>injury_attenuated!G133</f>
        <v>-0.47252032520325199</v>
      </c>
      <c r="H115">
        <f>injury_attenuated!H133</f>
        <v>-1.2537804878048782</v>
      </c>
      <c r="I115">
        <f>injury_attenuated!I133</f>
        <v>-0.75426829268292683</v>
      </c>
      <c r="J115">
        <f>injury_attenuated!J133</f>
        <v>0.74272357723577231</v>
      </c>
      <c r="K115">
        <f t="shared" si="6"/>
        <v>-0.4711788617886179</v>
      </c>
      <c r="L115">
        <f t="shared" si="7"/>
        <v>-0.4711788617886179</v>
      </c>
      <c r="M115" t="str">
        <f>trueraw!C132</f>
        <v xml:space="preserve"> SG, SF</v>
      </c>
      <c r="N115" t="str">
        <f>trueraw!D132</f>
        <v>DAL</v>
      </c>
      <c r="O115">
        <f>VLOOKUP($A115, '[1]auction in'!$A$2:$B$218, 2, FALSE)</f>
        <v>1</v>
      </c>
      <c r="AB115" t="e">
        <f>IF( EXACT(#REF!,#REF!), $K115, 0)</f>
        <v>#REF!</v>
      </c>
      <c r="AC115" t="e">
        <f>IF( EXACT(#REF!,#REF!), $K115, 0)</f>
        <v>#REF!</v>
      </c>
      <c r="AD115" t="e">
        <f>IF( EXACT(#REF!,#REF!), $K115, 0)</f>
        <v>#REF!</v>
      </c>
      <c r="AE115" t="e">
        <f>IF( EXACT(#REF!,#REF!), $K115, 0)</f>
        <v>#REF!</v>
      </c>
      <c r="AF115" t="e">
        <f>IF( EXACT(#REF!,#REF!), $K115, 0)</f>
        <v>#REF!</v>
      </c>
      <c r="AG115" t="e">
        <f>IF( EXACT(#REF!,#REF!), $K115, 0)</f>
        <v>#REF!</v>
      </c>
      <c r="AH115" t="e">
        <f>IF( EXACT(#REF!,#REF!), $K115, 0)</f>
        <v>#REF!</v>
      </c>
      <c r="AI115" t="e">
        <f>IF( EXACT(#REF!,#REF!), $K115, 0)</f>
        <v>#REF!</v>
      </c>
      <c r="AJ115" t="e">
        <f>IF( EXACT(#REF!,#REF!), $K115, 0)</f>
        <v>#REF!</v>
      </c>
      <c r="AK115" t="e">
        <f>IF( EXACT(#REF!,#REF!), $K115, 0)</f>
        <v>#REF!</v>
      </c>
      <c r="AL115" t="e">
        <f>IF( EXACT(#REF!,#REF!), $K115, 0)</f>
        <v>#REF!</v>
      </c>
    </row>
    <row r="116" spans="1:38" x14ac:dyDescent="0.3">
      <c r="A116" t="str">
        <f>injury_attenuated!A113</f>
        <v>Mason Plumlee</v>
      </c>
      <c r="B116">
        <f>injury_attenuated!B113</f>
        <v>1.7811382113821137</v>
      </c>
      <c r="C116">
        <f>injury_attenuated!C113</f>
        <v>-1.2627642276422764</v>
      </c>
      <c r="D116">
        <f>injury_attenuated!D113</f>
        <v>-1.6692682926829268</v>
      </c>
      <c r="E116">
        <f>injury_attenuated!E113</f>
        <v>-0.65252032520325198</v>
      </c>
      <c r="F116">
        <f>injury_attenuated!F113</f>
        <v>1.2095934959349592</v>
      </c>
      <c r="G116">
        <f>injury_attenuated!G113</f>
        <v>0.16552845528455284</v>
      </c>
      <c r="H116">
        <f>injury_attenuated!H113</f>
        <v>-0.48390243902439023</v>
      </c>
      <c r="I116">
        <f>injury_attenuated!I113</f>
        <v>0.48195121951219511</v>
      </c>
      <c r="J116">
        <f>injury_attenuated!J113</f>
        <v>-8.5691056910569052E-2</v>
      </c>
      <c r="K116">
        <f t="shared" si="6"/>
        <v>-0.51593495934959344</v>
      </c>
      <c r="L116">
        <f t="shared" si="7"/>
        <v>-0.51593495934959344</v>
      </c>
      <c r="M116" t="str">
        <f>trueraw!C112</f>
        <v xml:space="preserve"> C</v>
      </c>
      <c r="N116" t="str">
        <f>trueraw!D112</f>
        <v>CHA</v>
      </c>
      <c r="O116">
        <f>VLOOKUP($A116, '[1]auction in'!$A$2:$B$218, 2, FALSE)</f>
        <v>1</v>
      </c>
      <c r="AB116" t="e">
        <f>IF( EXACT(#REF!,#REF!), $K116, 0)</f>
        <v>#REF!</v>
      </c>
      <c r="AC116" t="e">
        <f>IF( EXACT(#REF!,#REF!), $K116, 0)</f>
        <v>#REF!</v>
      </c>
      <c r="AD116" t="e">
        <f>IF( EXACT(#REF!,#REF!), $K116, 0)</f>
        <v>#REF!</v>
      </c>
      <c r="AE116" t="e">
        <f>IF( EXACT(#REF!,#REF!), $K116, 0)</f>
        <v>#REF!</v>
      </c>
      <c r="AF116" t="e">
        <f>IF( EXACT(#REF!,#REF!), $K116, 0)</f>
        <v>#REF!</v>
      </c>
      <c r="AG116" t="e">
        <f>IF( EXACT(#REF!,#REF!), $K116, 0)</f>
        <v>#REF!</v>
      </c>
      <c r="AH116" t="e">
        <f>IF( EXACT(#REF!,#REF!), $K116, 0)</f>
        <v>#REF!</v>
      </c>
      <c r="AI116" t="e">
        <f>IF( EXACT(#REF!,#REF!), $K116, 0)</f>
        <v>#REF!</v>
      </c>
      <c r="AJ116" t="e">
        <f>IF( EXACT(#REF!,#REF!), $K116, 0)</f>
        <v>#REF!</v>
      </c>
      <c r="AK116" t="e">
        <f>IF( EXACT(#REF!,#REF!), $K116, 0)</f>
        <v>#REF!</v>
      </c>
      <c r="AL116" t="e">
        <f>IF( EXACT(#REF!,#REF!), $K116, 0)</f>
        <v>#REF!</v>
      </c>
    </row>
    <row r="117" spans="1:38" x14ac:dyDescent="0.3">
      <c r="A117" t="str">
        <f>injury_attenuated!A115</f>
        <v>Al Horford</v>
      </c>
      <c r="B117">
        <f>injury_attenuated!B115</f>
        <v>6.5040650406504082E-3</v>
      </c>
      <c r="C117">
        <f>injury_attenuated!C115</f>
        <v>0.13869918699186992</v>
      </c>
      <c r="D117">
        <f>injury_attenuated!D115</f>
        <v>-0.54146341463414638</v>
      </c>
      <c r="E117">
        <f>injury_attenuated!E115</f>
        <v>-0.61934959349593499</v>
      </c>
      <c r="F117">
        <f>injury_attenuated!F115</f>
        <v>-5.0894308943089439E-2</v>
      </c>
      <c r="G117">
        <f>injury_attenuated!G115</f>
        <v>-5.0081300813008142E-2</v>
      </c>
      <c r="H117">
        <f>injury_attenuated!H115</f>
        <v>-0.60000000000000009</v>
      </c>
      <c r="I117">
        <f>injury_attenuated!I115</f>
        <v>0.21658536585365851</v>
      </c>
      <c r="J117">
        <f>injury_attenuated!J115</f>
        <v>0.95089430894308946</v>
      </c>
      <c r="K117">
        <f t="shared" si="6"/>
        <v>-0.54910569105691054</v>
      </c>
      <c r="L117">
        <f t="shared" si="7"/>
        <v>-0.54910569105691054</v>
      </c>
      <c r="M117" t="str">
        <f>trueraw!C114</f>
        <v xml:space="preserve"> C, PF</v>
      </c>
      <c r="N117" t="str">
        <f>trueraw!D114</f>
        <v>BOS</v>
      </c>
      <c r="O117">
        <f>VLOOKUP($A117, '[1]auction in'!$A$2:$B$218, 2, FALSE)</f>
        <v>6.6339884951358448</v>
      </c>
      <c r="AB117" t="e">
        <f>IF( EXACT(#REF!,#REF!), $K117, 0)</f>
        <v>#REF!</v>
      </c>
      <c r="AC117" t="e">
        <f>IF( EXACT(#REF!,#REF!), $K117, 0)</f>
        <v>#REF!</v>
      </c>
      <c r="AD117" t="e">
        <f>IF( EXACT(#REF!,#REF!), $K117, 0)</f>
        <v>#REF!</v>
      </c>
      <c r="AE117" t="e">
        <f>IF( EXACT(#REF!,#REF!), $K117, 0)</f>
        <v>#REF!</v>
      </c>
      <c r="AF117" t="e">
        <f>IF( EXACT(#REF!,#REF!), $K117, 0)</f>
        <v>#REF!</v>
      </c>
      <c r="AG117" t="e">
        <f>IF( EXACT(#REF!,#REF!), $K117, 0)</f>
        <v>#REF!</v>
      </c>
      <c r="AH117" t="e">
        <f>IF( EXACT(#REF!,#REF!), $K117, 0)</f>
        <v>#REF!</v>
      </c>
      <c r="AI117" t="e">
        <f>IF( EXACT(#REF!,#REF!), $K117, 0)</f>
        <v>#REF!</v>
      </c>
      <c r="AJ117" t="e">
        <f>IF( EXACT(#REF!,#REF!), $K117, 0)</f>
        <v>#REF!</v>
      </c>
      <c r="AK117" t="e">
        <f>IF( EXACT(#REF!,#REF!), $K117, 0)</f>
        <v>#REF!</v>
      </c>
      <c r="AL117" t="e">
        <f>IF( EXACT(#REF!,#REF!), $K117, 0)</f>
        <v>#REF!</v>
      </c>
    </row>
    <row r="118" spans="1:38" x14ac:dyDescent="0.3">
      <c r="A118" t="str">
        <f>injury_attenuated!A121</f>
        <v>De'Anthony Melton</v>
      </c>
      <c r="B118">
        <f>injury_attenuated!B121</f>
        <v>-0.37146341463414634</v>
      </c>
      <c r="C118">
        <f>injury_attenuated!C121</f>
        <v>5.7804878048780491E-2</v>
      </c>
      <c r="D118">
        <f>injury_attenuated!D121</f>
        <v>8.3414634146341482E-2</v>
      </c>
      <c r="E118">
        <f>injury_attenuated!E121</f>
        <v>-0.59658536585365851</v>
      </c>
      <c r="F118">
        <f>injury_attenuated!F121</f>
        <v>-0.68658536585365848</v>
      </c>
      <c r="G118">
        <f>injury_attenuated!G121</f>
        <v>-9.9756097560975587E-2</v>
      </c>
      <c r="H118">
        <f>injury_attenuated!H121</f>
        <v>0.65073170731707319</v>
      </c>
      <c r="I118">
        <f>injury_attenuated!I121</f>
        <v>0.1531707317073171</v>
      </c>
      <c r="J118">
        <f>injury_attenuated!J121</f>
        <v>0.25926829268292684</v>
      </c>
      <c r="K118">
        <f t="shared" si="6"/>
        <v>-0.5499999999999996</v>
      </c>
      <c r="L118">
        <f t="shared" si="7"/>
        <v>-0.5499999999999996</v>
      </c>
      <c r="M118" t="str">
        <f>trueraw!C120</f>
        <v>PG</v>
      </c>
      <c r="N118" t="str">
        <f>trueraw!D120</f>
        <v>MEM</v>
      </c>
      <c r="O118">
        <f>VLOOKUP($A118, '[1]auction in'!$A$2:$B$218, 2, FALSE)</f>
        <v>6.5595787027619146</v>
      </c>
      <c r="AB118" t="e">
        <f>IF( EXACT(#REF!,#REF!), $K118, 0)</f>
        <v>#REF!</v>
      </c>
      <c r="AC118" t="e">
        <f>IF( EXACT(#REF!,#REF!), $K118, 0)</f>
        <v>#REF!</v>
      </c>
      <c r="AD118" t="e">
        <f>IF( EXACT(#REF!,#REF!), $K118, 0)</f>
        <v>#REF!</v>
      </c>
      <c r="AE118" t="e">
        <f>IF( EXACT(#REF!,#REF!), $K118, 0)</f>
        <v>#REF!</v>
      </c>
      <c r="AF118" t="e">
        <f>IF( EXACT(#REF!,#REF!), $K118, 0)</f>
        <v>#REF!</v>
      </c>
      <c r="AG118" t="e">
        <f>IF( EXACT(#REF!,#REF!), $K118, 0)</f>
        <v>#REF!</v>
      </c>
      <c r="AH118" t="e">
        <f>IF( EXACT(#REF!,#REF!), $K118, 0)</f>
        <v>#REF!</v>
      </c>
      <c r="AI118" t="e">
        <f>IF( EXACT(#REF!,#REF!), $K118, 0)</f>
        <v>#REF!</v>
      </c>
      <c r="AJ118" t="e">
        <f>IF( EXACT(#REF!,#REF!), $K118, 0)</f>
        <v>#REF!</v>
      </c>
      <c r="AK118" t="e">
        <f>IF( EXACT(#REF!,#REF!), $K118, 0)</f>
        <v>#REF!</v>
      </c>
      <c r="AL118" t="e">
        <f>IF( EXACT(#REF!,#REF!), $K118, 0)</f>
        <v>#REF!</v>
      </c>
    </row>
    <row r="119" spans="1:38" x14ac:dyDescent="0.3">
      <c r="A119" t="str">
        <f>injury_attenuated!A114</f>
        <v>Ben Simmons</v>
      </c>
      <c r="B119">
        <f>injury_attenuated!B114</f>
        <v>1.6152845528455284</v>
      </c>
      <c r="C119">
        <f>injury_attenuated!C114</f>
        <v>-2.9627642276422761</v>
      </c>
      <c r="D119">
        <f>injury_attenuated!D114</f>
        <v>-1.5780487804878047</v>
      </c>
      <c r="E119">
        <f>injury_attenuated!E114</f>
        <v>-9.6910569105691041E-2</v>
      </c>
      <c r="F119">
        <f>injury_attenuated!F114</f>
        <v>0.58764227642276423</v>
      </c>
      <c r="G119">
        <f>injury_attenuated!G114</f>
        <v>1.7494308943089429</v>
      </c>
      <c r="H119">
        <f>injury_attenuated!H114</f>
        <v>1.4151219512195121</v>
      </c>
      <c r="I119">
        <f>injury_attenuated!I114</f>
        <v>-2.3902439024390251E-2</v>
      </c>
      <c r="J119">
        <f>injury_attenuated!J114</f>
        <v>-1.2632520325203251</v>
      </c>
      <c r="K119">
        <f t="shared" si="6"/>
        <v>-0.55739837398373893</v>
      </c>
      <c r="L119">
        <f t="shared" si="7"/>
        <v>-0.55739837398373893</v>
      </c>
      <c r="M119" t="str">
        <f>trueraw!C113</f>
        <v xml:space="preserve"> PG</v>
      </c>
      <c r="N119" t="str">
        <f>trueraw!D113</f>
        <v>PHI</v>
      </c>
      <c r="O119">
        <f>VLOOKUP($A119, '[1]auction in'!$A$2:$B$218, 2, FALSE)</f>
        <v>32</v>
      </c>
      <c r="AB119" t="e">
        <f>IF( EXACT(#REF!,#REF!), $K119, 0)</f>
        <v>#REF!</v>
      </c>
      <c r="AC119" t="e">
        <f>IF( EXACT(#REF!,#REF!), $K119, 0)</f>
        <v>#REF!</v>
      </c>
      <c r="AD119" t="e">
        <f>IF( EXACT(#REF!,#REF!), $K119, 0)</f>
        <v>#REF!</v>
      </c>
      <c r="AE119" t="e">
        <f>IF( EXACT(#REF!,#REF!), $K119, 0)</f>
        <v>#REF!</v>
      </c>
      <c r="AF119" t="e">
        <f>IF( EXACT(#REF!,#REF!), $K119, 0)</f>
        <v>#REF!</v>
      </c>
      <c r="AG119" t="e">
        <f>IF( EXACT(#REF!,#REF!), $K119, 0)</f>
        <v>#REF!</v>
      </c>
      <c r="AH119" t="e">
        <f>IF( EXACT(#REF!,#REF!), $K119, 0)</f>
        <v>#REF!</v>
      </c>
      <c r="AI119" t="e">
        <f>IF( EXACT(#REF!,#REF!), $K119, 0)</f>
        <v>#REF!</v>
      </c>
      <c r="AJ119" t="e">
        <f>IF( EXACT(#REF!,#REF!), $K119, 0)</f>
        <v>#REF!</v>
      </c>
      <c r="AK119" t="e">
        <f>IF( EXACT(#REF!,#REF!), $K119, 0)</f>
        <v>#REF!</v>
      </c>
      <c r="AL119" t="e">
        <f>IF( EXACT(#REF!,#REF!), $K119, 0)</f>
        <v>#REF!</v>
      </c>
    </row>
    <row r="120" spans="1:38" x14ac:dyDescent="0.3">
      <c r="A120" t="str">
        <f>injury_attenuated!A116</f>
        <v>Mo Bamba</v>
      </c>
      <c r="B120">
        <f>injury_attenuated!B116</f>
        <v>0.2469918699186992</v>
      </c>
      <c r="C120">
        <f>injury_attenuated!C116</f>
        <v>-0.44178861788617885</v>
      </c>
      <c r="D120">
        <f>injury_attenuated!D116</f>
        <v>-0.80682926829268298</v>
      </c>
      <c r="E120">
        <f>injury_attenuated!E116</f>
        <v>-0.7105691056910568</v>
      </c>
      <c r="F120">
        <f>injury_attenuated!F116</f>
        <v>0.49642276422764225</v>
      </c>
      <c r="G120">
        <f>injury_attenuated!G116</f>
        <v>-0.95398373983739826</v>
      </c>
      <c r="H120">
        <f>injury_attenuated!H116</f>
        <v>-1.4790243902439024</v>
      </c>
      <c r="I120">
        <f>injury_attenuated!I116</f>
        <v>2.2814634146341461</v>
      </c>
      <c r="J120">
        <f>injury_attenuated!J116</f>
        <v>0.80162601626016261</v>
      </c>
      <c r="K120">
        <f t="shared" si="6"/>
        <v>-0.56569105691056942</v>
      </c>
      <c r="L120">
        <f t="shared" si="7"/>
        <v>-0.56569105691056942</v>
      </c>
      <c r="M120" t="str">
        <f>trueraw!C115</f>
        <v xml:space="preserve"> C</v>
      </c>
      <c r="N120" t="str">
        <f>trueraw!D115</f>
        <v>ORL</v>
      </c>
      <c r="O120">
        <f>VLOOKUP($A120, '[1]auction in'!$A$2:$B$218, 2, FALSE)</f>
        <v>6.5967835989488837</v>
      </c>
      <c r="AB120" t="e">
        <f>IF( EXACT(#REF!,#REF!), $K120, 0)</f>
        <v>#REF!</v>
      </c>
      <c r="AC120" t="e">
        <f>IF( EXACT(#REF!,#REF!), $K120, 0)</f>
        <v>#REF!</v>
      </c>
      <c r="AD120" t="e">
        <f>IF( EXACT(#REF!,#REF!), $K120, 0)</f>
        <v>#REF!</v>
      </c>
      <c r="AE120" t="e">
        <f>IF( EXACT(#REF!,#REF!), $K120, 0)</f>
        <v>#REF!</v>
      </c>
      <c r="AF120" t="e">
        <f>IF( EXACT(#REF!,#REF!), $K120, 0)</f>
        <v>#REF!</v>
      </c>
      <c r="AG120" t="e">
        <f>IF( EXACT(#REF!,#REF!), $K120, 0)</f>
        <v>#REF!</v>
      </c>
      <c r="AH120" t="e">
        <f>IF( EXACT(#REF!,#REF!), $K120, 0)</f>
        <v>#REF!</v>
      </c>
      <c r="AI120" t="e">
        <f>IF( EXACT(#REF!,#REF!), $K120, 0)</f>
        <v>#REF!</v>
      </c>
      <c r="AJ120" t="e">
        <f>IF( EXACT(#REF!,#REF!), $K120, 0)</f>
        <v>#REF!</v>
      </c>
      <c r="AK120" t="e">
        <f>IF( EXACT(#REF!,#REF!), $K120, 0)</f>
        <v>#REF!</v>
      </c>
      <c r="AL120" t="e">
        <f>IF( EXACT(#REF!,#REF!), $K120, 0)</f>
        <v>#REF!</v>
      </c>
    </row>
    <row r="121" spans="1:38" x14ac:dyDescent="0.3">
      <c r="A121" t="str">
        <f>injury_attenuated!A136</f>
        <v>Terance Mann</v>
      </c>
      <c r="B121">
        <f>injury_attenuated!B136</f>
        <v>0.39560975609756099</v>
      </c>
      <c r="C121">
        <f>injury_attenuated!C136</f>
        <v>0.65707317073170735</v>
      </c>
      <c r="D121">
        <f>injury_attenuated!D136</f>
        <v>-0.70731707317073178</v>
      </c>
      <c r="E121">
        <f>injury_attenuated!E136</f>
        <v>-0.39853658536585368</v>
      </c>
      <c r="F121">
        <f>injury_attenuated!F136</f>
        <v>0.16878048780487809</v>
      </c>
      <c r="G121">
        <f>injury_attenuated!G136</f>
        <v>-0.20097560975609757</v>
      </c>
      <c r="H121">
        <f>injury_attenuated!H136</f>
        <v>-0.76731707317073172</v>
      </c>
      <c r="I121">
        <f>injury_attenuated!I136</f>
        <v>-0.551219512195122</v>
      </c>
      <c r="J121">
        <f>injury_attenuated!J136</f>
        <v>0.78634146341463418</v>
      </c>
      <c r="K121">
        <f t="shared" si="6"/>
        <v>-0.6175609756097562</v>
      </c>
      <c r="L121">
        <f t="shared" si="7"/>
        <v>-0.6175609756097562</v>
      </c>
      <c r="M121" t="str">
        <f>trueraw!C135</f>
        <v xml:space="preserve"> SF</v>
      </c>
      <c r="N121" t="str">
        <f>trueraw!D135</f>
        <v>LAC</v>
      </c>
      <c r="O121">
        <f>VLOOKUP($A121, '[1]auction in'!$A$2:$B$218, 2, FALSE)</f>
        <v>6.3268657246512934</v>
      </c>
      <c r="AB121" t="e">
        <f>IF( EXACT(#REF!,#REF!), $K121, 0)</f>
        <v>#REF!</v>
      </c>
      <c r="AC121" t="e">
        <f>IF( EXACT(#REF!,#REF!), $K121, 0)</f>
        <v>#REF!</v>
      </c>
      <c r="AD121" t="e">
        <f>IF( EXACT(#REF!,#REF!), $K121, 0)</f>
        <v>#REF!</v>
      </c>
      <c r="AE121" t="e">
        <f>IF( EXACT(#REF!,#REF!), $K121, 0)</f>
        <v>#REF!</v>
      </c>
      <c r="AF121" t="e">
        <f>IF( EXACT(#REF!,#REF!), $K121, 0)</f>
        <v>#REF!</v>
      </c>
      <c r="AG121" t="e">
        <f>IF( EXACT(#REF!,#REF!), $K121, 0)</f>
        <v>#REF!</v>
      </c>
      <c r="AH121" t="e">
        <f>IF( EXACT(#REF!,#REF!), $K121, 0)</f>
        <v>#REF!</v>
      </c>
      <c r="AI121" t="e">
        <f>IF( EXACT(#REF!,#REF!), $K121, 0)</f>
        <v>#REF!</v>
      </c>
      <c r="AJ121" t="e">
        <f>IF( EXACT(#REF!,#REF!), $K121, 0)</f>
        <v>#REF!</v>
      </c>
      <c r="AK121" t="e">
        <f>IF( EXACT(#REF!,#REF!), $K121, 0)</f>
        <v>#REF!</v>
      </c>
      <c r="AL121" t="e">
        <f>IF( EXACT(#REF!,#REF!), $K121, 0)</f>
        <v>#REF!</v>
      </c>
    </row>
    <row r="122" spans="1:38" x14ac:dyDescent="0.3">
      <c r="A122" t="str">
        <f>injury_attenuated!A131</f>
        <v>Cade Cunningham</v>
      </c>
      <c r="B122">
        <f>injury_attenuated!B131</f>
        <v>-0.88495934959349598</v>
      </c>
      <c r="C122">
        <f>injury_attenuated!C131</f>
        <v>0.8199186991869919</v>
      </c>
      <c r="D122">
        <f>injury_attenuated!D131</f>
        <v>0.13756097560975616</v>
      </c>
      <c r="E122">
        <f>injury_attenuated!E131</f>
        <v>0.32430894308943092</v>
      </c>
      <c r="F122">
        <f>injury_attenuated!F131</f>
        <v>-0.16040650406504062</v>
      </c>
      <c r="G122">
        <f>injury_attenuated!G131</f>
        <v>0.39235772357723586</v>
      </c>
      <c r="H122">
        <f>injury_attenuated!H131</f>
        <v>0.72634146341463413</v>
      </c>
      <c r="I122">
        <f>injury_attenuated!I131</f>
        <v>6.4390243902439054E-2</v>
      </c>
      <c r="J122">
        <f>injury_attenuated!J131</f>
        <v>-2.044227642276423</v>
      </c>
      <c r="K122">
        <f t="shared" si="6"/>
        <v>-0.62471544715447136</v>
      </c>
      <c r="L122">
        <f t="shared" si="7"/>
        <v>-0.62471544715447136</v>
      </c>
      <c r="M122" t="str">
        <f>trueraw!C130</f>
        <v xml:space="preserve"> PG</v>
      </c>
      <c r="N122" t="str">
        <f>trueraw!D130</f>
        <v>DET</v>
      </c>
      <c r="O122">
        <f>VLOOKUP($A122, '[1]auction in'!$A$2:$B$218, 2, FALSE)</f>
        <v>8</v>
      </c>
      <c r="AB122" t="e">
        <f>IF( EXACT(#REF!,#REF!), $K122, 0)</f>
        <v>#REF!</v>
      </c>
      <c r="AC122" t="e">
        <f>IF( EXACT(#REF!,#REF!), $K122, 0)</f>
        <v>#REF!</v>
      </c>
      <c r="AD122" t="e">
        <f>IF( EXACT(#REF!,#REF!), $K122, 0)</f>
        <v>#REF!</v>
      </c>
      <c r="AE122" t="e">
        <f>IF( EXACT(#REF!,#REF!), $K122, 0)</f>
        <v>#REF!</v>
      </c>
      <c r="AF122" t="e">
        <f>IF( EXACT(#REF!,#REF!), $K122, 0)</f>
        <v>#REF!</v>
      </c>
      <c r="AG122" t="e">
        <f>IF( EXACT(#REF!,#REF!), $K122, 0)</f>
        <v>#REF!</v>
      </c>
      <c r="AH122" t="e">
        <f>IF( EXACT(#REF!,#REF!), $K122, 0)</f>
        <v>#REF!</v>
      </c>
      <c r="AI122" t="e">
        <f>IF( EXACT(#REF!,#REF!), $K122, 0)</f>
        <v>#REF!</v>
      </c>
      <c r="AJ122" t="e">
        <f>IF( EXACT(#REF!,#REF!), $K122, 0)</f>
        <v>#REF!</v>
      </c>
      <c r="AK122" t="e">
        <f>IF( EXACT(#REF!,#REF!), $K122, 0)</f>
        <v>#REF!</v>
      </c>
      <c r="AL122" t="e">
        <f>IF( EXACT(#REF!,#REF!), $K122, 0)</f>
        <v>#REF!</v>
      </c>
    </row>
    <row r="123" spans="1:38" x14ac:dyDescent="0.3">
      <c r="A123" t="str">
        <f>injury_attenuated!A135</f>
        <v>Dorian Finney-Smith</v>
      </c>
      <c r="B123">
        <f>injury_attenuated!B135</f>
        <v>0.23605691056910569</v>
      </c>
      <c r="C123">
        <f>injury_attenuated!C135</f>
        <v>-3.7723577235772361E-2</v>
      </c>
      <c r="D123">
        <f>injury_attenuated!D135</f>
        <v>0.13707317073170733</v>
      </c>
      <c r="E123">
        <f>injury_attenuated!E135</f>
        <v>-0.68601626016260164</v>
      </c>
      <c r="F123">
        <f>injury_attenuated!F135</f>
        <v>-3.4349593495934957E-2</v>
      </c>
      <c r="G123">
        <f>injury_attenuated!G135</f>
        <v>-0.64101626016260171</v>
      </c>
      <c r="H123">
        <f>injury_attenuated!H135</f>
        <v>-0.21146341463414636</v>
      </c>
      <c r="I123">
        <f>injury_attenuated!I135</f>
        <v>-0.42670731707317078</v>
      </c>
      <c r="J123">
        <f>injury_attenuated!J135</f>
        <v>0.98447154471544718</v>
      </c>
      <c r="K123">
        <f t="shared" si="6"/>
        <v>-0.6796747967479676</v>
      </c>
      <c r="L123">
        <f t="shared" si="7"/>
        <v>-0.6796747967479676</v>
      </c>
      <c r="M123" t="str">
        <f>trueraw!C134</f>
        <v xml:space="preserve"> SF, PF</v>
      </c>
      <c r="N123" t="str">
        <f>trueraw!D134</f>
        <v>DAL</v>
      </c>
      <c r="O123">
        <f>VLOOKUP($A123, '[1]auction in'!$A$2:$B$218, 2, FALSE)</f>
        <v>6.0481937571332436</v>
      </c>
      <c r="AB123" t="e">
        <f>IF( EXACT(#REF!,#REF!), $K123, 0)</f>
        <v>#REF!</v>
      </c>
      <c r="AC123" t="e">
        <f>IF( EXACT(#REF!,#REF!), $K123, 0)</f>
        <v>#REF!</v>
      </c>
      <c r="AD123" t="e">
        <f>IF( EXACT(#REF!,#REF!), $K123, 0)</f>
        <v>#REF!</v>
      </c>
      <c r="AE123" t="e">
        <f>IF( EXACT(#REF!,#REF!), $K123, 0)</f>
        <v>#REF!</v>
      </c>
      <c r="AF123" t="e">
        <f>IF( EXACT(#REF!,#REF!), $K123, 0)</f>
        <v>#REF!</v>
      </c>
      <c r="AG123" t="e">
        <f>IF( EXACT(#REF!,#REF!), $K123, 0)</f>
        <v>#REF!</v>
      </c>
      <c r="AH123" t="e">
        <f>IF( EXACT(#REF!,#REF!), $K123, 0)</f>
        <v>#REF!</v>
      </c>
      <c r="AI123" t="e">
        <f>IF( EXACT(#REF!,#REF!), $K123, 0)</f>
        <v>#REF!</v>
      </c>
      <c r="AJ123" t="e">
        <f>IF( EXACT(#REF!,#REF!), $K123, 0)</f>
        <v>#REF!</v>
      </c>
      <c r="AK123" t="e">
        <f>IF( EXACT(#REF!,#REF!), $K123, 0)</f>
        <v>#REF!</v>
      </c>
      <c r="AL123" t="e">
        <f>IF( EXACT(#REF!,#REF!), $K123, 0)</f>
        <v>#REF!</v>
      </c>
    </row>
    <row r="124" spans="1:38" x14ac:dyDescent="0.3">
      <c r="A124" t="str">
        <f>injury_attenuated!A123</f>
        <v>Brandon Clarke</v>
      </c>
      <c r="B124">
        <f>injury_attenuated!B123</f>
        <v>0.77243902439024392</v>
      </c>
      <c r="C124">
        <f>injury_attenuated!C123</f>
        <v>-0.69341463414634152</v>
      </c>
      <c r="D124">
        <f>injury_attenuated!D123</f>
        <v>-1.4104878048780487</v>
      </c>
      <c r="E124">
        <f>injury_attenuated!E123</f>
        <v>-0.59658536585365851</v>
      </c>
      <c r="F124">
        <f>injury_attenuated!F123</f>
        <v>5.6097560975609806E-2</v>
      </c>
      <c r="G124">
        <f>injury_attenuated!G123</f>
        <v>-0.66317073170731711</v>
      </c>
      <c r="H124">
        <f>injury_attenuated!H123</f>
        <v>7.0243902439024397E-2</v>
      </c>
      <c r="I124">
        <f>injury_attenuated!I123</f>
        <v>0.57999999999999996</v>
      </c>
      <c r="J124">
        <f>injury_attenuated!J123</f>
        <v>1.1556097560975609</v>
      </c>
      <c r="K124">
        <f t="shared" si="6"/>
        <v>-0.72926829268292681</v>
      </c>
      <c r="L124">
        <f t="shared" si="7"/>
        <v>-0.72926829268292681</v>
      </c>
      <c r="M124" t="str">
        <f>trueraw!C122</f>
        <v xml:space="preserve"> PF, C</v>
      </c>
      <c r="N124" t="str">
        <f>trueraw!D122</f>
        <v>MEM</v>
      </c>
      <c r="O124">
        <f>VLOOKUP($A124, '[1]auction in'!$A$2:$B$218, 2, FALSE)</f>
        <v>1</v>
      </c>
      <c r="AB124" t="e">
        <f>IF( EXACT(#REF!,#REF!), $K124, 0)</f>
        <v>#REF!</v>
      </c>
      <c r="AC124" t="e">
        <f>IF( EXACT(#REF!,#REF!), $K124, 0)</f>
        <v>#REF!</v>
      </c>
      <c r="AD124" t="e">
        <f>IF( EXACT(#REF!,#REF!), $K124, 0)</f>
        <v>#REF!</v>
      </c>
      <c r="AE124" t="e">
        <f>IF( EXACT(#REF!,#REF!), $K124, 0)</f>
        <v>#REF!</v>
      </c>
      <c r="AF124" t="e">
        <f>IF( EXACT(#REF!,#REF!), $K124, 0)</f>
        <v>#REF!</v>
      </c>
      <c r="AG124" t="e">
        <f>IF( EXACT(#REF!,#REF!), $K124, 0)</f>
        <v>#REF!</v>
      </c>
      <c r="AH124" t="e">
        <f>IF( EXACT(#REF!,#REF!), $K124, 0)</f>
        <v>#REF!</v>
      </c>
      <c r="AI124" t="e">
        <f>IF( EXACT(#REF!,#REF!), $K124, 0)</f>
        <v>#REF!</v>
      </c>
      <c r="AJ124" t="e">
        <f>IF( EXACT(#REF!,#REF!), $K124, 0)</f>
        <v>#REF!</v>
      </c>
      <c r="AK124" t="e">
        <f>IF( EXACT(#REF!,#REF!), $K124, 0)</f>
        <v>#REF!</v>
      </c>
      <c r="AL124" t="e">
        <f>IF( EXACT(#REF!,#REF!), $K124, 0)</f>
        <v>#REF!</v>
      </c>
    </row>
    <row r="125" spans="1:38" x14ac:dyDescent="0.3">
      <c r="A125" t="str">
        <f>injury_attenuated!A139</f>
        <v>Royce O'Neale</v>
      </c>
      <c r="B125">
        <f>injury_attenuated!B139</f>
        <v>-8.4065040650406514E-2</v>
      </c>
      <c r="C125">
        <f>injury_attenuated!C139</f>
        <v>0.20008130081300815</v>
      </c>
      <c r="D125">
        <f>injury_attenuated!D139</f>
        <v>-0.24707317073170734</v>
      </c>
      <c r="E125">
        <f>injury_attenuated!E139</f>
        <v>-1.0244308943089431</v>
      </c>
      <c r="F125">
        <f>injury_attenuated!F139</f>
        <v>0.61504065040650413</v>
      </c>
      <c r="G125">
        <f>injury_attenuated!G139</f>
        <v>-0.20199186991869922</v>
      </c>
      <c r="H125">
        <f>injury_attenuated!H139</f>
        <v>-0.33951219512195124</v>
      </c>
      <c r="I125">
        <f>injury_attenuated!I139</f>
        <v>-0.15231707317073173</v>
      </c>
      <c r="J125">
        <f>injury_attenuated!J139</f>
        <v>0.49971544715447158</v>
      </c>
      <c r="K125">
        <f t="shared" si="6"/>
        <v>-0.73455284552845534</v>
      </c>
      <c r="L125">
        <f t="shared" si="7"/>
        <v>-0.73455284552845534</v>
      </c>
      <c r="M125" t="str">
        <f>trueraw!C138</f>
        <v>SF, PF</v>
      </c>
      <c r="N125" t="str">
        <f>trueraw!D138</f>
        <v>UTA</v>
      </c>
      <c r="O125">
        <f>VLOOKUP($A125, '[1]auction in'!$A$2:$B$218, 2, FALSE)</f>
        <v>5.8019848853077427</v>
      </c>
      <c r="AB125" t="e">
        <f>IF( EXACT(#REF!,#REF!), $K125, 0)</f>
        <v>#REF!</v>
      </c>
      <c r="AC125" t="e">
        <f>IF( EXACT(#REF!,#REF!), $K125, 0)</f>
        <v>#REF!</v>
      </c>
      <c r="AD125" t="e">
        <f>IF( EXACT(#REF!,#REF!), $K125, 0)</f>
        <v>#REF!</v>
      </c>
      <c r="AE125" t="e">
        <f>IF( EXACT(#REF!,#REF!), $K125, 0)</f>
        <v>#REF!</v>
      </c>
      <c r="AF125" t="e">
        <f>IF( EXACT(#REF!,#REF!), $K125, 0)</f>
        <v>#REF!</v>
      </c>
      <c r="AG125" t="e">
        <f>IF( EXACT(#REF!,#REF!), $K125, 0)</f>
        <v>#REF!</v>
      </c>
      <c r="AH125" t="e">
        <f>IF( EXACT(#REF!,#REF!), $K125, 0)</f>
        <v>#REF!</v>
      </c>
      <c r="AI125" t="e">
        <f>IF( EXACT(#REF!,#REF!), $K125, 0)</f>
        <v>#REF!</v>
      </c>
      <c r="AJ125" t="e">
        <f>IF( EXACT(#REF!,#REF!), $K125, 0)</f>
        <v>#REF!</v>
      </c>
      <c r="AK125" t="e">
        <f>IF( EXACT(#REF!,#REF!), $K125, 0)</f>
        <v>#REF!</v>
      </c>
      <c r="AL125" t="e">
        <f>IF( EXACT(#REF!,#REF!), $K125, 0)</f>
        <v>#REF!</v>
      </c>
    </row>
    <row r="126" spans="1:38" x14ac:dyDescent="0.3">
      <c r="A126" t="str">
        <f>injury_attenuated!A125</f>
        <v>Kevin Porter Jr.</v>
      </c>
      <c r="B126">
        <f>injury_attenuated!B125</f>
        <v>-0.6531707317073171</v>
      </c>
      <c r="C126">
        <f>injury_attenuated!C125</f>
        <v>-0.36902439024390243</v>
      </c>
      <c r="D126">
        <f>injury_attenuated!D125</f>
        <v>0.25414634146341464</v>
      </c>
      <c r="E126">
        <f>injury_attenuated!E125</f>
        <v>0.4363414634146342</v>
      </c>
      <c r="F126">
        <f>injury_attenuated!F125</f>
        <v>-0.45609756097560972</v>
      </c>
      <c r="G126">
        <f>injury_attenuated!G125</f>
        <v>1.5648780487804879</v>
      </c>
      <c r="H126">
        <f>injury_attenuated!H125</f>
        <v>0.50560975609756098</v>
      </c>
      <c r="I126">
        <f>injury_attenuated!I125</f>
        <v>-0.43585365853658536</v>
      </c>
      <c r="J126">
        <f>injury_attenuated!J125</f>
        <v>-1.6358536585365853</v>
      </c>
      <c r="K126">
        <f t="shared" si="6"/>
        <v>-0.78902439024390225</v>
      </c>
      <c r="L126">
        <f t="shared" si="7"/>
        <v>-0.78902439024390225</v>
      </c>
      <c r="M126" t="str">
        <f>trueraw!C124</f>
        <v xml:space="preserve"> SG, PG</v>
      </c>
      <c r="N126" t="str">
        <f>trueraw!D124</f>
        <v>HOU</v>
      </c>
      <c r="O126">
        <f>VLOOKUP($A126, '[1]auction in'!$A$2:$B$218, 2, FALSE)</f>
        <v>1</v>
      </c>
      <c r="AB126" t="e">
        <f>IF( EXACT(#REF!,#REF!), $K126, 0)</f>
        <v>#REF!</v>
      </c>
      <c r="AC126" t="e">
        <f>IF( EXACT(#REF!,#REF!), $K126, 0)</f>
        <v>#REF!</v>
      </c>
      <c r="AD126" t="e">
        <f>IF( EXACT(#REF!,#REF!), $K126, 0)</f>
        <v>#REF!</v>
      </c>
      <c r="AE126" t="e">
        <f>IF( EXACT(#REF!,#REF!), $K126, 0)</f>
        <v>#REF!</v>
      </c>
      <c r="AF126" t="e">
        <f>IF( EXACT(#REF!,#REF!), $K126, 0)</f>
        <v>#REF!</v>
      </c>
      <c r="AG126" t="e">
        <f>IF( EXACT(#REF!,#REF!), $K126, 0)</f>
        <v>#REF!</v>
      </c>
      <c r="AH126" t="e">
        <f>IF( EXACT(#REF!,#REF!), $K126, 0)</f>
        <v>#REF!</v>
      </c>
      <c r="AI126" t="e">
        <f>IF( EXACT(#REF!,#REF!), $K126, 0)</f>
        <v>#REF!</v>
      </c>
      <c r="AJ126" t="e">
        <f>IF( EXACT(#REF!,#REF!), $K126, 0)</f>
        <v>#REF!</v>
      </c>
      <c r="AK126" t="e">
        <f>IF( EXACT(#REF!,#REF!), $K126, 0)</f>
        <v>#REF!</v>
      </c>
      <c r="AL126" t="e">
        <f>IF( EXACT(#REF!,#REF!), $K126, 0)</f>
        <v>#REF!</v>
      </c>
    </row>
    <row r="127" spans="1:38" x14ac:dyDescent="0.3">
      <c r="A127" t="str">
        <f>injury_attenuated!A138</f>
        <v>Jalen Suggs</v>
      </c>
      <c r="B127">
        <f>injury_attenuated!B138</f>
        <v>-0.49792682926829268</v>
      </c>
      <c r="C127">
        <f>injury_attenuated!C138</f>
        <v>-0.26853658536585368</v>
      </c>
      <c r="D127">
        <f>injury_attenuated!D138</f>
        <v>-0.3520731707317073</v>
      </c>
      <c r="E127">
        <f>injury_attenuated!E138</f>
        <v>0.14085365853658544</v>
      </c>
      <c r="F127">
        <f>injury_attenuated!F138</f>
        <v>-0.36365853658536584</v>
      </c>
      <c r="G127">
        <f>injury_attenuated!G138</f>
        <v>1.1751219512195121</v>
      </c>
      <c r="H127">
        <f>injury_attenuated!H138</f>
        <v>1.2376829268292684</v>
      </c>
      <c r="I127">
        <f>injury_attenuated!I138</f>
        <v>-0.57963414634146349</v>
      </c>
      <c r="J127">
        <f>injury_attenuated!J138</f>
        <v>-1.3498780487804876</v>
      </c>
      <c r="K127">
        <f t="shared" si="6"/>
        <v>-0.85804878048780464</v>
      </c>
      <c r="L127">
        <f t="shared" si="7"/>
        <v>-0.85804878048780464</v>
      </c>
      <c r="M127" t="str">
        <f>trueraw!C137</f>
        <v xml:space="preserve"> PG, SG</v>
      </c>
      <c r="N127" t="str">
        <f>trueraw!D137</f>
        <v>ORL</v>
      </c>
      <c r="O127">
        <f>VLOOKUP($A127, '[1]auction in'!$A$2:$B$218, 2, FALSE)</f>
        <v>6</v>
      </c>
      <c r="AB127" t="e">
        <f>IF( EXACT(#REF!,#REF!), $K127, 0)</f>
        <v>#REF!</v>
      </c>
      <c r="AC127" t="e">
        <f>IF( EXACT(#REF!,#REF!), $K127, 0)</f>
        <v>#REF!</v>
      </c>
      <c r="AD127" t="e">
        <f>IF( EXACT(#REF!,#REF!), $K127, 0)</f>
        <v>#REF!</v>
      </c>
      <c r="AE127" t="e">
        <f>IF( EXACT(#REF!,#REF!), $K127, 0)</f>
        <v>#REF!</v>
      </c>
      <c r="AF127" t="e">
        <f>IF( EXACT(#REF!,#REF!), $K127, 0)</f>
        <v>#REF!</v>
      </c>
      <c r="AG127" t="e">
        <f>IF( EXACT(#REF!,#REF!), $K127, 0)</f>
        <v>#REF!</v>
      </c>
      <c r="AH127" t="e">
        <f>IF( EXACT(#REF!,#REF!), $K127, 0)</f>
        <v>#REF!</v>
      </c>
      <c r="AI127" t="e">
        <f>IF( EXACT(#REF!,#REF!), $K127, 0)</f>
        <v>#REF!</v>
      </c>
      <c r="AJ127" t="e">
        <f>IF( EXACT(#REF!,#REF!), $K127, 0)</f>
        <v>#REF!</v>
      </c>
      <c r="AK127" t="e">
        <f>IF( EXACT(#REF!,#REF!), $K127, 0)</f>
        <v>#REF!</v>
      </c>
      <c r="AL127" t="e">
        <f>IF( EXACT(#REF!,#REF!), $K127, 0)</f>
        <v>#REF!</v>
      </c>
    </row>
    <row r="128" spans="1:38" x14ac:dyDescent="0.3">
      <c r="A128" t="str">
        <f>injury_attenuated!A130</f>
        <v>Devonte' Graham</v>
      </c>
      <c r="B128">
        <f>injury_attenuated!B130</f>
        <v>-1.7714634146341461</v>
      </c>
      <c r="C128">
        <f>injury_attenuated!C130</f>
        <v>0.49317073170731701</v>
      </c>
      <c r="D128">
        <f>injury_attenuated!D130</f>
        <v>1.244390243902439</v>
      </c>
      <c r="E128">
        <f>injury_attenuated!E130</f>
        <v>9.756097560975896E-4</v>
      </c>
      <c r="F128">
        <f>injury_attenuated!F130</f>
        <v>-0.98536585365853657</v>
      </c>
      <c r="G128">
        <f>injury_attenuated!G130</f>
        <v>1.0697560975609757</v>
      </c>
      <c r="H128">
        <f>injury_attenuated!H130</f>
        <v>-0.18585365853658536</v>
      </c>
      <c r="I128">
        <f>injury_attenuated!I130</f>
        <v>-0.97365853658536583</v>
      </c>
      <c r="J128">
        <f>injury_attenuated!J130</f>
        <v>0.23365853658536584</v>
      </c>
      <c r="K128">
        <f t="shared" si="6"/>
        <v>-0.87439024390243869</v>
      </c>
      <c r="L128">
        <f t="shared" si="7"/>
        <v>-0.87439024390243869</v>
      </c>
      <c r="M128" t="str">
        <f>trueraw!C129</f>
        <v xml:space="preserve"> PG, SG</v>
      </c>
      <c r="N128" t="str">
        <f>trueraw!D129</f>
        <v>NOP</v>
      </c>
      <c r="O128">
        <f>VLOOKUP($A128, '[1]auction in'!$A$2:$B$218, 2, FALSE)</f>
        <v>1</v>
      </c>
      <c r="AB128" t="e">
        <f>IF( EXACT(#REF!,#REF!), $K128, 0)</f>
        <v>#REF!</v>
      </c>
      <c r="AC128" t="e">
        <f>IF( EXACT(#REF!,#REF!), $K128, 0)</f>
        <v>#REF!</v>
      </c>
      <c r="AD128" t="e">
        <f>IF( EXACT(#REF!,#REF!), $K128, 0)</f>
        <v>#REF!</v>
      </c>
      <c r="AE128" t="e">
        <f>IF( EXACT(#REF!,#REF!), $K128, 0)</f>
        <v>#REF!</v>
      </c>
      <c r="AF128" t="e">
        <f>IF( EXACT(#REF!,#REF!), $K128, 0)</f>
        <v>#REF!</v>
      </c>
      <c r="AG128" t="e">
        <f>IF( EXACT(#REF!,#REF!), $K128, 0)</f>
        <v>#REF!</v>
      </c>
      <c r="AH128" t="e">
        <f>IF( EXACT(#REF!,#REF!), $K128, 0)</f>
        <v>#REF!</v>
      </c>
      <c r="AI128" t="e">
        <f>IF( EXACT(#REF!,#REF!), $K128, 0)</f>
        <v>#REF!</v>
      </c>
      <c r="AJ128" t="e">
        <f>IF( EXACT(#REF!,#REF!), $K128, 0)</f>
        <v>#REF!</v>
      </c>
      <c r="AK128" t="e">
        <f>IF( EXACT(#REF!,#REF!), $K128, 0)</f>
        <v>#REF!</v>
      </c>
      <c r="AL128" t="e">
        <f>IF( EXACT(#REF!,#REF!), $K128, 0)</f>
        <v>#REF!</v>
      </c>
    </row>
    <row r="129" spans="1:38" x14ac:dyDescent="0.3">
      <c r="A129" t="str">
        <f>injury_attenuated!A142</f>
        <v>Facundo Campazzo</v>
      </c>
      <c r="B129">
        <f>injury_attenuated!B142</f>
        <v>-0.6225609756097561</v>
      </c>
      <c r="C129">
        <f>injury_attenuated!C142</f>
        <v>0.48817073170731712</v>
      </c>
      <c r="D129">
        <f>injury_attenuated!D142</f>
        <v>-0.33426829268292685</v>
      </c>
      <c r="E129">
        <f>injury_attenuated!E142</f>
        <v>-0.9719512195121951</v>
      </c>
      <c r="F129">
        <f>injury_attenuated!F142</f>
        <v>-1.0758536585365854</v>
      </c>
      <c r="G129">
        <f>injury_attenuated!G142</f>
        <v>0.64097560975609758</v>
      </c>
      <c r="H129">
        <f>injury_attenuated!H142</f>
        <v>1.2198780487804879</v>
      </c>
      <c r="I129">
        <f>injury_attenuated!I142</f>
        <v>-0.69536585365853665</v>
      </c>
      <c r="J129">
        <f>injury_attenuated!J142</f>
        <v>0.38609756097560977</v>
      </c>
      <c r="K129">
        <f t="shared" si="6"/>
        <v>-0.96487804878048788</v>
      </c>
      <c r="L129">
        <f t="shared" si="7"/>
        <v>-0.96487804878048788</v>
      </c>
      <c r="M129" t="str">
        <f>trueraw!C141</f>
        <v xml:space="preserve"> PG</v>
      </c>
      <c r="N129" t="str">
        <f>trueraw!D141</f>
        <v>DEN</v>
      </c>
      <c r="O129">
        <f>VLOOKUP($A129, '[1]auction in'!$A$2:$B$218, 2, FALSE)</f>
        <v>4.7686371314090081</v>
      </c>
      <c r="AB129" t="e">
        <f>IF( EXACT(#REF!,#REF!), $K129, 0)</f>
        <v>#REF!</v>
      </c>
      <c r="AC129" t="e">
        <f>IF( EXACT(#REF!,#REF!), $K129, 0)</f>
        <v>#REF!</v>
      </c>
      <c r="AD129" t="e">
        <f>IF( EXACT(#REF!,#REF!), $K129, 0)</f>
        <v>#REF!</v>
      </c>
      <c r="AE129" t="e">
        <f>IF( EXACT(#REF!,#REF!), $K129, 0)</f>
        <v>#REF!</v>
      </c>
      <c r="AF129" t="e">
        <f>IF( EXACT(#REF!,#REF!), $K129, 0)</f>
        <v>#REF!</v>
      </c>
      <c r="AG129" t="e">
        <f>IF( EXACT(#REF!,#REF!), $K129, 0)</f>
        <v>#REF!</v>
      </c>
      <c r="AH129" t="e">
        <f>IF( EXACT(#REF!,#REF!), $K129, 0)</f>
        <v>#REF!</v>
      </c>
      <c r="AI129" t="e">
        <f>IF( EXACT(#REF!,#REF!), $K129, 0)</f>
        <v>#REF!</v>
      </c>
      <c r="AJ129" t="e">
        <f>IF( EXACT(#REF!,#REF!), $K129, 0)</f>
        <v>#REF!</v>
      </c>
      <c r="AK129" t="e">
        <f>IF( EXACT(#REF!,#REF!), $K129, 0)</f>
        <v>#REF!</v>
      </c>
      <c r="AL129" t="e">
        <f>IF( EXACT(#REF!,#REF!), $K129, 0)</f>
        <v>#REF!</v>
      </c>
    </row>
    <row r="130" spans="1:38" x14ac:dyDescent="0.3">
      <c r="A130" t="str">
        <f>injury_attenuated!A128</f>
        <v>Montrezl Harrell</v>
      </c>
      <c r="B130">
        <f>injury_attenuated!B128</f>
        <v>2.0713821138211381</v>
      </c>
      <c r="C130">
        <f>injury_attenuated!C128</f>
        <v>-1.1134959349593496</v>
      </c>
      <c r="D130">
        <f>injury_attenuated!D128</f>
        <v>-1.6692682926829268</v>
      </c>
      <c r="E130">
        <f>injury_attenuated!E128</f>
        <v>-0.17154471544715447</v>
      </c>
      <c r="F130">
        <f>injury_attenuated!F128</f>
        <v>0.42178861788617888</v>
      </c>
      <c r="G130">
        <f>injury_attenuated!G128</f>
        <v>-0.8461788617886179</v>
      </c>
      <c r="H130">
        <f>injury_attenuated!H128</f>
        <v>-0.53365853658536588</v>
      </c>
      <c r="I130">
        <f>injury_attenuated!I128</f>
        <v>0.27463414634146338</v>
      </c>
      <c r="J130">
        <f>injury_attenuated!J128</f>
        <v>0.56943089430894311</v>
      </c>
      <c r="K130">
        <f t="shared" si="6"/>
        <v>-0.99691056910569109</v>
      </c>
      <c r="L130">
        <f t="shared" si="7"/>
        <v>-0.99691056910569109</v>
      </c>
      <c r="M130" t="str">
        <f>trueraw!C127</f>
        <v xml:space="preserve"> C, PF</v>
      </c>
      <c r="N130" t="str">
        <f>trueraw!D127</f>
        <v>WAS</v>
      </c>
      <c r="O130">
        <f>VLOOKUP($A130, '[1]auction in'!$A$2:$B$218, 2, FALSE)</f>
        <v>11</v>
      </c>
      <c r="AB130" t="e">
        <f>IF( EXACT(#REF!,#REF!), $K130, 0)</f>
        <v>#REF!</v>
      </c>
      <c r="AC130" t="e">
        <f>IF( EXACT(#REF!,#REF!), $K130, 0)</f>
        <v>#REF!</v>
      </c>
      <c r="AD130" t="e">
        <f>IF( EXACT(#REF!,#REF!), $K130, 0)</f>
        <v>#REF!</v>
      </c>
      <c r="AE130" t="e">
        <f>IF( EXACT(#REF!,#REF!), $K130, 0)</f>
        <v>#REF!</v>
      </c>
      <c r="AF130" t="e">
        <f>IF( EXACT(#REF!,#REF!), $K130, 0)</f>
        <v>#REF!</v>
      </c>
      <c r="AG130" t="e">
        <f>IF( EXACT(#REF!,#REF!), $K130, 0)</f>
        <v>#REF!</v>
      </c>
      <c r="AH130" t="e">
        <f>IF( EXACT(#REF!,#REF!), $K130, 0)</f>
        <v>#REF!</v>
      </c>
      <c r="AI130" t="e">
        <f>IF( EXACT(#REF!,#REF!), $K130, 0)</f>
        <v>#REF!</v>
      </c>
      <c r="AJ130" t="e">
        <f>IF( EXACT(#REF!,#REF!), $K130, 0)</f>
        <v>#REF!</v>
      </c>
      <c r="AK130" t="e">
        <f>IF( EXACT(#REF!,#REF!), $K130, 0)</f>
        <v>#REF!</v>
      </c>
      <c r="AL130" t="e">
        <f>IF( EXACT(#REF!,#REF!), $K130, 0)</f>
        <v>#REF!</v>
      </c>
    </row>
    <row r="131" spans="1:38" x14ac:dyDescent="0.3">
      <c r="A131" t="str">
        <f>injury_attenuated!A129</f>
        <v>Larry Nance Jr.</v>
      </c>
      <c r="B131">
        <f>injury_attenuated!B129</f>
        <v>0.20552845528455285</v>
      </c>
      <c r="C131">
        <f>injury_attenuated!C129</f>
        <v>-0.59934959349593497</v>
      </c>
      <c r="D131">
        <f>injury_attenuated!D129</f>
        <v>-0.74048780487804877</v>
      </c>
      <c r="E131">
        <f>injury_attenuated!E129</f>
        <v>-0.91788617886178858</v>
      </c>
      <c r="F131">
        <f>injury_attenuated!F129</f>
        <v>9.0081300813008136E-2</v>
      </c>
      <c r="G131">
        <f>injury_attenuated!G129</f>
        <v>-0.18276422764227646</v>
      </c>
      <c r="H131">
        <f>injury_attenuated!H129</f>
        <v>1.1165853658536584</v>
      </c>
      <c r="I131">
        <f>injury_attenuated!I129</f>
        <v>-0.34731707317073168</v>
      </c>
      <c r="J131">
        <f>injury_attenuated!J129</f>
        <v>0.37040650406504072</v>
      </c>
      <c r="K131">
        <f t="shared" ref="K131:K162" si="8">SUM($B131:$J131)</f>
        <v>-1.0052032520325205</v>
      </c>
      <c r="L131">
        <f t="shared" ref="L131:L162" si="9">SUMPRODUCT($B131:$J131, $B$1:$J$1)</f>
        <v>-1.0052032520325205</v>
      </c>
      <c r="M131" t="str">
        <f>trueraw!C128</f>
        <v>PF</v>
      </c>
      <c r="N131" t="str">
        <f>trueraw!D128</f>
        <v>POR</v>
      </c>
      <c r="O131">
        <f>VLOOKUP($A131, '[1]auction in'!$A$2:$B$218, 2, FALSE)</f>
        <v>4.5877192048527871</v>
      </c>
      <c r="AB131" t="e">
        <f>IF( EXACT(#REF!,#REF!), $K131, 0)</f>
        <v>#REF!</v>
      </c>
      <c r="AC131" t="e">
        <f>IF( EXACT(#REF!,#REF!), $K131, 0)</f>
        <v>#REF!</v>
      </c>
      <c r="AD131" t="e">
        <f>IF( EXACT(#REF!,#REF!), $K131, 0)</f>
        <v>#REF!</v>
      </c>
      <c r="AE131" t="e">
        <f>IF( EXACT(#REF!,#REF!), $K131, 0)</f>
        <v>#REF!</v>
      </c>
      <c r="AF131" t="e">
        <f>IF( EXACT(#REF!,#REF!), $K131, 0)</f>
        <v>#REF!</v>
      </c>
      <c r="AG131" t="e">
        <f>IF( EXACT(#REF!,#REF!), $K131, 0)</f>
        <v>#REF!</v>
      </c>
      <c r="AH131" t="e">
        <f>IF( EXACT(#REF!,#REF!), $K131, 0)</f>
        <v>#REF!</v>
      </c>
      <c r="AI131" t="e">
        <f>IF( EXACT(#REF!,#REF!), $K131, 0)</f>
        <v>#REF!</v>
      </c>
      <c r="AJ131" t="e">
        <f>IF( EXACT(#REF!,#REF!), $K131, 0)</f>
        <v>#REF!</v>
      </c>
      <c r="AK131" t="e">
        <f>IF( EXACT(#REF!,#REF!), $K131, 0)</f>
        <v>#REF!</v>
      </c>
      <c r="AL131" t="e">
        <f>IF( EXACT(#REF!,#REF!), $K131, 0)</f>
        <v>#REF!</v>
      </c>
    </row>
    <row r="132" spans="1:38" x14ac:dyDescent="0.3">
      <c r="A132" t="str">
        <f>injury_attenuated!A158</f>
        <v>Bojan Bogdanovic</v>
      </c>
      <c r="B132">
        <f>injury_attenuated!B158</f>
        <v>-0.69016260162601617</v>
      </c>
      <c r="C132">
        <f>injury_attenuated!C158</f>
        <v>1.2930081300813008</v>
      </c>
      <c r="D132">
        <f>injury_attenuated!D158</f>
        <v>0.81756097560975616</v>
      </c>
      <c r="E132">
        <f>injury_attenuated!E158</f>
        <v>0.49325203252032518</v>
      </c>
      <c r="F132">
        <f>injury_attenuated!F158</f>
        <v>-0.45666666666666661</v>
      </c>
      <c r="G132">
        <f>injury_attenuated!G158</f>
        <v>-0.47552845528455284</v>
      </c>
      <c r="H132">
        <f>injury_attenuated!H158</f>
        <v>-0.80195121951219506</v>
      </c>
      <c r="I132">
        <f>injury_attenuated!I158</f>
        <v>-0.99121951219512194</v>
      </c>
      <c r="J132">
        <f>injury_attenuated!J158</f>
        <v>-0.22455284552845528</v>
      </c>
      <c r="K132">
        <f t="shared" si="8"/>
        <v>-1.0362601626016259</v>
      </c>
      <c r="L132">
        <f t="shared" si="9"/>
        <v>-1.0362601626016259</v>
      </c>
      <c r="M132" t="str">
        <f>trueraw!C157</f>
        <v xml:space="preserve"> PF, SF</v>
      </c>
      <c r="N132" t="str">
        <f>trueraw!D157</f>
        <v>UTA</v>
      </c>
      <c r="O132">
        <f>VLOOKUP($A132, '[1]auction in'!$A$2:$B$218, 2, FALSE)</f>
        <v>1</v>
      </c>
      <c r="AB132" t="e">
        <f>IF( EXACT(#REF!,#REF!), $K132, 0)</f>
        <v>#REF!</v>
      </c>
      <c r="AC132" t="e">
        <f>IF( EXACT(#REF!,#REF!), $K132, 0)</f>
        <v>#REF!</v>
      </c>
      <c r="AD132" t="e">
        <f>IF( EXACT(#REF!,#REF!), $K132, 0)</f>
        <v>#REF!</v>
      </c>
      <c r="AE132" t="e">
        <f>IF( EXACT(#REF!,#REF!), $K132, 0)</f>
        <v>#REF!</v>
      </c>
      <c r="AF132" t="e">
        <f>IF( EXACT(#REF!,#REF!), $K132, 0)</f>
        <v>#REF!</v>
      </c>
      <c r="AG132" t="e">
        <f>IF( EXACT(#REF!,#REF!), $K132, 0)</f>
        <v>#REF!</v>
      </c>
      <c r="AH132" t="e">
        <f>IF( EXACT(#REF!,#REF!), $K132, 0)</f>
        <v>#REF!</v>
      </c>
      <c r="AI132" t="e">
        <f>IF( EXACT(#REF!,#REF!), $K132, 0)</f>
        <v>#REF!</v>
      </c>
      <c r="AJ132" t="e">
        <f>IF( EXACT(#REF!,#REF!), $K132, 0)</f>
        <v>#REF!</v>
      </c>
      <c r="AK132" t="e">
        <f>IF( EXACT(#REF!,#REF!), $K132, 0)</f>
        <v>#REF!</v>
      </c>
      <c r="AL132" t="e">
        <f>IF( EXACT(#REF!,#REF!), $K132, 0)</f>
        <v>#REF!</v>
      </c>
    </row>
    <row r="133" spans="1:38" x14ac:dyDescent="0.3">
      <c r="A133" t="str">
        <f>injury_attenuated!A127</f>
        <v>Wendell Carter Jr.</v>
      </c>
      <c r="B133">
        <f>injury_attenuated!B127</f>
        <v>0.74304878048780487</v>
      </c>
      <c r="C133">
        <f>injury_attenuated!C127</f>
        <v>-0.72146341463414632</v>
      </c>
      <c r="D133">
        <f>injury_attenuated!D127</f>
        <v>-1.3679268292682925</v>
      </c>
      <c r="E133">
        <f>injury_attenuated!E127</f>
        <v>-0.35292682926829266</v>
      </c>
      <c r="F133">
        <f>injury_attenuated!F127</f>
        <v>1.1798780487804876</v>
      </c>
      <c r="G133">
        <f>injury_attenuated!G127</f>
        <v>-0.45585365853658538</v>
      </c>
      <c r="H133">
        <f>injury_attenuated!H127</f>
        <v>-0.77841463414634138</v>
      </c>
      <c r="I133">
        <f>injury_attenuated!I127</f>
        <v>0.4873170731707317</v>
      </c>
      <c r="J133">
        <f>injury_attenuated!J127</f>
        <v>0.22804878048780489</v>
      </c>
      <c r="K133">
        <f t="shared" si="8"/>
        <v>-1.0382926829268293</v>
      </c>
      <c r="L133">
        <f t="shared" si="9"/>
        <v>-1.0382926829268293</v>
      </c>
      <c r="M133" t="str">
        <f>trueraw!C126</f>
        <v xml:space="preserve"> C</v>
      </c>
      <c r="N133" t="str">
        <f>trueraw!D126</f>
        <v>ORL</v>
      </c>
      <c r="O133">
        <f>VLOOKUP($A133, '[1]auction in'!$A$2:$B$218, 2, FALSE)</f>
        <v>2</v>
      </c>
      <c r="AB133" t="e">
        <f>IF( EXACT(#REF!,#REF!), $K133, 0)</f>
        <v>#REF!</v>
      </c>
      <c r="AC133" t="e">
        <f>IF( EXACT(#REF!,#REF!), $K133, 0)</f>
        <v>#REF!</v>
      </c>
      <c r="AD133" t="e">
        <f>IF( EXACT(#REF!,#REF!), $K133, 0)</f>
        <v>#REF!</v>
      </c>
      <c r="AE133" t="e">
        <f>IF( EXACT(#REF!,#REF!), $K133, 0)</f>
        <v>#REF!</v>
      </c>
      <c r="AF133" t="e">
        <f>IF( EXACT(#REF!,#REF!), $K133, 0)</f>
        <v>#REF!</v>
      </c>
      <c r="AG133" t="e">
        <f>IF( EXACT(#REF!,#REF!), $K133, 0)</f>
        <v>#REF!</v>
      </c>
      <c r="AH133" t="e">
        <f>IF( EXACT(#REF!,#REF!), $K133, 0)</f>
        <v>#REF!</v>
      </c>
      <c r="AI133" t="e">
        <f>IF( EXACT(#REF!,#REF!), $K133, 0)</f>
        <v>#REF!</v>
      </c>
      <c r="AJ133" t="e">
        <f>IF( EXACT(#REF!,#REF!), $K133, 0)</f>
        <v>#REF!</v>
      </c>
      <c r="AK133" t="e">
        <f>IF( EXACT(#REF!,#REF!), $K133, 0)</f>
        <v>#REF!</v>
      </c>
      <c r="AL133" t="e">
        <f>IF( EXACT(#REF!,#REF!), $K133, 0)</f>
        <v>#REF!</v>
      </c>
    </row>
    <row r="134" spans="1:38" x14ac:dyDescent="0.3">
      <c r="A134" t="str">
        <f>injury_attenuated!A132</f>
        <v>Spencer Dinwiddie</v>
      </c>
      <c r="B134">
        <f>injury_attenuated!B132</f>
        <v>-0.78565040650406492</v>
      </c>
      <c r="C134">
        <f>injury_attenuated!C132</f>
        <v>0.28398373983739839</v>
      </c>
      <c r="D134">
        <f>injury_attenuated!D132</f>
        <v>0.14951219512195124</v>
      </c>
      <c r="E134">
        <f>injury_attenuated!E132</f>
        <v>0.34288617886178874</v>
      </c>
      <c r="F134">
        <f>injury_attenuated!F132</f>
        <v>-0.54483739837398371</v>
      </c>
      <c r="G134">
        <f>injury_attenuated!G132</f>
        <v>1.7053252032520325</v>
      </c>
      <c r="H134">
        <f>injury_attenuated!H132</f>
        <v>-0.349390243902439</v>
      </c>
      <c r="I134">
        <f>injury_attenuated!I132</f>
        <v>-0.51707317073170733</v>
      </c>
      <c r="J134">
        <f>injury_attenuated!J132</f>
        <v>-1.3338211382113823</v>
      </c>
      <c r="K134">
        <f t="shared" si="8"/>
        <v>-1.0490650406504063</v>
      </c>
      <c r="L134">
        <f t="shared" si="9"/>
        <v>-1.0490650406504063</v>
      </c>
      <c r="M134" t="str">
        <f>trueraw!C131</f>
        <v xml:space="preserve"> SG, PG</v>
      </c>
      <c r="N134" t="str">
        <f>trueraw!D131</f>
        <v>WAS</v>
      </c>
      <c r="O134">
        <f>VLOOKUP($A134, '[1]auction in'!$A$2:$B$218, 2, FALSE)</f>
        <v>6</v>
      </c>
      <c r="AB134" t="e">
        <f>IF( EXACT(#REF!,#REF!), $K134, 0)</f>
        <v>#REF!</v>
      </c>
      <c r="AC134" t="e">
        <f>IF( EXACT(#REF!,#REF!), $K134, 0)</f>
        <v>#REF!</v>
      </c>
      <c r="AD134" t="e">
        <f>IF( EXACT(#REF!,#REF!), $K134, 0)</f>
        <v>#REF!</v>
      </c>
      <c r="AE134" t="e">
        <f>IF( EXACT(#REF!,#REF!), $K134, 0)</f>
        <v>#REF!</v>
      </c>
      <c r="AF134" t="e">
        <f>IF( EXACT(#REF!,#REF!), $K134, 0)</f>
        <v>#REF!</v>
      </c>
      <c r="AG134" t="e">
        <f>IF( EXACT(#REF!,#REF!), $K134, 0)</f>
        <v>#REF!</v>
      </c>
      <c r="AH134" t="e">
        <f>IF( EXACT(#REF!,#REF!), $K134, 0)</f>
        <v>#REF!</v>
      </c>
      <c r="AI134" t="e">
        <f>IF( EXACT(#REF!,#REF!), $K134, 0)</f>
        <v>#REF!</v>
      </c>
      <c r="AJ134" t="e">
        <f>IF( EXACT(#REF!,#REF!), $K134, 0)</f>
        <v>#REF!</v>
      </c>
      <c r="AK134" t="e">
        <f>IF( EXACT(#REF!,#REF!), $K134, 0)</f>
        <v>#REF!</v>
      </c>
      <c r="AL134" t="e">
        <f>IF( EXACT(#REF!,#REF!), $K134, 0)</f>
        <v>#REF!</v>
      </c>
    </row>
    <row r="135" spans="1:38" x14ac:dyDescent="0.3">
      <c r="A135" t="str">
        <f>injury_attenuated!A153</f>
        <v>RJ Barrett</v>
      </c>
      <c r="B135">
        <f>injury_attenuated!B153</f>
        <v>-0.45906504065040654</v>
      </c>
      <c r="C135">
        <f>injury_attenuated!C153</f>
        <v>-0.26638211382113824</v>
      </c>
      <c r="D135">
        <f>injury_attenuated!D153</f>
        <v>6.3902439024390245E-2</v>
      </c>
      <c r="E135">
        <f>injury_attenuated!E153</f>
        <v>0.65849593495934966</v>
      </c>
      <c r="F135">
        <f>injury_attenuated!F153</f>
        <v>0.27662601626016259</v>
      </c>
      <c r="G135">
        <f>injury_attenuated!G153</f>
        <v>9.9837398373983754E-2</v>
      </c>
      <c r="H135">
        <f>injury_attenuated!H153</f>
        <v>-0.52243902439024392</v>
      </c>
      <c r="I135">
        <f>injury_attenuated!I153</f>
        <v>-0.55475609756097566</v>
      </c>
      <c r="J135">
        <f>injury_attenuated!J153</f>
        <v>-0.36004065040650407</v>
      </c>
      <c r="K135">
        <f t="shared" si="8"/>
        <v>-1.0638211382113822</v>
      </c>
      <c r="L135">
        <f t="shared" si="9"/>
        <v>-1.0638211382113822</v>
      </c>
      <c r="M135" t="str">
        <f>trueraw!C152</f>
        <v xml:space="preserve"> SF, SG</v>
      </c>
      <c r="N135" t="str">
        <f>trueraw!D152</f>
        <v>NYK</v>
      </c>
      <c r="O135">
        <f>VLOOKUP($A135, '[1]auction in'!$A$2:$B$218, 2, FALSE)</f>
        <v>3</v>
      </c>
      <c r="AB135" t="e">
        <f>IF( EXACT(#REF!,#REF!), $K135, 0)</f>
        <v>#REF!</v>
      </c>
      <c r="AC135" t="e">
        <f>IF( EXACT(#REF!,#REF!), $K135, 0)</f>
        <v>#REF!</v>
      </c>
      <c r="AD135" t="e">
        <f>IF( EXACT(#REF!,#REF!), $K135, 0)</f>
        <v>#REF!</v>
      </c>
      <c r="AE135" t="e">
        <f>IF( EXACT(#REF!,#REF!), $K135, 0)</f>
        <v>#REF!</v>
      </c>
      <c r="AF135" t="e">
        <f>IF( EXACT(#REF!,#REF!), $K135, 0)</f>
        <v>#REF!</v>
      </c>
      <c r="AG135" t="e">
        <f>IF( EXACT(#REF!,#REF!), $K135, 0)</f>
        <v>#REF!</v>
      </c>
      <c r="AH135" t="e">
        <f>IF( EXACT(#REF!,#REF!), $K135, 0)</f>
        <v>#REF!</v>
      </c>
      <c r="AI135" t="e">
        <f>IF( EXACT(#REF!,#REF!), $K135, 0)</f>
        <v>#REF!</v>
      </c>
      <c r="AJ135" t="e">
        <f>IF( EXACT(#REF!,#REF!), $K135, 0)</f>
        <v>#REF!</v>
      </c>
      <c r="AK135" t="e">
        <f>IF( EXACT(#REF!,#REF!), $K135, 0)</f>
        <v>#REF!</v>
      </c>
      <c r="AL135" t="e">
        <f>IF( EXACT(#REF!,#REF!), $K135, 0)</f>
        <v>#REF!</v>
      </c>
    </row>
    <row r="136" spans="1:38" x14ac:dyDescent="0.3">
      <c r="A136" t="str">
        <f>injury_attenuated!A154</f>
        <v>Dillon Brooks</v>
      </c>
      <c r="B136">
        <f>injury_attenuated!B154</f>
        <v>-1.1286178861788618</v>
      </c>
      <c r="C136">
        <f>injury_attenuated!C154</f>
        <v>0.52211382113821136</v>
      </c>
      <c r="D136">
        <f>injury_attenuated!D154</f>
        <v>0.12853658536585369</v>
      </c>
      <c r="E136">
        <f>injury_attenuated!E154</f>
        <v>0.41455284552845539</v>
      </c>
      <c r="F136">
        <f>injury_attenuated!F154</f>
        <v>-0.89138211382113819</v>
      </c>
      <c r="G136">
        <f>injury_attenuated!G154</f>
        <v>-0.31154471544715445</v>
      </c>
      <c r="H136">
        <f>injury_attenuated!H154</f>
        <v>0.65414634146341466</v>
      </c>
      <c r="I136">
        <f>injury_attenuated!I154</f>
        <v>-0.36878048780487804</v>
      </c>
      <c r="J136">
        <f>injury_attenuated!J154</f>
        <v>-0.1491056910569106</v>
      </c>
      <c r="K136">
        <f t="shared" si="8"/>
        <v>-1.1300813008130079</v>
      </c>
      <c r="L136">
        <f t="shared" si="9"/>
        <v>-1.1300813008130079</v>
      </c>
      <c r="M136" t="str">
        <f>trueraw!C153</f>
        <v xml:space="preserve"> SG, SF</v>
      </c>
      <c r="N136" t="str">
        <f>trueraw!D153</f>
        <v>MEM</v>
      </c>
      <c r="O136">
        <f>VLOOKUP($A136, '[1]auction in'!$A$2:$B$218, 2, FALSE)</f>
        <v>3.945022860917184</v>
      </c>
      <c r="AB136" t="e">
        <f>IF( EXACT(#REF!,#REF!), $K136, 0)</f>
        <v>#REF!</v>
      </c>
      <c r="AC136" t="e">
        <f>IF( EXACT(#REF!,#REF!), $K136, 0)</f>
        <v>#REF!</v>
      </c>
      <c r="AD136" t="e">
        <f>IF( EXACT(#REF!,#REF!), $K136, 0)</f>
        <v>#REF!</v>
      </c>
      <c r="AE136" t="e">
        <f>IF( EXACT(#REF!,#REF!), $K136, 0)</f>
        <v>#REF!</v>
      </c>
      <c r="AF136" t="e">
        <f>IF( EXACT(#REF!,#REF!), $K136, 0)</f>
        <v>#REF!</v>
      </c>
      <c r="AG136" t="e">
        <f>IF( EXACT(#REF!,#REF!), $K136, 0)</f>
        <v>#REF!</v>
      </c>
      <c r="AH136" t="e">
        <f>IF( EXACT(#REF!,#REF!), $K136, 0)</f>
        <v>#REF!</v>
      </c>
      <c r="AI136" t="e">
        <f>IF( EXACT(#REF!,#REF!), $K136, 0)</f>
        <v>#REF!</v>
      </c>
      <c r="AJ136" t="e">
        <f>IF( EXACT(#REF!,#REF!), $K136, 0)</f>
        <v>#REF!</v>
      </c>
      <c r="AK136" t="e">
        <f>IF( EXACT(#REF!,#REF!), $K136, 0)</f>
        <v>#REF!</v>
      </c>
      <c r="AL136" t="e">
        <f>IF( EXACT(#REF!,#REF!), $K136, 0)</f>
        <v>#REF!</v>
      </c>
    </row>
    <row r="137" spans="1:38" x14ac:dyDescent="0.3">
      <c r="A137" t="str">
        <f>injury_attenuated!A148</f>
        <v>Cameron Payne</v>
      </c>
      <c r="B137">
        <f>injury_attenuated!B148</f>
        <v>0.388130081300813</v>
      </c>
      <c r="C137">
        <f>injury_attenuated!C148</f>
        <v>0.38471544715447153</v>
      </c>
      <c r="D137">
        <f>injury_attenuated!D148</f>
        <v>-0.37219512195121951</v>
      </c>
      <c r="E137">
        <f>injury_attenuated!E148</f>
        <v>-0.64406504065040648</v>
      </c>
      <c r="F137">
        <f>injury_attenuated!F148</f>
        <v>-0.93056910569105689</v>
      </c>
      <c r="G137">
        <f>injury_attenuated!G148</f>
        <v>0.57495934959349604</v>
      </c>
      <c r="H137">
        <f>injury_attenuated!H148</f>
        <v>-0.61902439024390243</v>
      </c>
      <c r="I137">
        <f>injury_attenuated!I148</f>
        <v>-0.47756097560975608</v>
      </c>
      <c r="J137">
        <f>injury_attenuated!J148</f>
        <v>0.54715447154471542</v>
      </c>
      <c r="K137">
        <f t="shared" si="8"/>
        <v>-1.1484552845528453</v>
      </c>
      <c r="L137">
        <f t="shared" si="9"/>
        <v>-1.1484552845528453</v>
      </c>
      <c r="M137" t="str">
        <f>trueraw!C147</f>
        <v xml:space="preserve"> PG</v>
      </c>
      <c r="N137" t="str">
        <f>trueraw!D147</f>
        <v>PHX</v>
      </c>
      <c r="O137">
        <f>VLOOKUP($A137, '[1]auction in'!$A$2:$B$218, 2, FALSE)</f>
        <v>3.841432757808382</v>
      </c>
      <c r="AB137" t="e">
        <f>IF( EXACT(#REF!,#REF!), $K137, 0)</f>
        <v>#REF!</v>
      </c>
      <c r="AC137" t="e">
        <f>IF( EXACT(#REF!,#REF!), $K137, 0)</f>
        <v>#REF!</v>
      </c>
      <c r="AD137" t="e">
        <f>IF( EXACT(#REF!,#REF!), $K137, 0)</f>
        <v>#REF!</v>
      </c>
      <c r="AE137" t="e">
        <f>IF( EXACT(#REF!,#REF!), $K137, 0)</f>
        <v>#REF!</v>
      </c>
      <c r="AF137" t="e">
        <f>IF( EXACT(#REF!,#REF!), $K137, 0)</f>
        <v>#REF!</v>
      </c>
      <c r="AG137" t="e">
        <f>IF( EXACT(#REF!,#REF!), $K137, 0)</f>
        <v>#REF!</v>
      </c>
      <c r="AH137" t="e">
        <f>IF( EXACT(#REF!,#REF!), $K137, 0)</f>
        <v>#REF!</v>
      </c>
      <c r="AI137" t="e">
        <f>IF( EXACT(#REF!,#REF!), $K137, 0)</f>
        <v>#REF!</v>
      </c>
      <c r="AJ137" t="e">
        <f>IF( EXACT(#REF!,#REF!), $K137, 0)</f>
        <v>#REF!</v>
      </c>
      <c r="AK137" t="e">
        <f>IF( EXACT(#REF!,#REF!), $K137, 0)</f>
        <v>#REF!</v>
      </c>
      <c r="AL137" t="e">
        <f>IF( EXACT(#REF!,#REF!), $K137, 0)</f>
        <v>#REF!</v>
      </c>
    </row>
    <row r="138" spans="1:38" x14ac:dyDescent="0.3">
      <c r="A138" t="str">
        <f>injury_attenuated!A126</f>
        <v>Danilo Gallinari</v>
      </c>
      <c r="B138">
        <f>injury_attenuated!B126</f>
        <v>-0.39422764227642282</v>
      </c>
      <c r="C138">
        <f>injury_attenuated!C126</f>
        <v>1.7649186991869921</v>
      </c>
      <c r="D138">
        <f>injury_attenuated!D126</f>
        <v>-3.8536585365853609E-2</v>
      </c>
      <c r="E138">
        <f>injury_attenuated!E126</f>
        <v>-0.37605691056910562</v>
      </c>
      <c r="F138">
        <f>injury_attenuated!F126</f>
        <v>-0.58455284552845521</v>
      </c>
      <c r="G138">
        <f>injury_attenuated!G126</f>
        <v>-0.7566666666666666</v>
      </c>
      <c r="H138">
        <f>injury_attenuated!H126</f>
        <v>-1.0017073170731707</v>
      </c>
      <c r="I138">
        <f>injury_attenuated!I126</f>
        <v>-0.80414634146341468</v>
      </c>
      <c r="J138">
        <f>injury_attenuated!J126</f>
        <v>1.0194308943089432</v>
      </c>
      <c r="K138">
        <f t="shared" si="8"/>
        <v>-1.1715447154471539</v>
      </c>
      <c r="L138">
        <f t="shared" si="9"/>
        <v>-1.1715447154471539</v>
      </c>
      <c r="M138" t="str">
        <f>trueraw!C125</f>
        <v xml:space="preserve"> PF, SF</v>
      </c>
      <c r="N138" t="str">
        <f>trueraw!D125</f>
        <v>ATL</v>
      </c>
      <c r="O138">
        <f>VLOOKUP($A138, '[1]auction in'!$A$2:$B$218, 2, FALSE)</f>
        <v>4.027457238743203</v>
      </c>
      <c r="AB138" t="e">
        <f>IF( EXACT(#REF!,#REF!), $K138, 0)</f>
        <v>#REF!</v>
      </c>
      <c r="AC138" t="e">
        <f>IF( EXACT(#REF!,#REF!), $K138, 0)</f>
        <v>#REF!</v>
      </c>
      <c r="AD138" t="e">
        <f>IF( EXACT(#REF!,#REF!), $K138, 0)</f>
        <v>#REF!</v>
      </c>
      <c r="AE138" t="e">
        <f>IF( EXACT(#REF!,#REF!), $K138, 0)</f>
        <v>#REF!</v>
      </c>
      <c r="AF138" t="e">
        <f>IF( EXACT(#REF!,#REF!), $K138, 0)</f>
        <v>#REF!</v>
      </c>
      <c r="AG138" t="e">
        <f>IF( EXACT(#REF!,#REF!), $K138, 0)</f>
        <v>#REF!</v>
      </c>
      <c r="AH138" t="e">
        <f>IF( EXACT(#REF!,#REF!), $K138, 0)</f>
        <v>#REF!</v>
      </c>
      <c r="AI138" t="e">
        <f>IF( EXACT(#REF!,#REF!), $K138, 0)</f>
        <v>#REF!</v>
      </c>
      <c r="AJ138" t="e">
        <f>IF( EXACT(#REF!,#REF!), $K138, 0)</f>
        <v>#REF!</v>
      </c>
      <c r="AK138" t="e">
        <f>IF( EXACT(#REF!,#REF!), $K138, 0)</f>
        <v>#REF!</v>
      </c>
      <c r="AL138" t="e">
        <f>IF( EXACT(#REF!,#REF!), $K138, 0)</f>
        <v>#REF!</v>
      </c>
    </row>
    <row r="139" spans="1:38" x14ac:dyDescent="0.3">
      <c r="A139" t="str">
        <f>injury_attenuated!A146</f>
        <v>Marcus Morris Sr.</v>
      </c>
      <c r="B139">
        <f>injury_attenuated!B146</f>
        <v>9.8211382113821147E-2</v>
      </c>
      <c r="C139">
        <f>injury_attenuated!C146</f>
        <v>0.18004065040650405</v>
      </c>
      <c r="D139">
        <f>injury_attenuated!D146</f>
        <v>0.6989024390243902</v>
      </c>
      <c r="E139">
        <f>injury_attenuated!E146</f>
        <v>-0.1176422764227642</v>
      </c>
      <c r="F139">
        <f>injury_attenuated!F146</f>
        <v>-0.42577235772357724</v>
      </c>
      <c r="G139">
        <f>injury_attenuated!G146</f>
        <v>-0.91849593495934956</v>
      </c>
      <c r="H139">
        <f>injury_attenuated!H146</f>
        <v>-0.849390243902439</v>
      </c>
      <c r="I139">
        <f>injury_attenuated!I146</f>
        <v>-0.56890243902439031</v>
      </c>
      <c r="J139">
        <f>injury_attenuated!J146</f>
        <v>0.70406504065040654</v>
      </c>
      <c r="K139">
        <f t="shared" si="8"/>
        <v>-1.1989837398373986</v>
      </c>
      <c r="L139">
        <f t="shared" si="9"/>
        <v>-1.1989837398373986</v>
      </c>
      <c r="M139" t="str">
        <f>trueraw!C145</f>
        <v xml:space="preserve"> PF, SF</v>
      </c>
      <c r="N139" t="str">
        <f>trueraw!D145</f>
        <v>LAC</v>
      </c>
      <c r="O139">
        <f>VLOOKUP($A139, '[1]auction in'!$A$2:$B$218, 2, FALSE)</f>
        <v>3.7183283218956276</v>
      </c>
      <c r="AB139" t="e">
        <f>IF( EXACT(#REF!,#REF!), $K139, 0)</f>
        <v>#REF!</v>
      </c>
      <c r="AC139" t="e">
        <f>IF( EXACT(#REF!,#REF!), $K139, 0)</f>
        <v>#REF!</v>
      </c>
      <c r="AD139" t="e">
        <f>IF( EXACT(#REF!,#REF!), $K139, 0)</f>
        <v>#REF!</v>
      </c>
      <c r="AE139" t="e">
        <f>IF( EXACT(#REF!,#REF!), $K139, 0)</f>
        <v>#REF!</v>
      </c>
      <c r="AF139" t="e">
        <f>IF( EXACT(#REF!,#REF!), $K139, 0)</f>
        <v>#REF!</v>
      </c>
      <c r="AG139" t="e">
        <f>IF( EXACT(#REF!,#REF!), $K139, 0)</f>
        <v>#REF!</v>
      </c>
      <c r="AH139" t="e">
        <f>IF( EXACT(#REF!,#REF!), $K139, 0)</f>
        <v>#REF!</v>
      </c>
      <c r="AI139" t="e">
        <f>IF( EXACT(#REF!,#REF!), $K139, 0)</f>
        <v>#REF!</v>
      </c>
      <c r="AJ139" t="e">
        <f>IF( EXACT(#REF!,#REF!), $K139, 0)</f>
        <v>#REF!</v>
      </c>
      <c r="AK139" t="e">
        <f>IF( EXACT(#REF!,#REF!), $K139, 0)</f>
        <v>#REF!</v>
      </c>
      <c r="AL139" t="e">
        <f>IF( EXACT(#REF!,#REF!), $K139, 0)</f>
        <v>#REF!</v>
      </c>
    </row>
    <row r="140" spans="1:38" x14ac:dyDescent="0.3">
      <c r="A140" t="str">
        <f>injury_attenuated!A149</f>
        <v>Nicolas Batum</v>
      </c>
      <c r="B140">
        <f>injury_attenuated!B149</f>
        <v>0.14150406504065041</v>
      </c>
      <c r="C140">
        <f>injury_attenuated!C149</f>
        <v>-1.0447154471544717E-2</v>
      </c>
      <c r="D140">
        <f>injury_attenuated!D149</f>
        <v>-0.3228048780487805</v>
      </c>
      <c r="E140">
        <f>injury_attenuated!E149</f>
        <v>-0.98349593495934962</v>
      </c>
      <c r="F140">
        <f>injury_attenuated!F149</f>
        <v>-0.3911382113821138</v>
      </c>
      <c r="G140">
        <f>injury_attenuated!G149</f>
        <v>-0.45959349593495935</v>
      </c>
      <c r="H140">
        <f>injury_attenuated!H149</f>
        <v>-0.12207317073170734</v>
      </c>
      <c r="I140">
        <f>injury_attenuated!I149</f>
        <v>-9.2682926829268292E-2</v>
      </c>
      <c r="J140">
        <f>injury_attenuated!J149</f>
        <v>1.0244308943089431</v>
      </c>
      <c r="K140">
        <f t="shared" si="8"/>
        <v>-1.2163008130081301</v>
      </c>
      <c r="L140">
        <f t="shared" si="9"/>
        <v>-1.2163008130081301</v>
      </c>
      <c r="M140" t="str">
        <f>trueraw!C148</f>
        <v>SF, SG</v>
      </c>
      <c r="N140" t="str">
        <f>trueraw!D148</f>
        <v>LAC</v>
      </c>
      <c r="O140">
        <f>VLOOKUP($A140, '[1]auction in'!$A$2:$B$218, 2, FALSE)</f>
        <v>3.6406357445640261</v>
      </c>
      <c r="AB140" t="e">
        <f>IF( EXACT(#REF!,#REF!), $K140, 0)</f>
        <v>#REF!</v>
      </c>
      <c r="AC140" t="e">
        <f>IF( EXACT(#REF!,#REF!), $K140, 0)</f>
        <v>#REF!</v>
      </c>
      <c r="AD140" t="e">
        <f>IF( EXACT(#REF!,#REF!), $K140, 0)</f>
        <v>#REF!</v>
      </c>
      <c r="AE140" t="e">
        <f>IF( EXACT(#REF!,#REF!), $K140, 0)</f>
        <v>#REF!</v>
      </c>
      <c r="AF140" t="e">
        <f>IF( EXACT(#REF!,#REF!), $K140, 0)</f>
        <v>#REF!</v>
      </c>
      <c r="AG140" t="e">
        <f>IF( EXACT(#REF!,#REF!), $K140, 0)</f>
        <v>#REF!</v>
      </c>
      <c r="AH140" t="e">
        <f>IF( EXACT(#REF!,#REF!), $K140, 0)</f>
        <v>#REF!</v>
      </c>
      <c r="AI140" t="e">
        <f>IF( EXACT(#REF!,#REF!), $K140, 0)</f>
        <v>#REF!</v>
      </c>
      <c r="AJ140" t="e">
        <f>IF( EXACT(#REF!,#REF!), $K140, 0)</f>
        <v>#REF!</v>
      </c>
      <c r="AK140" t="e">
        <f>IF( EXACT(#REF!,#REF!), $K140, 0)</f>
        <v>#REF!</v>
      </c>
      <c r="AL140" t="e">
        <f>IF( EXACT(#REF!,#REF!), $K140, 0)</f>
        <v>#REF!</v>
      </c>
    </row>
    <row r="141" spans="1:38" x14ac:dyDescent="0.3">
      <c r="A141" t="str">
        <f>injury_attenuated!A144</f>
        <v>Will Barton</v>
      </c>
      <c r="B141">
        <f>injury_attenuated!B144</f>
        <v>-0.64463414634146343</v>
      </c>
      <c r="C141">
        <f>injury_attenuated!C144</f>
        <v>8.3414634146341468E-2</v>
      </c>
      <c r="D141">
        <f>injury_attenuated!D144</f>
        <v>4.9268292682926845E-2</v>
      </c>
      <c r="E141">
        <f>injury_attenuated!E144</f>
        <v>7.7804878048780557E-2</v>
      </c>
      <c r="F141">
        <f>injury_attenuated!F144</f>
        <v>-0.44756097560975605</v>
      </c>
      <c r="G141">
        <f>injury_attenuated!G144</f>
        <v>0.13926829268292687</v>
      </c>
      <c r="H141">
        <f>injury_attenuated!H144</f>
        <v>-6.6341463414634122E-2</v>
      </c>
      <c r="I141">
        <f>injury_attenuated!I144</f>
        <v>-0.35048780487804876</v>
      </c>
      <c r="J141">
        <f>injury_attenuated!J144</f>
        <v>-6.512195121951217E-2</v>
      </c>
      <c r="K141">
        <f t="shared" si="8"/>
        <v>-1.224390243902439</v>
      </c>
      <c r="L141">
        <f t="shared" si="9"/>
        <v>-1.224390243902439</v>
      </c>
      <c r="M141" t="str">
        <f>trueraw!C143</f>
        <v>SF</v>
      </c>
      <c r="N141" t="str">
        <f>trueraw!D143</f>
        <v>DEN</v>
      </c>
      <c r="O141">
        <f>VLOOKUP($A141, '[1]auction in'!$A$2:$B$218, 2, FALSE)</f>
        <v>3.6043427330875257</v>
      </c>
      <c r="AB141" t="e">
        <f>IF( EXACT(#REF!,#REF!), $K141, 0)</f>
        <v>#REF!</v>
      </c>
      <c r="AC141" t="e">
        <f>IF( EXACT(#REF!,#REF!), $K141, 0)</f>
        <v>#REF!</v>
      </c>
      <c r="AD141" t="e">
        <f>IF( EXACT(#REF!,#REF!), $K141, 0)</f>
        <v>#REF!</v>
      </c>
      <c r="AE141" t="e">
        <f>IF( EXACT(#REF!,#REF!), $K141, 0)</f>
        <v>#REF!</v>
      </c>
      <c r="AF141" t="e">
        <f>IF( EXACT(#REF!,#REF!), $K141, 0)</f>
        <v>#REF!</v>
      </c>
      <c r="AG141" t="e">
        <f>IF( EXACT(#REF!,#REF!), $K141, 0)</f>
        <v>#REF!</v>
      </c>
      <c r="AH141" t="e">
        <f>IF( EXACT(#REF!,#REF!), $K141, 0)</f>
        <v>#REF!</v>
      </c>
      <c r="AI141" t="e">
        <f>IF( EXACT(#REF!,#REF!), $K141, 0)</f>
        <v>#REF!</v>
      </c>
      <c r="AJ141" t="e">
        <f>IF( EXACT(#REF!,#REF!), $K141, 0)</f>
        <v>#REF!</v>
      </c>
      <c r="AK141" t="e">
        <f>IF( EXACT(#REF!,#REF!), $K141, 0)</f>
        <v>#REF!</v>
      </c>
      <c r="AL141" t="e">
        <f>IF( EXACT(#REF!,#REF!), $K141, 0)</f>
        <v>#REF!</v>
      </c>
    </row>
    <row r="142" spans="1:38" x14ac:dyDescent="0.3">
      <c r="A142" t="str">
        <f>injury_attenuated!A140</f>
        <v>Lauri Markkanen</v>
      </c>
      <c r="B142">
        <f>injury_attenuated!B140</f>
        <v>0.2967479674796748</v>
      </c>
      <c r="C142">
        <f>injury_attenuated!C140</f>
        <v>0.34601626016260162</v>
      </c>
      <c r="D142">
        <f>injury_attenuated!D140</f>
        <v>0.32926829268292684</v>
      </c>
      <c r="E142">
        <f>injury_attenuated!E140</f>
        <v>-0.18813008130081302</v>
      </c>
      <c r="F142">
        <f>injury_attenuated!F140</f>
        <v>-6.7479674796747963E-2</v>
      </c>
      <c r="G142">
        <f>injury_attenuated!G140</f>
        <v>-0.97056910569105681</v>
      </c>
      <c r="H142">
        <f>injury_attenuated!H140</f>
        <v>-1.1390243902439026</v>
      </c>
      <c r="I142">
        <f>injury_attenuated!I140</f>
        <v>-0.59609756097560984</v>
      </c>
      <c r="J142">
        <f>injury_attenuated!J140</f>
        <v>0.74357723577235779</v>
      </c>
      <c r="K142">
        <f t="shared" si="8"/>
        <v>-1.245691056910569</v>
      </c>
      <c r="L142">
        <f t="shared" si="9"/>
        <v>-1.245691056910569</v>
      </c>
      <c r="M142" t="str">
        <f>trueraw!C139</f>
        <v xml:space="preserve"> PF</v>
      </c>
      <c r="N142" t="str">
        <f>trueraw!D139</f>
        <v>CLE</v>
      </c>
      <c r="O142">
        <f>VLOOKUP($A142, '[1]auction in'!$A$2:$B$218, 2, FALSE)</f>
        <v>1</v>
      </c>
      <c r="AB142" t="e">
        <f>IF( EXACT(#REF!,#REF!), $K142, 0)</f>
        <v>#REF!</v>
      </c>
      <c r="AC142" t="e">
        <f>IF( EXACT(#REF!,#REF!), $K142, 0)</f>
        <v>#REF!</v>
      </c>
      <c r="AD142" t="e">
        <f>IF( EXACT(#REF!,#REF!), $K142, 0)</f>
        <v>#REF!</v>
      </c>
      <c r="AE142" t="e">
        <f>IF( EXACT(#REF!,#REF!), $K142, 0)</f>
        <v>#REF!</v>
      </c>
      <c r="AF142" t="e">
        <f>IF( EXACT(#REF!,#REF!), $K142, 0)</f>
        <v>#REF!</v>
      </c>
      <c r="AG142" t="e">
        <f>IF( EXACT(#REF!,#REF!), $K142, 0)</f>
        <v>#REF!</v>
      </c>
      <c r="AH142" t="e">
        <f>IF( EXACT(#REF!,#REF!), $K142, 0)</f>
        <v>#REF!</v>
      </c>
      <c r="AI142" t="e">
        <f>IF( EXACT(#REF!,#REF!), $K142, 0)</f>
        <v>#REF!</v>
      </c>
      <c r="AJ142" t="e">
        <f>IF( EXACT(#REF!,#REF!), $K142, 0)</f>
        <v>#REF!</v>
      </c>
      <c r="AK142" t="e">
        <f>IF( EXACT(#REF!,#REF!), $K142, 0)</f>
        <v>#REF!</v>
      </c>
      <c r="AL142" t="e">
        <f>IF( EXACT(#REF!,#REF!), $K142, 0)</f>
        <v>#REF!</v>
      </c>
    </row>
    <row r="143" spans="1:38" x14ac:dyDescent="0.3">
      <c r="A143" t="str">
        <f>injury_attenuated!A152</f>
        <v>Seth Curry</v>
      </c>
      <c r="B143">
        <f>injury_attenuated!B152</f>
        <v>7.2439024390243911E-2</v>
      </c>
      <c r="C143">
        <f>injury_attenuated!C152</f>
        <v>0.40780487804878046</v>
      </c>
      <c r="D143">
        <f>injury_attenuated!D152</f>
        <v>0.37365853658536591</v>
      </c>
      <c r="E143">
        <f>injury_attenuated!E152</f>
        <v>-0.27219512195121948</v>
      </c>
      <c r="F143">
        <f>injury_attenuated!F152</f>
        <v>-1.0792682926829267</v>
      </c>
      <c r="G143">
        <f>injury_attenuated!G152</f>
        <v>-0.13390243902439022</v>
      </c>
      <c r="H143">
        <f>injury_attenuated!H152</f>
        <v>-0.38219512195121952</v>
      </c>
      <c r="I143">
        <f>injury_attenuated!I152</f>
        <v>-0.97365853658536583</v>
      </c>
      <c r="J143">
        <f>injury_attenuated!J152</f>
        <v>0.61780487804878048</v>
      </c>
      <c r="K143">
        <f t="shared" si="8"/>
        <v>-1.3695121951219509</v>
      </c>
      <c r="L143">
        <f t="shared" si="9"/>
        <v>-1.3695121951219509</v>
      </c>
      <c r="M143" t="str">
        <f>trueraw!C151</f>
        <v xml:space="preserve"> SG, PG</v>
      </c>
      <c r="N143" t="str">
        <f>trueraw!D151</f>
        <v>PHI</v>
      </c>
      <c r="O143">
        <f>VLOOKUP($A143, '[1]auction in'!$A$2:$B$218, 2, FALSE)</f>
        <v>2.9532570498156439</v>
      </c>
      <c r="AB143" t="e">
        <f>IF( EXACT(#REF!,#REF!), $K143, 0)</f>
        <v>#REF!</v>
      </c>
      <c r="AC143" t="e">
        <f>IF( EXACT(#REF!,#REF!), $K143, 0)</f>
        <v>#REF!</v>
      </c>
      <c r="AD143" t="e">
        <f>IF( EXACT(#REF!,#REF!), $K143, 0)</f>
        <v>#REF!</v>
      </c>
      <c r="AE143" t="e">
        <f>IF( EXACT(#REF!,#REF!), $K143, 0)</f>
        <v>#REF!</v>
      </c>
      <c r="AF143" t="e">
        <f>IF( EXACT(#REF!,#REF!), $K143, 0)</f>
        <v>#REF!</v>
      </c>
      <c r="AG143" t="e">
        <f>IF( EXACT(#REF!,#REF!), $K143, 0)</f>
        <v>#REF!</v>
      </c>
      <c r="AH143" t="e">
        <f>IF( EXACT(#REF!,#REF!), $K143, 0)</f>
        <v>#REF!</v>
      </c>
      <c r="AI143" t="e">
        <f>IF( EXACT(#REF!,#REF!), $K143, 0)</f>
        <v>#REF!</v>
      </c>
      <c r="AJ143" t="e">
        <f>IF( EXACT(#REF!,#REF!), $K143, 0)</f>
        <v>#REF!</v>
      </c>
      <c r="AK143" t="e">
        <f>IF( EXACT(#REF!,#REF!), $K143, 0)</f>
        <v>#REF!</v>
      </c>
      <c r="AL143" t="e">
        <f>IF( EXACT(#REF!,#REF!), $K143, 0)</f>
        <v>#REF!</v>
      </c>
    </row>
    <row r="144" spans="1:38" x14ac:dyDescent="0.3">
      <c r="A144" t="str">
        <f>injury_attenuated!A151</f>
        <v>Thaddeus Young</v>
      </c>
      <c r="B144">
        <f>injury_attenuated!B151</f>
        <v>1.4297560975609755</v>
      </c>
      <c r="C144">
        <f>injury_attenuated!C151</f>
        <v>-1.1202439024390245</v>
      </c>
      <c r="D144">
        <f>injury_attenuated!D151</f>
        <v>-1.5214634146341464</v>
      </c>
      <c r="E144">
        <f>injury_attenuated!E151</f>
        <v>-0.5026829268292683</v>
      </c>
      <c r="F144">
        <f>injury_attenuated!F151</f>
        <v>8.1707317073170804E-2</v>
      </c>
      <c r="G144">
        <f>injury_attenuated!G151</f>
        <v>0.40390243902439027</v>
      </c>
      <c r="H144">
        <f>injury_attenuated!H151</f>
        <v>7.0243902439024397E-2</v>
      </c>
      <c r="I144">
        <f>injury_attenuated!I151</f>
        <v>-0.10292682926829266</v>
      </c>
      <c r="J144">
        <f>injury_attenuated!J151</f>
        <v>-0.10780487804878053</v>
      </c>
      <c r="K144">
        <f t="shared" si="8"/>
        <v>-1.3695121951219513</v>
      </c>
      <c r="L144">
        <f t="shared" si="9"/>
        <v>-1.3695121951219513</v>
      </c>
      <c r="M144" t="str">
        <f>trueraw!C150</f>
        <v xml:space="preserve"> PF, SF, C</v>
      </c>
      <c r="N144" t="str">
        <f>trueraw!D150</f>
        <v>SAS</v>
      </c>
      <c r="O144">
        <f>VLOOKUP($A144, '[1]auction in'!$A$2:$B$218, 2, FALSE)</f>
        <v>1</v>
      </c>
      <c r="AB144" t="e">
        <f>IF( EXACT(#REF!,#REF!), $K144, 0)</f>
        <v>#REF!</v>
      </c>
      <c r="AC144" t="e">
        <f>IF( EXACT(#REF!,#REF!), $K144, 0)</f>
        <v>#REF!</v>
      </c>
      <c r="AD144" t="e">
        <f>IF( EXACT(#REF!,#REF!), $K144, 0)</f>
        <v>#REF!</v>
      </c>
      <c r="AE144" t="e">
        <f>IF( EXACT(#REF!,#REF!), $K144, 0)</f>
        <v>#REF!</v>
      </c>
      <c r="AF144" t="e">
        <f>IF( EXACT(#REF!,#REF!), $K144, 0)</f>
        <v>#REF!</v>
      </c>
      <c r="AG144" t="e">
        <f>IF( EXACT(#REF!,#REF!), $K144, 0)</f>
        <v>#REF!</v>
      </c>
      <c r="AH144" t="e">
        <f>IF( EXACT(#REF!,#REF!), $K144, 0)</f>
        <v>#REF!</v>
      </c>
      <c r="AI144" t="e">
        <f>IF( EXACT(#REF!,#REF!), $K144, 0)</f>
        <v>#REF!</v>
      </c>
      <c r="AJ144" t="e">
        <f>IF( EXACT(#REF!,#REF!), $K144, 0)</f>
        <v>#REF!</v>
      </c>
      <c r="AK144" t="e">
        <f>IF( EXACT(#REF!,#REF!), $K144, 0)</f>
        <v>#REF!</v>
      </c>
      <c r="AL144" t="e">
        <f>IF( EXACT(#REF!,#REF!), $K144, 0)</f>
        <v>#REF!</v>
      </c>
    </row>
    <row r="145" spans="1:38" x14ac:dyDescent="0.3">
      <c r="A145" t="str">
        <f>injury_attenuated!A161</f>
        <v>Dennis Schroder</v>
      </c>
      <c r="B145">
        <f>injury_attenuated!B161</f>
        <v>-0.60520325203252046</v>
      </c>
      <c r="C145">
        <f>injury_attenuated!C161</f>
        <v>1.0004065040650409</v>
      </c>
      <c r="D145">
        <f>injury_attenuated!D161</f>
        <v>-0.63853658536585367</v>
      </c>
      <c r="E145">
        <f>injury_attenuated!E161</f>
        <v>-9.5934959349592841E-3</v>
      </c>
      <c r="F145">
        <f>injury_attenuated!F161</f>
        <v>-0.76504065040650404</v>
      </c>
      <c r="G145">
        <f>injury_attenuated!G161</f>
        <v>1.1594308943089431</v>
      </c>
      <c r="H145">
        <f>injury_attenuated!H161</f>
        <v>0.19390243902439028</v>
      </c>
      <c r="I145">
        <f>injury_attenuated!I161</f>
        <v>-0.82</v>
      </c>
      <c r="J145">
        <f>injury_attenuated!J161</f>
        <v>-0.89813008130081307</v>
      </c>
      <c r="K145">
        <f t="shared" si="8"/>
        <v>-1.382764227642276</v>
      </c>
      <c r="L145">
        <f t="shared" si="9"/>
        <v>-1.382764227642276</v>
      </c>
      <c r="M145" t="str">
        <f>trueraw!C160</f>
        <v xml:space="preserve"> PG</v>
      </c>
      <c r="N145" t="str">
        <f>trueraw!D160</f>
        <v>BOS</v>
      </c>
      <c r="O145">
        <f>VLOOKUP($A145, '[1]auction in'!$A$2:$B$218, 2, FALSE)</f>
        <v>1</v>
      </c>
      <c r="AB145" t="e">
        <f>IF( EXACT(#REF!,#REF!), $K145, 0)</f>
        <v>#REF!</v>
      </c>
      <c r="AC145" t="e">
        <f>IF( EXACT(#REF!,#REF!), $K145, 0)</f>
        <v>#REF!</v>
      </c>
      <c r="AD145" t="e">
        <f>IF( EXACT(#REF!,#REF!), $K145, 0)</f>
        <v>#REF!</v>
      </c>
      <c r="AE145" t="e">
        <f>IF( EXACT(#REF!,#REF!), $K145, 0)</f>
        <v>#REF!</v>
      </c>
      <c r="AF145" t="e">
        <f>IF( EXACT(#REF!,#REF!), $K145, 0)</f>
        <v>#REF!</v>
      </c>
      <c r="AG145" t="e">
        <f>IF( EXACT(#REF!,#REF!), $K145, 0)</f>
        <v>#REF!</v>
      </c>
      <c r="AH145" t="e">
        <f>IF( EXACT(#REF!,#REF!), $K145, 0)</f>
        <v>#REF!</v>
      </c>
      <c r="AI145" t="e">
        <f>IF( EXACT(#REF!,#REF!), $K145, 0)</f>
        <v>#REF!</v>
      </c>
      <c r="AJ145" t="e">
        <f>IF( EXACT(#REF!,#REF!), $K145, 0)</f>
        <v>#REF!</v>
      </c>
      <c r="AK145" t="e">
        <f>IF( EXACT(#REF!,#REF!), $K145, 0)</f>
        <v>#REF!</v>
      </c>
      <c r="AL145" t="e">
        <f>IF( EXACT(#REF!,#REF!), $K145, 0)</f>
        <v>#REF!</v>
      </c>
    </row>
    <row r="146" spans="1:38" x14ac:dyDescent="0.3">
      <c r="A146" t="str">
        <f>injury_attenuated!A157</f>
        <v>Jae Crowder</v>
      </c>
      <c r="B146">
        <f>injury_attenuated!B157</f>
        <v>-0.80601626016260164</v>
      </c>
      <c r="C146">
        <f>injury_attenuated!C157</f>
        <v>-7.1869918699187005E-2</v>
      </c>
      <c r="D146">
        <f>injury_attenuated!D157</f>
        <v>0.65512195121951222</v>
      </c>
      <c r="E146">
        <f>injury_attenuated!E157</f>
        <v>-0.60894308943089426</v>
      </c>
      <c r="F146">
        <f>injury_attenuated!F157</f>
        <v>-0.23691056910569105</v>
      </c>
      <c r="G146">
        <f>injury_attenuated!G157</f>
        <v>-0.41723577235772363</v>
      </c>
      <c r="H146">
        <f>injury_attenuated!H157</f>
        <v>-0.39073170731707318</v>
      </c>
      <c r="I146">
        <f>injury_attenuated!I157</f>
        <v>-0.38097560975609757</v>
      </c>
      <c r="J146">
        <f>injury_attenuated!J157</f>
        <v>0.84569105691056912</v>
      </c>
      <c r="K146">
        <f t="shared" si="8"/>
        <v>-1.4118699186991868</v>
      </c>
      <c r="L146">
        <f t="shared" si="9"/>
        <v>-1.4118699186991868</v>
      </c>
      <c r="M146" t="str">
        <f>trueraw!C156</f>
        <v xml:space="preserve"> PF, SF</v>
      </c>
      <c r="N146" t="str">
        <f>trueraw!D156</f>
        <v>PHX</v>
      </c>
      <c r="O146">
        <f>VLOOKUP($A146, '[1]auction in'!$A$2:$B$218, 2, FALSE)</f>
        <v>2.7274743955045535</v>
      </c>
      <c r="AB146" t="e">
        <f>IF( EXACT(#REF!,#REF!), $K146, 0)</f>
        <v>#REF!</v>
      </c>
      <c r="AC146" t="e">
        <f>IF( EXACT(#REF!,#REF!), $K146, 0)</f>
        <v>#REF!</v>
      </c>
      <c r="AD146" t="e">
        <f>IF( EXACT(#REF!,#REF!), $K146, 0)</f>
        <v>#REF!</v>
      </c>
      <c r="AE146" t="e">
        <f>IF( EXACT(#REF!,#REF!), $K146, 0)</f>
        <v>#REF!</v>
      </c>
      <c r="AF146" t="e">
        <f>IF( EXACT(#REF!,#REF!), $K146, 0)</f>
        <v>#REF!</v>
      </c>
      <c r="AG146" t="e">
        <f>IF( EXACT(#REF!,#REF!), $K146, 0)</f>
        <v>#REF!</v>
      </c>
      <c r="AH146" t="e">
        <f>IF( EXACT(#REF!,#REF!), $K146, 0)</f>
        <v>#REF!</v>
      </c>
      <c r="AI146" t="e">
        <f>IF( EXACT(#REF!,#REF!), $K146, 0)</f>
        <v>#REF!</v>
      </c>
      <c r="AJ146" t="e">
        <f>IF( EXACT(#REF!,#REF!), $K146, 0)</f>
        <v>#REF!</v>
      </c>
      <c r="AK146" t="e">
        <f>IF( EXACT(#REF!,#REF!), $K146, 0)</f>
        <v>#REF!</v>
      </c>
      <c r="AL146" t="e">
        <f>IF( EXACT(#REF!,#REF!), $K146, 0)</f>
        <v>#REF!</v>
      </c>
    </row>
    <row r="147" spans="1:38" x14ac:dyDescent="0.3">
      <c r="A147" t="str">
        <f>injury_attenuated!A150</f>
        <v>Terrence Ross</v>
      </c>
      <c r="B147">
        <f>injury_attenuated!B150</f>
        <v>-1.1130081300813008</v>
      </c>
      <c r="C147">
        <f>injury_attenuated!C150</f>
        <v>0.88504065040650404</v>
      </c>
      <c r="D147">
        <f>injury_attenuated!D150</f>
        <v>-1.9024390243902456E-2</v>
      </c>
      <c r="E147">
        <f>injury_attenuated!E150</f>
        <v>1.0894308943089404E-2</v>
      </c>
      <c r="F147">
        <f>injury_attenuated!F150</f>
        <v>-0.74747967479674804</v>
      </c>
      <c r="G147">
        <f>injury_attenuated!G150</f>
        <v>-0.34032520325203253</v>
      </c>
      <c r="H147">
        <f>injury_attenuated!H150</f>
        <v>-4.4390243902439036E-2</v>
      </c>
      <c r="I147">
        <f>injury_attenuated!I150</f>
        <v>-0.25609756097560976</v>
      </c>
      <c r="J147">
        <f>injury_attenuated!J150</f>
        <v>0.20455284552845532</v>
      </c>
      <c r="K147">
        <f t="shared" si="8"/>
        <v>-1.419837398373984</v>
      </c>
      <c r="L147">
        <f t="shared" si="9"/>
        <v>-1.419837398373984</v>
      </c>
      <c r="M147" t="str">
        <f>trueraw!C149</f>
        <v>SG,SF</v>
      </c>
      <c r="N147" t="str">
        <f>trueraw!D149</f>
        <v>ORL</v>
      </c>
      <c r="O147">
        <f>VLOOKUP($A147, '[1]auction in'!$A$2:$B$218, 2, FALSE)</f>
        <v>2.7632202761547768</v>
      </c>
      <c r="AB147" t="e">
        <f>IF( EXACT(#REF!,#REF!), $K147, 0)</f>
        <v>#REF!</v>
      </c>
      <c r="AC147" t="e">
        <f>IF( EXACT(#REF!,#REF!), $K147, 0)</f>
        <v>#REF!</v>
      </c>
      <c r="AD147" t="e">
        <f>IF( EXACT(#REF!,#REF!), $K147, 0)</f>
        <v>#REF!</v>
      </c>
      <c r="AE147" t="e">
        <f>IF( EXACT(#REF!,#REF!), $K147, 0)</f>
        <v>#REF!</v>
      </c>
      <c r="AF147" t="e">
        <f>IF( EXACT(#REF!,#REF!), $K147, 0)</f>
        <v>#REF!</v>
      </c>
      <c r="AG147" t="e">
        <f>IF( EXACT(#REF!,#REF!), $K147, 0)</f>
        <v>#REF!</v>
      </c>
      <c r="AH147" t="e">
        <f>IF( EXACT(#REF!,#REF!), $K147, 0)</f>
        <v>#REF!</v>
      </c>
      <c r="AI147" t="e">
        <f>IF( EXACT(#REF!,#REF!), $K147, 0)</f>
        <v>#REF!</v>
      </c>
      <c r="AJ147" t="e">
        <f>IF( EXACT(#REF!,#REF!), $K147, 0)</f>
        <v>#REF!</v>
      </c>
      <c r="AK147" t="e">
        <f>IF( EXACT(#REF!,#REF!), $K147, 0)</f>
        <v>#REF!</v>
      </c>
      <c r="AL147" t="e">
        <f>IF( EXACT(#REF!,#REF!), $K147, 0)</f>
        <v>#REF!</v>
      </c>
    </row>
    <row r="148" spans="1:38" x14ac:dyDescent="0.3">
      <c r="A148" t="str">
        <f>injury_attenuated!A155</f>
        <v>Daniel Theis</v>
      </c>
      <c r="B148">
        <f>injury_attenuated!B155</f>
        <v>1.0797560975609757</v>
      </c>
      <c r="C148">
        <f>injury_attenuated!C155</f>
        <v>-0.83</v>
      </c>
      <c r="D148">
        <f>injury_attenuated!D155</f>
        <v>-0.94097560975609751</v>
      </c>
      <c r="E148">
        <f>injury_attenuated!E155</f>
        <v>-0.65634146341463406</v>
      </c>
      <c r="F148">
        <f>injury_attenuated!F155</f>
        <v>5.6097560975609806E-2</v>
      </c>
      <c r="G148">
        <f>injury_attenuated!G155</f>
        <v>-0.60341463414634144</v>
      </c>
      <c r="H148">
        <f>injury_attenuated!H155</f>
        <v>-0.86024390243902438</v>
      </c>
      <c r="I148">
        <f>injury_attenuated!I155</f>
        <v>0.59707317073170729</v>
      </c>
      <c r="J148">
        <f>injury_attenuated!J155</f>
        <v>0.72878048780487803</v>
      </c>
      <c r="K148">
        <f t="shared" si="8"/>
        <v>-1.4292682926829265</v>
      </c>
      <c r="L148">
        <f t="shared" si="9"/>
        <v>-1.4292682926829265</v>
      </c>
      <c r="M148" t="str">
        <f>trueraw!C154</f>
        <v xml:space="preserve"> C, PF</v>
      </c>
      <c r="N148" t="str">
        <f>trueraw!D154</f>
        <v>HOU</v>
      </c>
      <c r="O148">
        <f>VLOOKUP($A148, '[1]auction in'!$A$2:$B$218, 2, FALSE)</f>
        <v>1</v>
      </c>
      <c r="AB148" t="e">
        <f>IF( EXACT(#REF!,#REF!), $K148, 0)</f>
        <v>#REF!</v>
      </c>
      <c r="AC148" t="e">
        <f>IF( EXACT(#REF!,#REF!), $K148, 0)</f>
        <v>#REF!</v>
      </c>
      <c r="AD148" t="e">
        <f>IF( EXACT(#REF!,#REF!), $K148, 0)</f>
        <v>#REF!</v>
      </c>
      <c r="AE148" t="e">
        <f>IF( EXACT(#REF!,#REF!), $K148, 0)</f>
        <v>#REF!</v>
      </c>
      <c r="AF148" t="e">
        <f>IF( EXACT(#REF!,#REF!), $K148, 0)</f>
        <v>#REF!</v>
      </c>
      <c r="AG148" t="e">
        <f>IF( EXACT(#REF!,#REF!), $K148, 0)</f>
        <v>#REF!</v>
      </c>
      <c r="AH148" t="e">
        <f>IF( EXACT(#REF!,#REF!), $K148, 0)</f>
        <v>#REF!</v>
      </c>
      <c r="AI148" t="e">
        <f>IF( EXACT(#REF!,#REF!), $K148, 0)</f>
        <v>#REF!</v>
      </c>
      <c r="AJ148" t="e">
        <f>IF( EXACT(#REF!,#REF!), $K148, 0)</f>
        <v>#REF!</v>
      </c>
      <c r="AK148" t="e">
        <f>IF( EXACT(#REF!,#REF!), $K148, 0)</f>
        <v>#REF!</v>
      </c>
      <c r="AL148" t="e">
        <f>IF( EXACT(#REF!,#REF!), $K148, 0)</f>
        <v>#REF!</v>
      </c>
    </row>
    <row r="149" spans="1:38" x14ac:dyDescent="0.3">
      <c r="A149" t="str">
        <f>injury_attenuated!A169</f>
        <v>Justin Holiday</v>
      </c>
      <c r="B149">
        <f>injury_attenuated!B169</f>
        <v>-0.66162601626016249</v>
      </c>
      <c r="C149">
        <f>injury_attenuated!C169</f>
        <v>-0.1243089430894309</v>
      </c>
      <c r="D149">
        <f>injury_attenuated!D169</f>
        <v>0.45609756097560977</v>
      </c>
      <c r="E149">
        <f>injury_attenuated!E169</f>
        <v>-0.64821138211382112</v>
      </c>
      <c r="F149">
        <f>injury_attenuated!F169</f>
        <v>-0.76105691056910563</v>
      </c>
      <c r="G149">
        <f>injury_attenuated!G169</f>
        <v>-0.65626016260162601</v>
      </c>
      <c r="H149">
        <f>injury_attenuated!H169</f>
        <v>-2.9268292682926855E-3</v>
      </c>
      <c r="I149">
        <f>injury_attenuated!I169</f>
        <v>-5.9024390243902436E-2</v>
      </c>
      <c r="J149">
        <f>injury_attenuated!J169</f>
        <v>1.0215447154471544</v>
      </c>
      <c r="K149">
        <f t="shared" si="8"/>
        <v>-1.435772357723577</v>
      </c>
      <c r="L149">
        <f t="shared" si="9"/>
        <v>-1.435772357723577</v>
      </c>
      <c r="M149" t="str">
        <f>trueraw!C168</f>
        <v xml:space="preserve"> SG, SF</v>
      </c>
      <c r="N149" t="str">
        <f>trueraw!D168</f>
        <v>IND</v>
      </c>
      <c r="O149">
        <f>VLOOKUP($A149, '[1]auction in'!$A$2:$B$218, 2, FALSE)</f>
        <v>2.6851629449389884</v>
      </c>
      <c r="AB149" t="e">
        <f>IF( EXACT(#REF!,#REF!), $K149, 0)</f>
        <v>#REF!</v>
      </c>
      <c r="AC149" t="e">
        <f>IF( EXACT(#REF!,#REF!), $K149, 0)</f>
        <v>#REF!</v>
      </c>
      <c r="AD149" t="e">
        <f>IF( EXACT(#REF!,#REF!), $K149, 0)</f>
        <v>#REF!</v>
      </c>
      <c r="AE149" t="e">
        <f>IF( EXACT(#REF!,#REF!), $K149, 0)</f>
        <v>#REF!</v>
      </c>
      <c r="AF149" t="e">
        <f>IF( EXACT(#REF!,#REF!), $K149, 0)</f>
        <v>#REF!</v>
      </c>
      <c r="AG149" t="e">
        <f>IF( EXACT(#REF!,#REF!), $K149, 0)</f>
        <v>#REF!</v>
      </c>
      <c r="AH149" t="e">
        <f>IF( EXACT(#REF!,#REF!), $K149, 0)</f>
        <v>#REF!</v>
      </c>
      <c r="AI149" t="e">
        <f>IF( EXACT(#REF!,#REF!), $K149, 0)</f>
        <v>#REF!</v>
      </c>
      <c r="AJ149" t="e">
        <f>IF( EXACT(#REF!,#REF!), $K149, 0)</f>
        <v>#REF!</v>
      </c>
      <c r="AK149" t="e">
        <f>IF( EXACT(#REF!,#REF!), $K149, 0)</f>
        <v>#REF!</v>
      </c>
      <c r="AL149" t="e">
        <f>IF( EXACT(#REF!,#REF!), $K149, 0)</f>
        <v>#REF!</v>
      </c>
    </row>
    <row r="150" spans="1:38" x14ac:dyDescent="0.3">
      <c r="A150" t="str">
        <f>injury_attenuated!A137</f>
        <v>Serge Ibaka</v>
      </c>
      <c r="B150">
        <f>injury_attenuated!B137</f>
        <v>0.6356097560975611</v>
      </c>
      <c r="C150">
        <f>injury_attenuated!C137</f>
        <v>0.25463414634146342</v>
      </c>
      <c r="D150">
        <f>injury_attenuated!D137</f>
        <v>-0.8521951219512196</v>
      </c>
      <c r="E150">
        <f>injury_attenuated!E137</f>
        <v>-0.64926829268292674</v>
      </c>
      <c r="F150">
        <f>injury_attenuated!F137</f>
        <v>0.1760975609756098</v>
      </c>
      <c r="G150">
        <f>injury_attenuated!G137</f>
        <v>-0.6429268292682927</v>
      </c>
      <c r="H150">
        <f>injury_attenuated!H137</f>
        <v>-1.8385365853658535</v>
      </c>
      <c r="I150">
        <f>injury_attenuated!I137</f>
        <v>0.69414634146341481</v>
      </c>
      <c r="J150">
        <f>injury_attenuated!J137</f>
        <v>0.7575609756097561</v>
      </c>
      <c r="K150">
        <f t="shared" si="8"/>
        <v>-1.4648780487804871</v>
      </c>
      <c r="L150">
        <f t="shared" si="9"/>
        <v>-1.4648780487804871</v>
      </c>
      <c r="M150" t="str">
        <f>trueraw!C136</f>
        <v xml:space="preserve"> C, PF</v>
      </c>
      <c r="N150" t="str">
        <f>trueraw!D136</f>
        <v>LAC</v>
      </c>
      <c r="O150">
        <f>VLOOKUP($A150, '[1]auction in'!$A$2:$B$218, 2, FALSE)</f>
        <v>2.655982634204114</v>
      </c>
      <c r="AB150" t="e">
        <f>IF( EXACT(#REF!,#REF!), $K150, 0)</f>
        <v>#REF!</v>
      </c>
      <c r="AC150" t="e">
        <f>IF( EXACT(#REF!,#REF!), $K150, 0)</f>
        <v>#REF!</v>
      </c>
      <c r="AD150" t="e">
        <f>IF( EXACT(#REF!,#REF!), $K150, 0)</f>
        <v>#REF!</v>
      </c>
      <c r="AE150" t="e">
        <f>IF( EXACT(#REF!,#REF!), $K150, 0)</f>
        <v>#REF!</v>
      </c>
      <c r="AF150" t="e">
        <f>IF( EXACT(#REF!,#REF!), $K150, 0)</f>
        <v>#REF!</v>
      </c>
      <c r="AG150" t="e">
        <f>IF( EXACT(#REF!,#REF!), $K150, 0)</f>
        <v>#REF!</v>
      </c>
      <c r="AH150" t="e">
        <f>IF( EXACT(#REF!,#REF!), $K150, 0)</f>
        <v>#REF!</v>
      </c>
      <c r="AI150" t="e">
        <f>IF( EXACT(#REF!,#REF!), $K150, 0)</f>
        <v>#REF!</v>
      </c>
      <c r="AJ150" t="e">
        <f>IF( EXACT(#REF!,#REF!), $K150, 0)</f>
        <v>#REF!</v>
      </c>
      <c r="AK150" t="e">
        <f>IF( EXACT(#REF!,#REF!), $K150, 0)</f>
        <v>#REF!</v>
      </c>
      <c r="AL150" t="e">
        <f>IF( EXACT(#REF!,#REF!), $K150, 0)</f>
        <v>#REF!</v>
      </c>
    </row>
    <row r="151" spans="1:38" x14ac:dyDescent="0.3">
      <c r="A151" t="str">
        <f>injury_attenuated!A141</f>
        <v>Derrick Rose</v>
      </c>
      <c r="B151">
        <f>injury_attenuated!B141</f>
        <v>0.12894308943089433</v>
      </c>
      <c r="C151">
        <f>injury_attenuated!C141</f>
        <v>0.75028455284552842</v>
      </c>
      <c r="D151">
        <f>injury_attenuated!D141</f>
        <v>-0.87085365853658547</v>
      </c>
      <c r="E151">
        <f>injury_attenuated!E141</f>
        <v>-0.2730081300813007</v>
      </c>
      <c r="F151">
        <f>injury_attenuated!F141</f>
        <v>-1.1235772357723577</v>
      </c>
      <c r="G151">
        <f>injury_attenuated!G141</f>
        <v>0.26589430894308941</v>
      </c>
      <c r="H151">
        <f>injury_attenuated!H141</f>
        <v>-0.2486585365853658</v>
      </c>
      <c r="I151">
        <f>injury_attenuated!I141</f>
        <v>-0.495</v>
      </c>
      <c r="J151">
        <f>injury_attenuated!J141</f>
        <v>0.34565040650406503</v>
      </c>
      <c r="K151">
        <f t="shared" si="8"/>
        <v>-1.5203252032520322</v>
      </c>
      <c r="L151">
        <f t="shared" si="9"/>
        <v>-1.5203252032520322</v>
      </c>
      <c r="M151" t="str">
        <f>trueraw!C140</f>
        <v xml:space="preserve"> PG</v>
      </c>
      <c r="N151" t="str">
        <f>trueraw!D140</f>
        <v>NYK</v>
      </c>
      <c r="O151">
        <f>VLOOKUP($A151, '[1]auction in'!$A$2:$B$218, 2, FALSE)</f>
        <v>2.2766385946507492</v>
      </c>
      <c r="AB151" t="e">
        <f>IF( EXACT(#REF!,#REF!), $K151, 0)</f>
        <v>#REF!</v>
      </c>
      <c r="AC151" t="e">
        <f>IF( EXACT(#REF!,#REF!), $K151, 0)</f>
        <v>#REF!</v>
      </c>
      <c r="AD151" t="e">
        <f>IF( EXACT(#REF!,#REF!), $K151, 0)</f>
        <v>#REF!</v>
      </c>
      <c r="AE151" t="e">
        <f>IF( EXACT(#REF!,#REF!), $K151, 0)</f>
        <v>#REF!</v>
      </c>
      <c r="AF151" t="e">
        <f>IF( EXACT(#REF!,#REF!), $K151, 0)</f>
        <v>#REF!</v>
      </c>
      <c r="AG151" t="e">
        <f>IF( EXACT(#REF!,#REF!), $K151, 0)</f>
        <v>#REF!</v>
      </c>
      <c r="AH151" t="e">
        <f>IF( EXACT(#REF!,#REF!), $K151, 0)</f>
        <v>#REF!</v>
      </c>
      <c r="AI151" t="e">
        <f>IF( EXACT(#REF!,#REF!), $K151, 0)</f>
        <v>#REF!</v>
      </c>
      <c r="AJ151" t="e">
        <f>IF( EXACT(#REF!,#REF!), $K151, 0)</f>
        <v>#REF!</v>
      </c>
      <c r="AK151" t="e">
        <f>IF( EXACT(#REF!,#REF!), $K151, 0)</f>
        <v>#REF!</v>
      </c>
      <c r="AL151" t="e">
        <f>IF( EXACT(#REF!,#REF!), $K151, 0)</f>
        <v>#REF!</v>
      </c>
    </row>
    <row r="152" spans="1:38" x14ac:dyDescent="0.3">
      <c r="A152" t="str">
        <f>injury_attenuated!A162</f>
        <v>Malik Beasley</v>
      </c>
      <c r="B152">
        <f>injury_attenuated!B162</f>
        <v>-0.53386178861788625</v>
      </c>
      <c r="C152">
        <f>injury_attenuated!C162</f>
        <v>0.22333333333333333</v>
      </c>
      <c r="D152">
        <f>injury_attenuated!D162</f>
        <v>0.91536585365853662</v>
      </c>
      <c r="E152">
        <f>injury_attenuated!E162</f>
        <v>0.15077235772357728</v>
      </c>
      <c r="F152">
        <f>injury_attenuated!F162</f>
        <v>-0.66821138211382114</v>
      </c>
      <c r="G152">
        <f>injury_attenuated!G162</f>
        <v>-0.49422764227642274</v>
      </c>
      <c r="H152">
        <f>injury_attenuated!H162</f>
        <v>-0.77146341463414636</v>
      </c>
      <c r="I152">
        <f>injury_attenuated!I162</f>
        <v>-0.86329268292682926</v>
      </c>
      <c r="J152">
        <f>injury_attenuated!J162</f>
        <v>0.4269918699186992</v>
      </c>
      <c r="K152">
        <f t="shared" si="8"/>
        <v>-1.6145934959349593</v>
      </c>
      <c r="L152">
        <f t="shared" si="9"/>
        <v>-1.6145934959349593</v>
      </c>
      <c r="M152" t="str">
        <f>trueraw!C161</f>
        <v xml:space="preserve"> SG, SF</v>
      </c>
      <c r="N152" t="str">
        <f>trueraw!D161</f>
        <v>MIN</v>
      </c>
      <c r="O152">
        <f>VLOOKUP($A152, '[1]auction in'!$A$2:$B$218, 2, FALSE)</f>
        <v>1</v>
      </c>
      <c r="AB152" t="e">
        <f>IF( EXACT(#REF!,#REF!), $K152, 0)</f>
        <v>#REF!</v>
      </c>
      <c r="AC152" t="e">
        <f>IF( EXACT(#REF!,#REF!), $K152, 0)</f>
        <v>#REF!</v>
      </c>
      <c r="AD152" t="e">
        <f>IF( EXACT(#REF!,#REF!), $K152, 0)</f>
        <v>#REF!</v>
      </c>
      <c r="AE152" t="e">
        <f>IF( EXACT(#REF!,#REF!), $K152, 0)</f>
        <v>#REF!</v>
      </c>
      <c r="AF152" t="e">
        <f>IF( EXACT(#REF!,#REF!), $K152, 0)</f>
        <v>#REF!</v>
      </c>
      <c r="AG152" t="e">
        <f>IF( EXACT(#REF!,#REF!), $K152, 0)</f>
        <v>#REF!</v>
      </c>
      <c r="AH152" t="e">
        <f>IF( EXACT(#REF!,#REF!), $K152, 0)</f>
        <v>#REF!</v>
      </c>
      <c r="AI152" t="e">
        <f>IF( EXACT(#REF!,#REF!), $K152, 0)</f>
        <v>#REF!</v>
      </c>
      <c r="AJ152" t="e">
        <f>IF( EXACT(#REF!,#REF!), $K152, 0)</f>
        <v>#REF!</v>
      </c>
      <c r="AK152" t="e">
        <f>IF( EXACT(#REF!,#REF!), $K152, 0)</f>
        <v>#REF!</v>
      </c>
      <c r="AL152" t="e">
        <f>IF( EXACT(#REF!,#REF!), $K152, 0)</f>
        <v>#REF!</v>
      </c>
    </row>
    <row r="153" spans="1:38" x14ac:dyDescent="0.3">
      <c r="A153" t="str">
        <f>injury_attenuated!A168</f>
        <v>Kyle Kuzma</v>
      </c>
      <c r="B153">
        <f>injury_attenuated!B168</f>
        <v>-0.38861788617886178</v>
      </c>
      <c r="C153">
        <f>injury_attenuated!C168</f>
        <v>-0.35325203252032522</v>
      </c>
      <c r="D153">
        <f>injury_attenuated!D168</f>
        <v>0.33609756097560978</v>
      </c>
      <c r="E153">
        <f>injury_attenuated!E168</f>
        <v>7.1626016260162656E-2</v>
      </c>
      <c r="F153">
        <f>injury_attenuated!F168</f>
        <v>0.31788617886178866</v>
      </c>
      <c r="G153">
        <f>injury_attenuated!G168</f>
        <v>-0.51910569105691051</v>
      </c>
      <c r="H153">
        <f>injury_attenuated!H168</f>
        <v>-1.1146341463414635</v>
      </c>
      <c r="I153">
        <f>injury_attenuated!I168</f>
        <v>1.9268292682926846E-2</v>
      </c>
      <c r="J153">
        <f>injury_attenuated!J168</f>
        <v>-1.3739837398374005E-2</v>
      </c>
      <c r="K153">
        <f t="shared" si="8"/>
        <v>-1.644471544715447</v>
      </c>
      <c r="L153">
        <f t="shared" si="9"/>
        <v>-1.644471544715447</v>
      </c>
      <c r="M153" t="str">
        <f>trueraw!C167</f>
        <v xml:space="preserve"> PF, SF</v>
      </c>
      <c r="N153" t="str">
        <f>trueraw!D167</f>
        <v>WAS</v>
      </c>
      <c r="O153">
        <f>VLOOKUP($A153, '[1]auction in'!$A$2:$B$218, 2, FALSE)</f>
        <v>1</v>
      </c>
      <c r="AB153" t="e">
        <f>IF( EXACT(#REF!,#REF!), $K153, 0)</f>
        <v>#REF!</v>
      </c>
      <c r="AC153" t="e">
        <f>IF( EXACT(#REF!,#REF!), $K153, 0)</f>
        <v>#REF!</v>
      </c>
      <c r="AD153" t="e">
        <f>IF( EXACT(#REF!,#REF!), $K153, 0)</f>
        <v>#REF!</v>
      </c>
      <c r="AE153" t="e">
        <f>IF( EXACT(#REF!,#REF!), $K153, 0)</f>
        <v>#REF!</v>
      </c>
      <c r="AF153" t="e">
        <f>IF( EXACT(#REF!,#REF!), $K153, 0)</f>
        <v>#REF!</v>
      </c>
      <c r="AG153" t="e">
        <f>IF( EXACT(#REF!,#REF!), $K153, 0)</f>
        <v>#REF!</v>
      </c>
      <c r="AH153" t="e">
        <f>IF( EXACT(#REF!,#REF!), $K153, 0)</f>
        <v>#REF!</v>
      </c>
      <c r="AI153" t="e">
        <f>IF( EXACT(#REF!,#REF!), $K153, 0)</f>
        <v>#REF!</v>
      </c>
      <c r="AJ153" t="e">
        <f>IF( EXACT(#REF!,#REF!), $K153, 0)</f>
        <v>#REF!</v>
      </c>
      <c r="AK153" t="e">
        <f>IF( EXACT(#REF!,#REF!), $K153, 0)</f>
        <v>#REF!</v>
      </c>
      <c r="AL153" t="e">
        <f>IF( EXACT(#REF!,#REF!), $K153, 0)</f>
        <v>#REF!</v>
      </c>
    </row>
    <row r="154" spans="1:38" x14ac:dyDescent="0.3">
      <c r="A154" t="str">
        <f>injury_attenuated!A164</f>
        <v>Alperen Sengun</v>
      </c>
      <c r="B154">
        <f>injury_attenuated!B164</f>
        <v>0.99439024390243891</v>
      </c>
      <c r="C154">
        <f>injury_attenuated!C164</f>
        <v>0.1175609756097561</v>
      </c>
      <c r="D154">
        <f>injury_attenuated!D164</f>
        <v>-1.2141463414634146</v>
      </c>
      <c r="E154">
        <f>injury_attenuated!E164</f>
        <v>-0.57097560975609751</v>
      </c>
      <c r="F154">
        <f>injury_attenuated!F164</f>
        <v>0.33780487804878057</v>
      </c>
      <c r="G154">
        <f>injury_attenuated!G164</f>
        <v>-0.83390243902439032</v>
      </c>
      <c r="H154">
        <f>injury_attenuated!H164</f>
        <v>-0.86024390243902438</v>
      </c>
      <c r="I154">
        <f>injury_attenuated!I164</f>
        <v>0.48609756097560974</v>
      </c>
      <c r="J154">
        <f>injury_attenuated!J164</f>
        <v>-0.18463414634146341</v>
      </c>
      <c r="K154">
        <f t="shared" si="8"/>
        <v>-1.7280487804878051</v>
      </c>
      <c r="L154">
        <f t="shared" si="9"/>
        <v>-1.7280487804878051</v>
      </c>
      <c r="M154" t="str">
        <f>trueraw!C163</f>
        <v xml:space="preserve"> C</v>
      </c>
      <c r="N154" t="str">
        <f>trueraw!D163</f>
        <v>HOU</v>
      </c>
      <c r="O154">
        <f>VLOOKUP($A154, '[1]auction in'!$A$2:$B$218, 2, FALSE)</f>
        <v>1.3446924205557003</v>
      </c>
      <c r="AB154" t="e">
        <f>IF( EXACT(#REF!,#REF!), $K154, 0)</f>
        <v>#REF!</v>
      </c>
      <c r="AC154" t="e">
        <f>IF( EXACT(#REF!,#REF!), $K154, 0)</f>
        <v>#REF!</v>
      </c>
      <c r="AD154" t="e">
        <f>IF( EXACT(#REF!,#REF!), $K154, 0)</f>
        <v>#REF!</v>
      </c>
      <c r="AE154" t="e">
        <f>IF( EXACT(#REF!,#REF!), $K154, 0)</f>
        <v>#REF!</v>
      </c>
      <c r="AF154" t="e">
        <f>IF( EXACT(#REF!,#REF!), $K154, 0)</f>
        <v>#REF!</v>
      </c>
      <c r="AG154" t="e">
        <f>IF( EXACT(#REF!,#REF!), $K154, 0)</f>
        <v>#REF!</v>
      </c>
      <c r="AH154" t="e">
        <f>IF( EXACT(#REF!,#REF!), $K154, 0)</f>
        <v>#REF!</v>
      </c>
      <c r="AI154" t="e">
        <f>IF( EXACT(#REF!,#REF!), $K154, 0)</f>
        <v>#REF!</v>
      </c>
      <c r="AJ154" t="e">
        <f>IF( EXACT(#REF!,#REF!), $K154, 0)</f>
        <v>#REF!</v>
      </c>
      <c r="AK154" t="e">
        <f>IF( EXACT(#REF!,#REF!), $K154, 0)</f>
        <v>#REF!</v>
      </c>
      <c r="AL154" t="e">
        <f>IF( EXACT(#REF!,#REF!), $K154, 0)</f>
        <v>#REF!</v>
      </c>
    </row>
    <row r="155" spans="1:38" x14ac:dyDescent="0.3">
      <c r="A155" t="str">
        <f>injury_attenuated!A170</f>
        <v>Jalen Green</v>
      </c>
      <c r="B155">
        <f>injury_attenuated!B170</f>
        <v>-0.73829268292682926</v>
      </c>
      <c r="C155">
        <f>injury_attenuated!C170</f>
        <v>7.8658536585365854E-2</v>
      </c>
      <c r="D155">
        <f>injury_attenuated!D170</f>
        <v>0.60939024390243901</v>
      </c>
      <c r="E155">
        <f>injury_attenuated!E170</f>
        <v>0.43463414634146352</v>
      </c>
      <c r="F155">
        <f>injury_attenuated!F170</f>
        <v>-0.63963414634146343</v>
      </c>
      <c r="G155">
        <f>injury_attenuated!G170</f>
        <v>-0.25817073170731708</v>
      </c>
      <c r="H155">
        <f>injury_attenuated!H170</f>
        <v>0.66792682926829272</v>
      </c>
      <c r="I155">
        <f>injury_attenuated!I170</f>
        <v>-0.78439024390243905</v>
      </c>
      <c r="J155">
        <f>injury_attenuated!J170</f>
        <v>-1.1184146341463412</v>
      </c>
      <c r="K155">
        <f t="shared" si="8"/>
        <v>-1.748292682926829</v>
      </c>
      <c r="L155">
        <f t="shared" si="9"/>
        <v>-1.748292682926829</v>
      </c>
      <c r="M155" t="str">
        <f>trueraw!C169</f>
        <v xml:space="preserve"> SG</v>
      </c>
      <c r="N155" t="str">
        <f>trueraw!D169</f>
        <v>HOU</v>
      </c>
      <c r="O155">
        <f>VLOOKUP($A155, '[1]auction in'!$A$2:$B$218, 2, FALSE)</f>
        <v>2</v>
      </c>
      <c r="AB155" t="e">
        <f>IF( EXACT(#REF!,#REF!), $K155, 0)</f>
        <v>#REF!</v>
      </c>
      <c r="AC155" t="e">
        <f>IF( EXACT(#REF!,#REF!), $K155, 0)</f>
        <v>#REF!</v>
      </c>
      <c r="AD155" t="e">
        <f>IF( EXACT(#REF!,#REF!), $K155, 0)</f>
        <v>#REF!</v>
      </c>
      <c r="AE155" t="e">
        <f>IF( EXACT(#REF!,#REF!), $K155, 0)</f>
        <v>#REF!</v>
      </c>
      <c r="AF155" t="e">
        <f>IF( EXACT(#REF!,#REF!), $K155, 0)</f>
        <v>#REF!</v>
      </c>
      <c r="AG155" t="e">
        <f>IF( EXACT(#REF!,#REF!), $K155, 0)</f>
        <v>#REF!</v>
      </c>
      <c r="AH155" t="e">
        <f>IF( EXACT(#REF!,#REF!), $K155, 0)</f>
        <v>#REF!</v>
      </c>
      <c r="AI155" t="e">
        <f>IF( EXACT(#REF!,#REF!), $K155, 0)</f>
        <v>#REF!</v>
      </c>
      <c r="AJ155" t="e">
        <f>IF( EXACT(#REF!,#REF!), $K155, 0)</f>
        <v>#REF!</v>
      </c>
      <c r="AK155" t="e">
        <f>IF( EXACT(#REF!,#REF!), $K155, 0)</f>
        <v>#REF!</v>
      </c>
      <c r="AL155" t="e">
        <f>IF( EXACT(#REF!,#REF!), $K155, 0)</f>
        <v>#REF!</v>
      </c>
    </row>
    <row r="156" spans="1:38" x14ac:dyDescent="0.3">
      <c r="A156" t="str">
        <f>injury_attenuated!A165</f>
        <v>Ricky Rubio</v>
      </c>
      <c r="B156">
        <f>injury_attenuated!B165</f>
        <v>-0.78975609756097553</v>
      </c>
      <c r="C156">
        <f>injury_attenuated!C165</f>
        <v>0.57853658536585373</v>
      </c>
      <c r="D156">
        <f>injury_attenuated!D165</f>
        <v>-0.88975609756097551</v>
      </c>
      <c r="E156">
        <f>injury_attenuated!E165</f>
        <v>-0.98926829268292682</v>
      </c>
      <c r="F156">
        <f>injury_attenuated!F165</f>
        <v>-0.92560975609756091</v>
      </c>
      <c r="G156">
        <f>injury_attenuated!G165</f>
        <v>1.138048780487805</v>
      </c>
      <c r="H156">
        <f>injury_attenuated!H165</f>
        <v>0.77024390243902441</v>
      </c>
      <c r="I156">
        <f>injury_attenuated!I165</f>
        <v>-0.99926829268292683</v>
      </c>
      <c r="J156">
        <f>injury_attenuated!J165</f>
        <v>0.34463414634146339</v>
      </c>
      <c r="K156">
        <f t="shared" si="8"/>
        <v>-1.7621951219512191</v>
      </c>
      <c r="L156">
        <f t="shared" si="9"/>
        <v>-1.7621951219512191</v>
      </c>
      <c r="M156" t="str">
        <f>trueraw!C164</f>
        <v xml:space="preserve"> PG</v>
      </c>
      <c r="N156" t="str">
        <f>trueraw!D164</f>
        <v>CLE</v>
      </c>
      <c r="O156">
        <f>VLOOKUP($A156, '[1]auction in'!$A$2:$B$218, 2, FALSE)</f>
        <v>1</v>
      </c>
      <c r="AB156" t="e">
        <f>IF( EXACT(#REF!,#REF!), $K156, 0)</f>
        <v>#REF!</v>
      </c>
      <c r="AC156" t="e">
        <f>IF( EXACT(#REF!,#REF!), $K156, 0)</f>
        <v>#REF!</v>
      </c>
      <c r="AD156" t="e">
        <f>IF( EXACT(#REF!,#REF!), $K156, 0)</f>
        <v>#REF!</v>
      </c>
      <c r="AE156" t="e">
        <f>IF( EXACT(#REF!,#REF!), $K156, 0)</f>
        <v>#REF!</v>
      </c>
      <c r="AF156" t="e">
        <f>IF( EXACT(#REF!,#REF!), $K156, 0)</f>
        <v>#REF!</v>
      </c>
      <c r="AG156" t="e">
        <f>IF( EXACT(#REF!,#REF!), $K156, 0)</f>
        <v>#REF!</v>
      </c>
      <c r="AH156" t="e">
        <f>IF( EXACT(#REF!,#REF!), $K156, 0)</f>
        <v>#REF!</v>
      </c>
      <c r="AI156" t="e">
        <f>IF( EXACT(#REF!,#REF!), $K156, 0)</f>
        <v>#REF!</v>
      </c>
      <c r="AJ156" t="e">
        <f>IF( EXACT(#REF!,#REF!), $K156, 0)</f>
        <v>#REF!</v>
      </c>
      <c r="AK156" t="e">
        <f>IF( EXACT(#REF!,#REF!), $K156, 0)</f>
        <v>#REF!</v>
      </c>
      <c r="AL156" t="e">
        <f>IF( EXACT(#REF!,#REF!), $K156, 0)</f>
        <v>#REF!</v>
      </c>
    </row>
    <row r="157" spans="1:38" x14ac:dyDescent="0.3">
      <c r="A157" t="str">
        <f>injury_attenuated!A159</f>
        <v>Josh Hart</v>
      </c>
      <c r="B157">
        <f>injury_attenuated!B159</f>
        <v>-0.19658536585365854</v>
      </c>
      <c r="C157">
        <f>injury_attenuated!C159</f>
        <v>7.109756097560975E-2</v>
      </c>
      <c r="D157">
        <f>injury_attenuated!D159</f>
        <v>-0.58353658536585362</v>
      </c>
      <c r="E157">
        <f>injury_attenuated!E159</f>
        <v>-0.84317073170731704</v>
      </c>
      <c r="F157">
        <f>injury_attenuated!F159</f>
        <v>0.65695121951219515</v>
      </c>
      <c r="G157">
        <f>injury_attenuated!G159</f>
        <v>-0.423170731707317</v>
      </c>
      <c r="H157">
        <f>injury_attenuated!H159</f>
        <v>-0.5741463414634147</v>
      </c>
      <c r="I157">
        <f>injury_attenuated!I159</f>
        <v>-0.63207317073170721</v>
      </c>
      <c r="J157">
        <f>injury_attenuated!J159</f>
        <v>0.7346341463414634</v>
      </c>
      <c r="K157">
        <f t="shared" si="8"/>
        <v>-1.7899999999999998</v>
      </c>
      <c r="L157">
        <f t="shared" si="9"/>
        <v>-1.7899999999999998</v>
      </c>
      <c r="M157" t="str">
        <f>trueraw!C158</f>
        <v xml:space="preserve"> SG, SF</v>
      </c>
      <c r="N157" t="str">
        <f>trueraw!D158</f>
        <v>NOP</v>
      </c>
      <c r="O157">
        <f>VLOOKUP($A157, '[1]auction in'!$A$2:$B$218, 2, FALSE)</f>
        <v>1</v>
      </c>
      <c r="AB157" t="e">
        <f>IF( EXACT(#REF!,#REF!), $K157, 0)</f>
        <v>#REF!</v>
      </c>
      <c r="AC157" t="e">
        <f>IF( EXACT(#REF!,#REF!), $K157, 0)</f>
        <v>#REF!</v>
      </c>
      <c r="AD157" t="e">
        <f>IF( EXACT(#REF!,#REF!), $K157, 0)</f>
        <v>#REF!</v>
      </c>
      <c r="AE157" t="e">
        <f>IF( EXACT(#REF!,#REF!), $K157, 0)</f>
        <v>#REF!</v>
      </c>
      <c r="AF157" t="e">
        <f>IF( EXACT(#REF!,#REF!), $K157, 0)</f>
        <v>#REF!</v>
      </c>
      <c r="AG157" t="e">
        <f>IF( EXACT(#REF!,#REF!), $K157, 0)</f>
        <v>#REF!</v>
      </c>
      <c r="AH157" t="e">
        <f>IF( EXACT(#REF!,#REF!), $K157, 0)</f>
        <v>#REF!</v>
      </c>
      <c r="AI157" t="e">
        <f>IF( EXACT(#REF!,#REF!), $K157, 0)</f>
        <v>#REF!</v>
      </c>
      <c r="AJ157" t="e">
        <f>IF( EXACT(#REF!,#REF!), $K157, 0)</f>
        <v>#REF!</v>
      </c>
      <c r="AK157" t="e">
        <f>IF( EXACT(#REF!,#REF!), $K157, 0)</f>
        <v>#REF!</v>
      </c>
      <c r="AL157" t="e">
        <f>IF( EXACT(#REF!,#REF!), $K157, 0)</f>
        <v>#REF!</v>
      </c>
    </row>
    <row r="158" spans="1:38" x14ac:dyDescent="0.3">
      <c r="A158" t="str">
        <f>injury_attenuated!A166</f>
        <v>Tyler Herro</v>
      </c>
      <c r="B158">
        <f>injury_attenuated!B166</f>
        <v>-0.40560975609756095</v>
      </c>
      <c r="C158">
        <f>injury_attenuated!C166</f>
        <v>0.2882926829268293</v>
      </c>
      <c r="D158">
        <f>injury_attenuated!D166</f>
        <v>8.3414634146341482E-2</v>
      </c>
      <c r="E158">
        <f>injury_attenuated!E166</f>
        <v>9.756097560975896E-4</v>
      </c>
      <c r="F158">
        <f>injury_attenuated!F166</f>
        <v>-0.20853658536585362</v>
      </c>
      <c r="G158">
        <f>injury_attenuated!G166</f>
        <v>0.11365853658536587</v>
      </c>
      <c r="H158">
        <f>injury_attenuated!H166</f>
        <v>-0.95414634146341459</v>
      </c>
      <c r="I158">
        <f>injury_attenuated!I166</f>
        <v>-0.60658536585365841</v>
      </c>
      <c r="J158">
        <f>injury_attenuated!J166</f>
        <v>-0.11634146341463414</v>
      </c>
      <c r="K158">
        <f t="shared" si="8"/>
        <v>-1.8048780487804876</v>
      </c>
      <c r="L158">
        <f t="shared" si="9"/>
        <v>-1.8048780487804876</v>
      </c>
      <c r="M158" t="str">
        <f>trueraw!C165</f>
        <v xml:space="preserve"> SG, PG</v>
      </c>
      <c r="N158" t="str">
        <f>trueraw!D165</f>
        <v>MIA</v>
      </c>
      <c r="O158">
        <f>VLOOKUP($A158, '[1]auction in'!$A$2:$B$218, 2, FALSE)</f>
        <v>0.92652637781169622</v>
      </c>
      <c r="AB158" t="e">
        <f>IF( EXACT(#REF!,#REF!), $K158, 0)</f>
        <v>#REF!</v>
      </c>
      <c r="AC158" t="e">
        <f>IF( EXACT(#REF!,#REF!), $K158, 0)</f>
        <v>#REF!</v>
      </c>
      <c r="AD158" t="e">
        <f>IF( EXACT(#REF!,#REF!), $K158, 0)</f>
        <v>#REF!</v>
      </c>
      <c r="AE158" t="e">
        <f>IF( EXACT(#REF!,#REF!), $K158, 0)</f>
        <v>#REF!</v>
      </c>
      <c r="AF158" t="e">
        <f>IF( EXACT(#REF!,#REF!), $K158, 0)</f>
        <v>#REF!</v>
      </c>
      <c r="AG158" t="e">
        <f>IF( EXACT(#REF!,#REF!), $K158, 0)</f>
        <v>#REF!</v>
      </c>
      <c r="AH158" t="e">
        <f>IF( EXACT(#REF!,#REF!), $K158, 0)</f>
        <v>#REF!</v>
      </c>
      <c r="AI158" t="e">
        <f>IF( EXACT(#REF!,#REF!), $K158, 0)</f>
        <v>#REF!</v>
      </c>
      <c r="AJ158" t="e">
        <f>IF( EXACT(#REF!,#REF!), $K158, 0)</f>
        <v>#REF!</v>
      </c>
      <c r="AK158" t="e">
        <f>IF( EXACT(#REF!,#REF!), $K158, 0)</f>
        <v>#REF!</v>
      </c>
      <c r="AL158" t="e">
        <f>IF( EXACT(#REF!,#REF!), $K158, 0)</f>
        <v>#REF!</v>
      </c>
    </row>
    <row r="159" spans="1:38" x14ac:dyDescent="0.3">
      <c r="A159" t="str">
        <f>injury_attenuated!A167</f>
        <v>Monte Morris</v>
      </c>
      <c r="B159">
        <f>injury_attenuated!B167</f>
        <v>0.2858536585365854</v>
      </c>
      <c r="C159">
        <f>injury_attenuated!C167</f>
        <v>0.20292682926829267</v>
      </c>
      <c r="D159">
        <f>injury_attenuated!D167</f>
        <v>-0.6251219512195122</v>
      </c>
      <c r="E159">
        <f>injury_attenuated!E167</f>
        <v>-0.53682926829268296</v>
      </c>
      <c r="F159">
        <f>injury_attenuated!F167</f>
        <v>-1.198780487804878</v>
      </c>
      <c r="G159">
        <f>injury_attenuated!G167</f>
        <v>0.13926829268292687</v>
      </c>
      <c r="H159">
        <f>injury_attenuated!H167</f>
        <v>-0.57000000000000006</v>
      </c>
      <c r="I159">
        <f>injury_attenuated!I167</f>
        <v>-0.54682926829268286</v>
      </c>
      <c r="J159">
        <f>injury_attenuated!J167</f>
        <v>1.0275609756097561</v>
      </c>
      <c r="K159">
        <f t="shared" si="8"/>
        <v>-1.8219512195121952</v>
      </c>
      <c r="L159">
        <f t="shared" si="9"/>
        <v>-1.8219512195121952</v>
      </c>
      <c r="M159" t="str">
        <f>trueraw!C166</f>
        <v xml:space="preserve"> PG</v>
      </c>
      <c r="N159" t="str">
        <f>trueraw!D166</f>
        <v>DEN</v>
      </c>
      <c r="O159">
        <f>VLOOKUP($A159, '[1]auction in'!$A$2:$B$218, 2, FALSE)</f>
        <v>0.84802031574747838</v>
      </c>
      <c r="AB159" t="e">
        <f>IF( EXACT(#REF!,#REF!), $K159, 0)</f>
        <v>#REF!</v>
      </c>
      <c r="AC159" t="e">
        <f>IF( EXACT(#REF!,#REF!), $K159, 0)</f>
        <v>#REF!</v>
      </c>
      <c r="AD159" t="e">
        <f>IF( EXACT(#REF!,#REF!), $K159, 0)</f>
        <v>#REF!</v>
      </c>
      <c r="AE159" t="e">
        <f>IF( EXACT(#REF!,#REF!), $K159, 0)</f>
        <v>#REF!</v>
      </c>
      <c r="AF159" t="e">
        <f>IF( EXACT(#REF!,#REF!), $K159, 0)</f>
        <v>#REF!</v>
      </c>
      <c r="AG159" t="e">
        <f>IF( EXACT(#REF!,#REF!), $K159, 0)</f>
        <v>#REF!</v>
      </c>
      <c r="AH159" t="e">
        <f>IF( EXACT(#REF!,#REF!), $K159, 0)</f>
        <v>#REF!</v>
      </c>
      <c r="AI159" t="e">
        <f>IF( EXACT(#REF!,#REF!), $K159, 0)</f>
        <v>#REF!</v>
      </c>
      <c r="AJ159" t="e">
        <f>IF( EXACT(#REF!,#REF!), $K159, 0)</f>
        <v>#REF!</v>
      </c>
      <c r="AK159" t="e">
        <f>IF( EXACT(#REF!,#REF!), $K159, 0)</f>
        <v>#REF!</v>
      </c>
      <c r="AL159" t="e">
        <f>IF( EXACT(#REF!,#REF!), $K159, 0)</f>
        <v>#REF!</v>
      </c>
    </row>
    <row r="160" spans="1:38" x14ac:dyDescent="0.3">
      <c r="A160" t="str">
        <f>injury_attenuated!A174</f>
        <v>Desmond Bane</v>
      </c>
      <c r="B160">
        <f>injury_attenuated!B174</f>
        <v>2.7317073170731711E-2</v>
      </c>
      <c r="C160">
        <f>injury_attenuated!C174</f>
        <v>0.18548780487804878</v>
      </c>
      <c r="D160">
        <f>injury_attenuated!D174</f>
        <v>0.19097560975609756</v>
      </c>
      <c r="E160">
        <f>injury_attenuated!E174</f>
        <v>-0.53573170731707309</v>
      </c>
      <c r="F160">
        <f>injury_attenuated!F174</f>
        <v>-0.62182926829268292</v>
      </c>
      <c r="G160">
        <f>injury_attenuated!G174</f>
        <v>-0.46292682926829271</v>
      </c>
      <c r="H160">
        <f>injury_attenuated!H174</f>
        <v>-0.62292682926829268</v>
      </c>
      <c r="I160">
        <f>injury_attenuated!I174</f>
        <v>-0.72207317073170729</v>
      </c>
      <c r="J160">
        <f>injury_attenuated!J174</f>
        <v>0.6709756097560976</v>
      </c>
      <c r="K160">
        <f t="shared" si="8"/>
        <v>-1.8907317073170731</v>
      </c>
      <c r="L160">
        <f t="shared" si="9"/>
        <v>-1.8907317073170731</v>
      </c>
      <c r="M160" t="str">
        <f>trueraw!C173</f>
        <v xml:space="preserve"> SG</v>
      </c>
      <c r="N160" t="str">
        <f>trueraw!D173</f>
        <v>MEM</v>
      </c>
      <c r="O160">
        <f>VLOOKUP($A160, '[1]auction in'!$A$2:$B$218, 2, FALSE)</f>
        <v>0.5903593941008195</v>
      </c>
      <c r="AB160" t="e">
        <f>IF( EXACT(#REF!,#REF!), $K160, 0)</f>
        <v>#REF!</v>
      </c>
      <c r="AC160" t="e">
        <f>IF( EXACT(#REF!,#REF!), $K160, 0)</f>
        <v>#REF!</v>
      </c>
      <c r="AD160" t="e">
        <f>IF( EXACT(#REF!,#REF!), $K160, 0)</f>
        <v>#REF!</v>
      </c>
      <c r="AE160" t="e">
        <f>IF( EXACT(#REF!,#REF!), $K160, 0)</f>
        <v>#REF!</v>
      </c>
      <c r="AF160" t="e">
        <f>IF( EXACT(#REF!,#REF!), $K160, 0)</f>
        <v>#REF!</v>
      </c>
      <c r="AG160" t="e">
        <f>IF( EXACT(#REF!,#REF!), $K160, 0)</f>
        <v>#REF!</v>
      </c>
      <c r="AH160" t="e">
        <f>IF( EXACT(#REF!,#REF!), $K160, 0)</f>
        <v>#REF!</v>
      </c>
      <c r="AI160" t="e">
        <f>IF( EXACT(#REF!,#REF!), $K160, 0)</f>
        <v>#REF!</v>
      </c>
      <c r="AJ160" t="e">
        <f>IF( EXACT(#REF!,#REF!), $K160, 0)</f>
        <v>#REF!</v>
      </c>
      <c r="AK160" t="e">
        <f>IF( EXACT(#REF!,#REF!), $K160, 0)</f>
        <v>#REF!</v>
      </c>
      <c r="AL160" t="e">
        <f>IF( EXACT(#REF!,#REF!), $K160, 0)</f>
        <v>#REF!</v>
      </c>
    </row>
    <row r="161" spans="1:38" x14ac:dyDescent="0.3">
      <c r="A161" t="str">
        <f>injury_attenuated!A143</f>
        <v>Jeremy Lamb</v>
      </c>
      <c r="B161">
        <f>injury_attenuated!B143</f>
        <v>-0.29869918699186992</v>
      </c>
      <c r="C161">
        <f>injury_attenuated!C143</f>
        <v>0.57447154471544715</v>
      </c>
      <c r="D161">
        <f>injury_attenuated!D143</f>
        <v>-0.55073170731707322</v>
      </c>
      <c r="E161">
        <f>injury_attenuated!E143</f>
        <v>-0.79821138211382103</v>
      </c>
      <c r="F161">
        <f>injury_attenuated!F143</f>
        <v>-0.80569105691056908</v>
      </c>
      <c r="G161">
        <f>injury_attenuated!G143</f>
        <v>-0.7660162601626016</v>
      </c>
      <c r="H161">
        <f>injury_attenuated!H143</f>
        <v>-0.45658536585365861</v>
      </c>
      <c r="I161">
        <f>injury_attenuated!I143</f>
        <v>-4.8780487804878092E-4</v>
      </c>
      <c r="J161">
        <f>injury_attenuated!J143</f>
        <v>1.1978861788617885</v>
      </c>
      <c r="K161">
        <f t="shared" si="8"/>
        <v>-1.9040650406504067</v>
      </c>
      <c r="L161">
        <f t="shared" si="9"/>
        <v>-1.9040650406504067</v>
      </c>
      <c r="M161" t="str">
        <f>trueraw!C142</f>
        <v xml:space="preserve"> SG, SF</v>
      </c>
      <c r="N161" t="str">
        <f>trueraw!D142</f>
        <v>IND</v>
      </c>
      <c r="O161">
        <f>VLOOKUP($A161, '[1]auction in'!$A$2:$B$218, 2, FALSE)</f>
        <v>0.66416851228085405</v>
      </c>
      <c r="AB161" t="e">
        <f>IF( EXACT(#REF!,#REF!), $K161, 0)</f>
        <v>#REF!</v>
      </c>
      <c r="AC161" t="e">
        <f>IF( EXACT(#REF!,#REF!), $K161, 0)</f>
        <v>#REF!</v>
      </c>
      <c r="AD161" t="e">
        <f>IF( EXACT(#REF!,#REF!), $K161, 0)</f>
        <v>#REF!</v>
      </c>
      <c r="AE161" t="e">
        <f>IF( EXACT(#REF!,#REF!), $K161, 0)</f>
        <v>#REF!</v>
      </c>
      <c r="AF161" t="e">
        <f>IF( EXACT(#REF!,#REF!), $K161, 0)</f>
        <v>#REF!</v>
      </c>
      <c r="AG161" t="e">
        <f>IF( EXACT(#REF!,#REF!), $K161, 0)</f>
        <v>#REF!</v>
      </c>
      <c r="AH161" t="e">
        <f>IF( EXACT(#REF!,#REF!), $K161, 0)</f>
        <v>#REF!</v>
      </c>
      <c r="AI161" t="e">
        <f>IF( EXACT(#REF!,#REF!), $K161, 0)</f>
        <v>#REF!</v>
      </c>
      <c r="AJ161" t="e">
        <f>IF( EXACT(#REF!,#REF!), $K161, 0)</f>
        <v>#REF!</v>
      </c>
      <c r="AK161" t="e">
        <f>IF( EXACT(#REF!,#REF!), $K161, 0)</f>
        <v>#REF!</v>
      </c>
      <c r="AL161" t="e">
        <f>IF( EXACT(#REF!,#REF!), $K161, 0)</f>
        <v>#REF!</v>
      </c>
    </row>
    <row r="162" spans="1:38" x14ac:dyDescent="0.3">
      <c r="A162" t="str">
        <f>injury_attenuated!A171</f>
        <v>Aleksej Pokusevski</v>
      </c>
      <c r="B162">
        <f>injury_attenuated!B171</f>
        <v>-0.55073170731707322</v>
      </c>
      <c r="C162">
        <f>injury_attenuated!C171</f>
        <v>-8.7317073170731715E-2</v>
      </c>
      <c r="D162">
        <f>injury_attenuated!D171</f>
        <v>0.15170731707317076</v>
      </c>
      <c r="E162">
        <f>injury_attenuated!E171</f>
        <v>-0.22097560975609754</v>
      </c>
      <c r="F162">
        <f>injury_attenuated!F171</f>
        <v>0.11585365853658541</v>
      </c>
      <c r="G162">
        <f>injury_attenuated!G171</f>
        <v>-0.18512195121951219</v>
      </c>
      <c r="H162">
        <f>injury_attenuated!H171</f>
        <v>-1.167560975609756</v>
      </c>
      <c r="I162">
        <f>injury_attenuated!I171</f>
        <v>0.91292682926829272</v>
      </c>
      <c r="J162">
        <f>injury_attenuated!J171</f>
        <v>-0.93585365853658553</v>
      </c>
      <c r="K162">
        <f t="shared" si="8"/>
        <v>-1.9670731707317071</v>
      </c>
      <c r="L162">
        <f t="shared" si="9"/>
        <v>-1.9670731707317071</v>
      </c>
      <c r="M162" t="str">
        <f>trueraw!C170</f>
        <v xml:space="preserve"> PF</v>
      </c>
      <c r="N162" t="str">
        <f>trueraw!D170</f>
        <v>OKL</v>
      </c>
      <c r="O162">
        <f>VLOOKUP($A162, '[1]auction in'!$A$2:$B$218, 2, FALSE)</f>
        <v>0.18071878820163345</v>
      </c>
      <c r="AB162" t="e">
        <f>IF( EXACT(#REF!,#REF!), $K162, 0)</f>
        <v>#REF!</v>
      </c>
      <c r="AC162" t="e">
        <f>IF( EXACT(#REF!,#REF!), $K162, 0)</f>
        <v>#REF!</v>
      </c>
      <c r="AD162" t="e">
        <f>IF( EXACT(#REF!,#REF!), $K162, 0)</f>
        <v>#REF!</v>
      </c>
      <c r="AE162" t="e">
        <f>IF( EXACT(#REF!,#REF!), $K162, 0)</f>
        <v>#REF!</v>
      </c>
      <c r="AF162" t="e">
        <f>IF( EXACT(#REF!,#REF!), $K162, 0)</f>
        <v>#REF!</v>
      </c>
      <c r="AG162" t="e">
        <f>IF( EXACT(#REF!,#REF!), $K162, 0)</f>
        <v>#REF!</v>
      </c>
      <c r="AH162" t="e">
        <f>IF( EXACT(#REF!,#REF!), $K162, 0)</f>
        <v>#REF!</v>
      </c>
      <c r="AI162" t="e">
        <f>IF( EXACT(#REF!,#REF!), $K162, 0)</f>
        <v>#REF!</v>
      </c>
      <c r="AJ162" t="e">
        <f>IF( EXACT(#REF!,#REF!), $K162, 0)</f>
        <v>#REF!</v>
      </c>
      <c r="AK162" t="e">
        <f>IF( EXACT(#REF!,#REF!), $K162, 0)</f>
        <v>#REF!</v>
      </c>
      <c r="AL162" t="e">
        <f>IF( EXACT(#REF!,#REF!), $K162, 0)</f>
        <v>#REF!</v>
      </c>
    </row>
    <row r="163" spans="1:38" x14ac:dyDescent="0.3">
      <c r="A163" t="str">
        <f>injury_attenuated!A177</f>
        <v>Cameron Johnson</v>
      </c>
      <c r="B163">
        <f>injury_attenuated!B177</f>
        <v>-0.56016260162601628</v>
      </c>
      <c r="C163">
        <f>injury_attenuated!C177</f>
        <v>8.6178861788617889E-2</v>
      </c>
      <c r="D163">
        <f>injury_attenuated!D177</f>
        <v>0.42682926829268297</v>
      </c>
      <c r="E163">
        <f>injury_attenuated!E177</f>
        <v>-0.50357723577235769</v>
      </c>
      <c r="F163">
        <f>injury_attenuated!F177</f>
        <v>-0.55300813008130079</v>
      </c>
      <c r="G163">
        <f>injury_attenuated!G177</f>
        <v>-0.65430894308943088</v>
      </c>
      <c r="H163">
        <f>injury_attenuated!H177</f>
        <v>-0.66292682926829272</v>
      </c>
      <c r="I163">
        <f>injury_attenuated!I177</f>
        <v>-0.52146341463414636</v>
      </c>
      <c r="J163">
        <f>injury_attenuated!J177</f>
        <v>0.9510569105691058</v>
      </c>
      <c r="K163">
        <f t="shared" ref="K163:K179" si="10">SUM($B163:$J163)</f>
        <v>-1.9913821138211381</v>
      </c>
      <c r="L163">
        <f t="shared" ref="L163:L179" si="11">SUMPRODUCT($B163:$J163, $B$1:$J$1)</f>
        <v>-1.9913821138211381</v>
      </c>
      <c r="M163" t="str">
        <f>trueraw!C176</f>
        <v xml:space="preserve"> SF</v>
      </c>
      <c r="N163" t="str">
        <f>trueraw!D176</f>
        <v>PHX</v>
      </c>
      <c r="O163">
        <f>VLOOKUP($A163, '[1]auction in'!$A$2:$B$218, 2, FALSE)</f>
        <v>0.11194210989751396</v>
      </c>
      <c r="AB163" t="e">
        <f>IF( EXACT(#REF!,#REF!), $K163, 0)</f>
        <v>#REF!</v>
      </c>
      <c r="AC163" t="e">
        <f>IF( EXACT(#REF!,#REF!), $K163, 0)</f>
        <v>#REF!</v>
      </c>
      <c r="AD163" t="e">
        <f>IF( EXACT(#REF!,#REF!), $K163, 0)</f>
        <v>#REF!</v>
      </c>
      <c r="AE163" t="e">
        <f>IF( EXACT(#REF!,#REF!), $K163, 0)</f>
        <v>#REF!</v>
      </c>
      <c r="AF163" t="e">
        <f>IF( EXACT(#REF!,#REF!), $K163, 0)</f>
        <v>#REF!</v>
      </c>
      <c r="AG163" t="e">
        <f>IF( EXACT(#REF!,#REF!), $K163, 0)</f>
        <v>#REF!</v>
      </c>
      <c r="AH163" t="e">
        <f>IF( EXACT(#REF!,#REF!), $K163, 0)</f>
        <v>#REF!</v>
      </c>
      <c r="AI163" t="e">
        <f>IF( EXACT(#REF!,#REF!), $K163, 0)</f>
        <v>#REF!</v>
      </c>
      <c r="AJ163" t="e">
        <f>IF( EXACT(#REF!,#REF!), $K163, 0)</f>
        <v>#REF!</v>
      </c>
      <c r="AK163" t="e">
        <f>IF( EXACT(#REF!,#REF!), $K163, 0)</f>
        <v>#REF!</v>
      </c>
      <c r="AL163" t="e">
        <f>IF( EXACT(#REF!,#REF!), $K163, 0)</f>
        <v>#REF!</v>
      </c>
    </row>
    <row r="164" spans="1:38" x14ac:dyDescent="0.3">
      <c r="A164" t="str">
        <f>injury_attenuated!A173</f>
        <v>Patrick Williams</v>
      </c>
      <c r="B164">
        <f>injury_attenuated!B173</f>
        <v>0.39682926829268295</v>
      </c>
      <c r="C164">
        <f>injury_attenuated!C173</f>
        <v>-0.3519512195121951</v>
      </c>
      <c r="D164">
        <f>injury_attenuated!D173</f>
        <v>-0.88975609756097551</v>
      </c>
      <c r="E164">
        <f>injury_attenuated!E173</f>
        <v>-0.63926829268292673</v>
      </c>
      <c r="F164">
        <f>injury_attenuated!F173</f>
        <v>-0.17439024390243898</v>
      </c>
      <c r="G164">
        <f>injury_attenuated!G173</f>
        <v>-0.70585365853658544</v>
      </c>
      <c r="H164">
        <f>injury_attenuated!H173</f>
        <v>1.9512195121951514E-3</v>
      </c>
      <c r="I164">
        <f>injury_attenuated!I173</f>
        <v>7.6341463414634173E-2</v>
      </c>
      <c r="J164">
        <f>injury_attenuated!J173</f>
        <v>0.2251219512195122</v>
      </c>
      <c r="K164">
        <f t="shared" si="10"/>
        <v>-2.0609756097560976</v>
      </c>
      <c r="L164">
        <f t="shared" si="11"/>
        <v>-2.0609756097560976</v>
      </c>
      <c r="M164" t="str">
        <f>trueraw!C172</f>
        <v xml:space="preserve"> SF, PF</v>
      </c>
      <c r="N164" t="str">
        <f>trueraw!D172</f>
        <v>CHI</v>
      </c>
      <c r="O164">
        <f>VLOOKUP($A164, '[1]auction in'!$A$2:$B$218, 2, FALSE)</f>
        <v>-0.25106455315155873</v>
      </c>
      <c r="AB164" t="e">
        <f>IF( EXACT(#REF!,#REF!), $K164, 0)</f>
        <v>#REF!</v>
      </c>
      <c r="AC164" t="e">
        <f>IF( EXACT(#REF!,#REF!), $K164, 0)</f>
        <v>#REF!</v>
      </c>
      <c r="AD164" t="e">
        <f>IF( EXACT(#REF!,#REF!), $K164, 0)</f>
        <v>#REF!</v>
      </c>
      <c r="AE164" t="e">
        <f>IF( EXACT(#REF!,#REF!), $K164, 0)</f>
        <v>#REF!</v>
      </c>
      <c r="AF164" t="e">
        <f>IF( EXACT(#REF!,#REF!), $K164, 0)</f>
        <v>#REF!</v>
      </c>
      <c r="AG164" t="e">
        <f>IF( EXACT(#REF!,#REF!), $K164, 0)</f>
        <v>#REF!</v>
      </c>
      <c r="AH164" t="e">
        <f>IF( EXACT(#REF!,#REF!), $K164, 0)</f>
        <v>#REF!</v>
      </c>
      <c r="AI164" t="e">
        <f>IF( EXACT(#REF!,#REF!), $K164, 0)</f>
        <v>#REF!</v>
      </c>
      <c r="AJ164" t="e">
        <f>IF( EXACT(#REF!,#REF!), $K164, 0)</f>
        <v>#REF!</v>
      </c>
      <c r="AK164" t="e">
        <f>IF( EXACT(#REF!,#REF!), $K164, 0)</f>
        <v>#REF!</v>
      </c>
      <c r="AL164" t="e">
        <f>IF( EXACT(#REF!,#REF!), $K164, 0)</f>
        <v>#REF!</v>
      </c>
    </row>
    <row r="165" spans="1:38" x14ac:dyDescent="0.3">
      <c r="A165" t="str">
        <f>injury_attenuated!A156</f>
        <v>Donte DiVincenzo</v>
      </c>
      <c r="B165">
        <f>injury_attenuated!B156</f>
        <v>-0.4816260162601626</v>
      </c>
      <c r="C165">
        <f>injury_attenuated!C156</f>
        <v>-0.1865040650406504</v>
      </c>
      <c r="D165">
        <f>injury_attenuated!D156</f>
        <v>-7.5121951219512206E-2</v>
      </c>
      <c r="E165">
        <f>injury_attenuated!E156</f>
        <v>-0.73235772357723572</v>
      </c>
      <c r="F165">
        <f>injury_attenuated!F156</f>
        <v>-0.14715447154471542</v>
      </c>
      <c r="G165">
        <f>injury_attenuated!G156</f>
        <v>-0.14406504065040648</v>
      </c>
      <c r="H165">
        <f>injury_attenuated!H156</f>
        <v>-2.4878048780487827E-2</v>
      </c>
      <c r="I165">
        <f>injury_attenuated!I156</f>
        <v>-0.80536585365853652</v>
      </c>
      <c r="J165">
        <f>injury_attenuated!J156</f>
        <v>0.49544715447154475</v>
      </c>
      <c r="K165">
        <f t="shared" si="10"/>
        <v>-2.1016260162601625</v>
      </c>
      <c r="L165">
        <f t="shared" si="11"/>
        <v>-2.1016260162601625</v>
      </c>
      <c r="M165" t="str">
        <f>trueraw!C155</f>
        <v xml:space="preserve"> SG, PG</v>
      </c>
      <c r="N165" t="str">
        <f>trueraw!D155</f>
        <v>MIL</v>
      </c>
      <c r="O165">
        <f>VLOOKUP($A165, '[1]auction in'!$A$2:$B$218, 2, FALSE)</f>
        <v>1</v>
      </c>
      <c r="AB165" t="e">
        <f>IF( EXACT(#REF!,#REF!), $K165, 0)</f>
        <v>#REF!</v>
      </c>
      <c r="AC165" t="e">
        <f>IF( EXACT(#REF!,#REF!), $K165, 0)</f>
        <v>#REF!</v>
      </c>
      <c r="AD165" t="e">
        <f>IF( EXACT(#REF!,#REF!), $K165, 0)</f>
        <v>#REF!</v>
      </c>
      <c r="AE165" t="e">
        <f>IF( EXACT(#REF!,#REF!), $K165, 0)</f>
        <v>#REF!</v>
      </c>
      <c r="AF165" t="e">
        <f>IF( EXACT(#REF!,#REF!), $K165, 0)</f>
        <v>#REF!</v>
      </c>
      <c r="AG165" t="e">
        <f>IF( EXACT(#REF!,#REF!), $K165, 0)</f>
        <v>#REF!</v>
      </c>
      <c r="AH165" t="e">
        <f>IF( EXACT(#REF!,#REF!), $K165, 0)</f>
        <v>#REF!</v>
      </c>
      <c r="AI165" t="e">
        <f>IF( EXACT(#REF!,#REF!), $K165, 0)</f>
        <v>#REF!</v>
      </c>
      <c r="AJ165" t="e">
        <f>IF( EXACT(#REF!,#REF!), $K165, 0)</f>
        <v>#REF!</v>
      </c>
      <c r="AK165" t="e">
        <f>IF( EXACT(#REF!,#REF!), $K165, 0)</f>
        <v>#REF!</v>
      </c>
      <c r="AL165" t="e">
        <f>IF( EXACT(#REF!,#REF!), $K165, 0)</f>
        <v>#REF!</v>
      </c>
    </row>
    <row r="166" spans="1:38" x14ac:dyDescent="0.3">
      <c r="A166" t="str">
        <f>injury_attenuated!A124</f>
        <v>Andrew Wiggins</v>
      </c>
      <c r="B166">
        <f>injury_attenuated!B124</f>
        <v>0.27268292682926831</v>
      </c>
      <c r="C166">
        <f>injury_attenuated!C124</f>
        <v>-0.6326829268292683</v>
      </c>
      <c r="D166">
        <f>injury_attenuated!D124</f>
        <v>-0.33024390243902435</v>
      </c>
      <c r="E166">
        <f>injury_attenuated!E124</f>
        <v>-0.16097560975609754</v>
      </c>
      <c r="F166">
        <f>injury_attenuated!F124</f>
        <v>-0.62048780487804878</v>
      </c>
      <c r="G166">
        <f>injury_attenuated!G124</f>
        <v>-0.54634146341463419</v>
      </c>
      <c r="H166">
        <f>injury_attenuated!H124</f>
        <v>-0.71951219512195119</v>
      </c>
      <c r="I166">
        <f>injury_attenuated!I124</f>
        <v>0.22000000000000003</v>
      </c>
      <c r="J166">
        <f>injury_attenuated!J124</f>
        <v>0.39268292682926831</v>
      </c>
      <c r="K166">
        <f t="shared" si="10"/>
        <v>-2.1248780487804875</v>
      </c>
      <c r="L166">
        <f t="shared" si="11"/>
        <v>-2.1248780487804875</v>
      </c>
      <c r="M166" t="str">
        <f>trueraw!C123</f>
        <v xml:space="preserve"> SF, SG</v>
      </c>
      <c r="N166" t="str">
        <f>trueraw!D123</f>
        <v>GSW</v>
      </c>
      <c r="O166">
        <f>VLOOKUP($A166, '[1]auction in'!$A$2:$B$218, 2, FALSE)</f>
        <v>6</v>
      </c>
      <c r="AB166" t="e">
        <f>IF( EXACT(#REF!,#REF!), $K166, 0)</f>
        <v>#REF!</v>
      </c>
      <c r="AC166" t="e">
        <f>IF( EXACT(#REF!,#REF!), $K166, 0)</f>
        <v>#REF!</v>
      </c>
      <c r="AD166" t="e">
        <f>IF( EXACT(#REF!,#REF!), $K166, 0)</f>
        <v>#REF!</v>
      </c>
      <c r="AE166" t="e">
        <f>IF( EXACT(#REF!,#REF!), $K166, 0)</f>
        <v>#REF!</v>
      </c>
      <c r="AF166" t="e">
        <f>IF( EXACT(#REF!,#REF!), $K166, 0)</f>
        <v>#REF!</v>
      </c>
      <c r="AG166" t="e">
        <f>IF( EXACT(#REF!,#REF!), $K166, 0)</f>
        <v>#REF!</v>
      </c>
      <c r="AH166" t="e">
        <f>IF( EXACT(#REF!,#REF!), $K166, 0)</f>
        <v>#REF!</v>
      </c>
      <c r="AI166" t="e">
        <f>IF( EXACT(#REF!,#REF!), $K166, 0)</f>
        <v>#REF!</v>
      </c>
      <c r="AJ166" t="e">
        <f>IF( EXACT(#REF!,#REF!), $K166, 0)</f>
        <v>#REF!</v>
      </c>
      <c r="AK166" t="e">
        <f>IF( EXACT(#REF!,#REF!), $K166, 0)</f>
        <v>#REF!</v>
      </c>
      <c r="AL166" t="e">
        <f>IF( EXACT(#REF!,#REF!), $K166, 0)</f>
        <v>#REF!</v>
      </c>
    </row>
    <row r="167" spans="1:38" x14ac:dyDescent="0.3">
      <c r="A167" t="str">
        <f>injury_attenuated!A172</f>
        <v>Nicolas Claxton</v>
      </c>
      <c r="B167">
        <f>injury_attenuated!B172</f>
        <v>1.437560975609756</v>
      </c>
      <c r="C167">
        <f>injury_attenuated!C172</f>
        <v>-2.2575609756097559</v>
      </c>
      <c r="D167">
        <f>injury_attenuated!D172</f>
        <v>-1.6620731707317071</v>
      </c>
      <c r="E167">
        <f>injury_attenuated!E172</f>
        <v>-0.99841463414634146</v>
      </c>
      <c r="F167">
        <f>injury_attenuated!F172</f>
        <v>6.0487804878048806E-2</v>
      </c>
      <c r="G167">
        <f>injury_attenuated!G172</f>
        <v>-0.92158536585365858</v>
      </c>
      <c r="H167">
        <f>injury_attenuated!H172</f>
        <v>-0.47609756097560973</v>
      </c>
      <c r="I167">
        <f>injury_attenuated!I172</f>
        <v>1.5658536585365854</v>
      </c>
      <c r="J167">
        <f>injury_attenuated!J172</f>
        <v>1.0859756097560975</v>
      </c>
      <c r="K167">
        <f t="shared" si="10"/>
        <v>-2.1658536585365842</v>
      </c>
      <c r="L167">
        <f t="shared" si="11"/>
        <v>-2.1658536585365842</v>
      </c>
      <c r="M167" t="str">
        <f>trueraw!C171</f>
        <v xml:space="preserve"> C, PF</v>
      </c>
      <c r="N167" t="str">
        <f>trueraw!D171</f>
        <v>BRO</v>
      </c>
      <c r="O167">
        <f>VLOOKUP($A167, '[1]auction in'!$A$2:$B$218, 2, FALSE)</f>
        <v>-0.78249020404779102</v>
      </c>
      <c r="AB167" t="e">
        <f>IF( EXACT(#REF!,#REF!), $K167, 0)</f>
        <v>#REF!</v>
      </c>
      <c r="AC167" t="e">
        <f>IF( EXACT(#REF!,#REF!), $K167, 0)</f>
        <v>#REF!</v>
      </c>
      <c r="AD167" t="e">
        <f>IF( EXACT(#REF!,#REF!), $K167, 0)</f>
        <v>#REF!</v>
      </c>
      <c r="AE167" t="e">
        <f>IF( EXACT(#REF!,#REF!), $K167, 0)</f>
        <v>#REF!</v>
      </c>
      <c r="AF167" t="e">
        <f>IF( EXACT(#REF!,#REF!), $K167, 0)</f>
        <v>#REF!</v>
      </c>
      <c r="AG167" t="e">
        <f>IF( EXACT(#REF!,#REF!), $K167, 0)</f>
        <v>#REF!</v>
      </c>
      <c r="AH167" t="e">
        <f>IF( EXACT(#REF!,#REF!), $K167, 0)</f>
        <v>#REF!</v>
      </c>
      <c r="AI167" t="e">
        <f>IF( EXACT(#REF!,#REF!), $K167, 0)</f>
        <v>#REF!</v>
      </c>
      <c r="AJ167" t="e">
        <f>IF( EXACT(#REF!,#REF!), $K167, 0)</f>
        <v>#REF!</v>
      </c>
      <c r="AK167" t="e">
        <f>IF( EXACT(#REF!,#REF!), $K167, 0)</f>
        <v>#REF!</v>
      </c>
      <c r="AL167" t="e">
        <f>IF( EXACT(#REF!,#REF!), $K167, 0)</f>
        <v>#REF!</v>
      </c>
    </row>
    <row r="168" spans="1:38" x14ac:dyDescent="0.3">
      <c r="A168" t="str">
        <f>injury_attenuated!A104</f>
        <v>Klay Thompson</v>
      </c>
      <c r="B168">
        <f>injury_attenuated!B104</f>
        <v>6.9105691056909474E-4</v>
      </c>
      <c r="C168">
        <f>injury_attenuated!C104</f>
        <v>0.12569105691056912</v>
      </c>
      <c r="D168">
        <f>injury_attenuated!D104</f>
        <v>0.13158536585365865</v>
      </c>
      <c r="E168">
        <f>injury_attenuated!E104</f>
        <v>-0.25552845528455265</v>
      </c>
      <c r="F168">
        <f>injury_attenuated!F104</f>
        <v>-1.0611788617886178</v>
      </c>
      <c r="G168">
        <f>injury_attenuated!G104</f>
        <v>-0.70260162601626019</v>
      </c>
      <c r="H168">
        <f>injury_attenuated!H104</f>
        <v>-0.79134146341463418</v>
      </c>
      <c r="I168">
        <f>injury_attenuated!I104</f>
        <v>-0.46878048780487802</v>
      </c>
      <c r="J168">
        <f>injury_attenuated!J104</f>
        <v>0.83691056910569106</v>
      </c>
      <c r="K168">
        <f t="shared" si="10"/>
        <v>-2.1845528455284549</v>
      </c>
      <c r="L168">
        <f t="shared" si="11"/>
        <v>-2.1845528455284549</v>
      </c>
      <c r="M168" t="str">
        <f>trueraw!C103</f>
        <v xml:space="preserve"> SG</v>
      </c>
      <c r="N168" t="str">
        <f>trueraw!D103</f>
        <v>GSW</v>
      </c>
      <c r="O168">
        <f>VLOOKUP($A168, '[1]auction in'!$A$2:$B$218, 2, FALSE)</f>
        <v>1.0667499608060249</v>
      </c>
      <c r="AB168" t="e">
        <f>IF( EXACT(#REF!,#REF!), $K168, 0)</f>
        <v>#REF!</v>
      </c>
      <c r="AC168" t="e">
        <f>IF( EXACT(#REF!,#REF!), $K168, 0)</f>
        <v>#REF!</v>
      </c>
      <c r="AD168" t="e">
        <f>IF( EXACT(#REF!,#REF!), $K168, 0)</f>
        <v>#REF!</v>
      </c>
      <c r="AE168" t="e">
        <f>IF( EXACT(#REF!,#REF!), $K168, 0)</f>
        <v>#REF!</v>
      </c>
      <c r="AF168" t="e">
        <f>IF( EXACT(#REF!,#REF!), $K168, 0)</f>
        <v>#REF!</v>
      </c>
      <c r="AG168" t="e">
        <f>IF( EXACT(#REF!,#REF!), $K168, 0)</f>
        <v>#REF!</v>
      </c>
      <c r="AH168" t="e">
        <f>IF( EXACT(#REF!,#REF!), $K168, 0)</f>
        <v>#REF!</v>
      </c>
      <c r="AI168" t="e">
        <f>IF( EXACT(#REF!,#REF!), $K168, 0)</f>
        <v>#REF!</v>
      </c>
      <c r="AJ168" t="e">
        <f>IF( EXACT(#REF!,#REF!), $K168, 0)</f>
        <v>#REF!</v>
      </c>
      <c r="AK168" t="e">
        <f>IF( EXACT(#REF!,#REF!), $K168, 0)</f>
        <v>#REF!</v>
      </c>
      <c r="AL168" t="e">
        <f>IF( EXACT(#REF!,#REF!), $K168, 0)</f>
        <v>#REF!</v>
      </c>
    </row>
    <row r="169" spans="1:38" x14ac:dyDescent="0.3">
      <c r="A169" t="str">
        <f>injury_attenuated!A176</f>
        <v>Trevor Ariza</v>
      </c>
      <c r="B169">
        <f>injury_attenuated!B176</f>
        <v>-0.20910569105691057</v>
      </c>
      <c r="C169">
        <f>injury_attenuated!C176</f>
        <v>3.9186991869918704E-2</v>
      </c>
      <c r="D169">
        <f>injury_attenuated!D176</f>
        <v>-0.41707317073170735</v>
      </c>
      <c r="E169">
        <f>injury_attenuated!E176</f>
        <v>-0.90130081300813014</v>
      </c>
      <c r="F169">
        <f>injury_attenuated!F176</f>
        <v>-0.54845528455284553</v>
      </c>
      <c r="G169">
        <f>injury_attenuated!G176</f>
        <v>-0.72178861788617898</v>
      </c>
      <c r="H169">
        <f>injury_attenuated!H176</f>
        <v>-0.39268292682926831</v>
      </c>
      <c r="I169">
        <f>injury_attenuated!I176</f>
        <v>-0.23121951219512196</v>
      </c>
      <c r="J169">
        <f>injury_attenuated!J176</f>
        <v>1.1913821138211382</v>
      </c>
      <c r="K169">
        <f t="shared" si="10"/>
        <v>-2.191056910569106</v>
      </c>
      <c r="L169">
        <f t="shared" si="11"/>
        <v>-2.191056910569106</v>
      </c>
      <c r="M169" t="str">
        <f>trueraw!C175</f>
        <v xml:space="preserve"> SF</v>
      </c>
      <c r="N169" t="str">
        <f>trueraw!D175</f>
        <v>LAL</v>
      </c>
      <c r="O169">
        <f>VLOOKUP($A169, '[1]auction in'!$A$2:$B$218, 2, FALSE)</f>
        <v>-0.88984892140056937</v>
      </c>
      <c r="AB169" t="e">
        <f>IF( EXACT(#REF!,#REF!), $K169, 0)</f>
        <v>#REF!</v>
      </c>
      <c r="AC169" t="e">
        <f>IF( EXACT(#REF!,#REF!), $K169, 0)</f>
        <v>#REF!</v>
      </c>
      <c r="AD169" t="e">
        <f>IF( EXACT(#REF!,#REF!), $K169, 0)</f>
        <v>#REF!</v>
      </c>
      <c r="AE169" t="e">
        <f>IF( EXACT(#REF!,#REF!), $K169, 0)</f>
        <v>#REF!</v>
      </c>
      <c r="AF169" t="e">
        <f>IF( EXACT(#REF!,#REF!), $K169, 0)</f>
        <v>#REF!</v>
      </c>
      <c r="AG169" t="e">
        <f>IF( EXACT(#REF!,#REF!), $K169, 0)</f>
        <v>#REF!</v>
      </c>
      <c r="AH169" t="e">
        <f>IF( EXACT(#REF!,#REF!), $K169, 0)</f>
        <v>#REF!</v>
      </c>
      <c r="AI169" t="e">
        <f>IF( EXACT(#REF!,#REF!), $K169, 0)</f>
        <v>#REF!</v>
      </c>
      <c r="AJ169" t="e">
        <f>IF( EXACT(#REF!,#REF!), $K169, 0)</f>
        <v>#REF!</v>
      </c>
      <c r="AK169" t="e">
        <f>IF( EXACT(#REF!,#REF!), $K169, 0)</f>
        <v>#REF!</v>
      </c>
      <c r="AL169" t="e">
        <f>IF( EXACT(#REF!,#REF!), $K169, 0)</f>
        <v>#REF!</v>
      </c>
    </row>
    <row r="170" spans="1:38" x14ac:dyDescent="0.3">
      <c r="A170" t="str">
        <f>injury_attenuated!A178</f>
        <v>Juan Toscano-Anderson</v>
      </c>
      <c r="B170">
        <f>injury_attenuated!B178</f>
        <v>0.67821138211382115</v>
      </c>
      <c r="C170">
        <f>injury_attenuated!C178</f>
        <v>-0.11008130081300813</v>
      </c>
      <c r="D170">
        <f>injury_attenuated!D178</f>
        <v>-1.0307317073170732</v>
      </c>
      <c r="E170">
        <f>injury_attenuated!E178</f>
        <v>-1.2081300813008129</v>
      </c>
      <c r="F170">
        <f>injury_attenuated!F178</f>
        <v>-0.36601626016260164</v>
      </c>
      <c r="G170">
        <f>injury_attenuated!G178</f>
        <v>-0.11642276422764231</v>
      </c>
      <c r="H170">
        <f>injury_attenuated!H178</f>
        <v>-0.41756097560975614</v>
      </c>
      <c r="I170">
        <f>injury_attenuated!I178</f>
        <v>-0.19804878048780489</v>
      </c>
      <c r="J170">
        <f>injury_attenuated!J178</f>
        <v>0.53626016260162612</v>
      </c>
      <c r="K170">
        <f t="shared" si="10"/>
        <v>-2.2325203252032519</v>
      </c>
      <c r="L170">
        <f t="shared" si="11"/>
        <v>-2.2325203252032519</v>
      </c>
      <c r="M170" t="str">
        <f>trueraw!C177</f>
        <v xml:space="preserve"> PF, SF</v>
      </c>
      <c r="N170" t="str">
        <f>trueraw!D177</f>
        <v>GSW</v>
      </c>
      <c r="O170">
        <f>VLOOKUP($A170, '[1]auction in'!$A$2:$B$218, 2, FALSE)</f>
        <v>-1.0844365966024752</v>
      </c>
      <c r="AB170" t="e">
        <f>IF( EXACT(#REF!,#REF!), $K170, 0)</f>
        <v>#REF!</v>
      </c>
      <c r="AC170" t="e">
        <f>IF( EXACT(#REF!,#REF!), $K170, 0)</f>
        <v>#REF!</v>
      </c>
      <c r="AD170" t="e">
        <f>IF( EXACT(#REF!,#REF!), $K170, 0)</f>
        <v>#REF!</v>
      </c>
      <c r="AE170" t="e">
        <f>IF( EXACT(#REF!,#REF!), $K170, 0)</f>
        <v>#REF!</v>
      </c>
      <c r="AF170" t="e">
        <f>IF( EXACT(#REF!,#REF!), $K170, 0)</f>
        <v>#REF!</v>
      </c>
      <c r="AG170" t="e">
        <f>IF( EXACT(#REF!,#REF!), $K170, 0)</f>
        <v>#REF!</v>
      </c>
      <c r="AH170" t="e">
        <f>IF( EXACT(#REF!,#REF!), $K170, 0)</f>
        <v>#REF!</v>
      </c>
      <c r="AI170" t="e">
        <f>IF( EXACT(#REF!,#REF!), $K170, 0)</f>
        <v>#REF!</v>
      </c>
      <c r="AJ170" t="e">
        <f>IF( EXACT(#REF!,#REF!), $K170, 0)</f>
        <v>#REF!</v>
      </c>
      <c r="AK170" t="e">
        <f>IF( EXACT(#REF!,#REF!), $K170, 0)</f>
        <v>#REF!</v>
      </c>
      <c r="AL170" t="e">
        <f>IF( EXACT(#REF!,#REF!), $K170, 0)</f>
        <v>#REF!</v>
      </c>
    </row>
    <row r="171" spans="1:38" x14ac:dyDescent="0.3">
      <c r="A171" t="str">
        <f>injury_attenuated!A160</f>
        <v>Oshae Brissett</v>
      </c>
      <c r="B171">
        <f>injury_attenuated!B160</f>
        <v>0.27203252032520325</v>
      </c>
      <c r="C171">
        <f>injury_attenuated!C160</f>
        <v>-5.479674796747968E-2</v>
      </c>
      <c r="D171">
        <f>injury_attenuated!D160</f>
        <v>-0.63853658536585367</v>
      </c>
      <c r="E171">
        <f>injury_attenuated!E160</f>
        <v>-0.92260162601626017</v>
      </c>
      <c r="F171">
        <f>injury_attenuated!F160</f>
        <v>-0.56422764227642275</v>
      </c>
      <c r="G171">
        <f>injury_attenuated!G160</f>
        <v>-1.0586991869918698</v>
      </c>
      <c r="H171">
        <f>injury_attenuated!H160</f>
        <v>-0.80048780487804883</v>
      </c>
      <c r="I171">
        <f>injury_attenuated!I160</f>
        <v>0.1678048780487805</v>
      </c>
      <c r="J171">
        <f>injury_attenuated!J160</f>
        <v>1.3588617886178862</v>
      </c>
      <c r="K171">
        <f t="shared" si="10"/>
        <v>-2.2406504065040651</v>
      </c>
      <c r="L171">
        <f t="shared" si="11"/>
        <v>-2.2406504065040651</v>
      </c>
      <c r="M171" t="str">
        <f>trueraw!C159</f>
        <v xml:space="preserve"> PF</v>
      </c>
      <c r="N171" t="str">
        <f>trueraw!D159</f>
        <v>IND</v>
      </c>
      <c r="O171">
        <f>VLOOKUP($A171, '[1]auction in'!$A$2:$B$218, 2, FALSE)</f>
        <v>-1.06430683709883</v>
      </c>
      <c r="AB171" t="e">
        <f>IF( EXACT(#REF!,#REF!), $K171, 0)</f>
        <v>#REF!</v>
      </c>
      <c r="AC171" t="e">
        <f>IF( EXACT(#REF!,#REF!), $K171, 0)</f>
        <v>#REF!</v>
      </c>
      <c r="AD171" t="e">
        <f>IF( EXACT(#REF!,#REF!), $K171, 0)</f>
        <v>#REF!</v>
      </c>
      <c r="AE171" t="e">
        <f>IF( EXACT(#REF!,#REF!), $K171, 0)</f>
        <v>#REF!</v>
      </c>
      <c r="AF171" t="e">
        <f>IF( EXACT(#REF!,#REF!), $K171, 0)</f>
        <v>#REF!</v>
      </c>
      <c r="AG171" t="e">
        <f>IF( EXACT(#REF!,#REF!), $K171, 0)</f>
        <v>#REF!</v>
      </c>
      <c r="AH171" t="e">
        <f>IF( EXACT(#REF!,#REF!), $K171, 0)</f>
        <v>#REF!</v>
      </c>
      <c r="AI171" t="e">
        <f>IF( EXACT(#REF!,#REF!), $K171, 0)</f>
        <v>#REF!</v>
      </c>
      <c r="AJ171" t="e">
        <f>IF( EXACT(#REF!,#REF!), $K171, 0)</f>
        <v>#REF!</v>
      </c>
      <c r="AK171" t="e">
        <f>IF( EXACT(#REF!,#REF!), $K171, 0)</f>
        <v>#REF!</v>
      </c>
      <c r="AL171" t="e">
        <f>IF( EXACT(#REF!,#REF!), $K171, 0)</f>
        <v>#REF!</v>
      </c>
    </row>
    <row r="172" spans="1:38" x14ac:dyDescent="0.3">
      <c r="A172" t="str">
        <f>injury_attenuated!A147</f>
        <v>LaMarcus Aldridge</v>
      </c>
      <c r="B172">
        <f>injury_attenuated!B147</f>
        <v>0.44439024390243909</v>
      </c>
      <c r="C172">
        <f>injury_attenuated!C147</f>
        <v>0.31085365853658536</v>
      </c>
      <c r="D172">
        <f>injury_attenuated!D147</f>
        <v>-1.0458536585365854</v>
      </c>
      <c r="E172">
        <f>injury_attenuated!E147</f>
        <v>-0.63987804878048782</v>
      </c>
      <c r="F172">
        <f>injury_attenuated!F147</f>
        <v>-0.55731707317073165</v>
      </c>
      <c r="G172">
        <f>injury_attenuated!G147</f>
        <v>-0.77658536585365856</v>
      </c>
      <c r="H172">
        <f>injury_attenuated!H147</f>
        <v>-1.3785365853658538</v>
      </c>
      <c r="I172">
        <f>injury_attenuated!I147</f>
        <v>0.38731707317073172</v>
      </c>
      <c r="J172">
        <f>injury_attenuated!J147</f>
        <v>0.97390243902439033</v>
      </c>
      <c r="K172">
        <f t="shared" si="10"/>
        <v>-2.2817073170731712</v>
      </c>
      <c r="L172">
        <f t="shared" si="11"/>
        <v>-2.2817073170731712</v>
      </c>
      <c r="M172" t="str">
        <f>trueraw!C146</f>
        <v xml:space="preserve"> PF</v>
      </c>
      <c r="N172" t="str">
        <f>trueraw!D146</f>
        <v>BRO</v>
      </c>
      <c r="O172">
        <f>VLOOKUP($A172, '[1]auction in'!$A$2:$B$218, 2, FALSE)</f>
        <v>-1.0049240465630751</v>
      </c>
      <c r="AB172" t="e">
        <f>IF( EXACT(#REF!,#REF!), $K172, 0)</f>
        <v>#REF!</v>
      </c>
      <c r="AC172" t="e">
        <f>IF( EXACT(#REF!,#REF!), $K172, 0)</f>
        <v>#REF!</v>
      </c>
      <c r="AD172" t="e">
        <f>IF( EXACT(#REF!,#REF!), $K172, 0)</f>
        <v>#REF!</v>
      </c>
      <c r="AE172" t="e">
        <f>IF( EXACT(#REF!,#REF!), $K172, 0)</f>
        <v>#REF!</v>
      </c>
      <c r="AF172" t="e">
        <f>IF( EXACT(#REF!,#REF!), $K172, 0)</f>
        <v>#REF!</v>
      </c>
      <c r="AG172" t="e">
        <f>IF( EXACT(#REF!,#REF!), $K172, 0)</f>
        <v>#REF!</v>
      </c>
      <c r="AH172" t="e">
        <f>IF( EXACT(#REF!,#REF!), $K172, 0)</f>
        <v>#REF!</v>
      </c>
      <c r="AI172" t="e">
        <f>IF( EXACT(#REF!,#REF!), $K172, 0)</f>
        <v>#REF!</v>
      </c>
      <c r="AJ172" t="e">
        <f>IF( EXACT(#REF!,#REF!), $K172, 0)</f>
        <v>#REF!</v>
      </c>
      <c r="AK172" t="e">
        <f>IF( EXACT(#REF!,#REF!), $K172, 0)</f>
        <v>#REF!</v>
      </c>
      <c r="AL172" t="e">
        <f>IF( EXACT(#REF!,#REF!), $K172, 0)</f>
        <v>#REF!</v>
      </c>
    </row>
    <row r="173" spans="1:38" x14ac:dyDescent="0.3">
      <c r="A173" t="str">
        <f>injury_attenuated!A175</f>
        <v>Marvin Bagley III</v>
      </c>
      <c r="B173">
        <f>injury_attenuated!B175</f>
        <v>0.71674796747967484</v>
      </c>
      <c r="C173">
        <f>injury_attenuated!C175</f>
        <v>-0.66861788617886186</v>
      </c>
      <c r="D173">
        <f>injury_attenuated!D175</f>
        <v>-0.89268292682926842</v>
      </c>
      <c r="E173">
        <f>injury_attenuated!E175</f>
        <v>-0.22642276422764224</v>
      </c>
      <c r="F173">
        <f>injury_attenuated!F175</f>
        <v>0.49081300813008139</v>
      </c>
      <c r="G173">
        <f>injury_attenuated!G175</f>
        <v>-0.9330081300813009</v>
      </c>
      <c r="H173">
        <f>injury_attenuated!H175</f>
        <v>-1.1814634146341465</v>
      </c>
      <c r="I173">
        <f>injury_attenuated!I175</f>
        <v>-0.26804878048780484</v>
      </c>
      <c r="J173">
        <f>injury_attenuated!J175</f>
        <v>0.42504065040650407</v>
      </c>
      <c r="K173">
        <f t="shared" si="10"/>
        <v>-2.5376422764227646</v>
      </c>
      <c r="L173">
        <f t="shared" si="11"/>
        <v>-2.5376422764227646</v>
      </c>
      <c r="M173" t="str">
        <f>trueraw!C174</f>
        <v xml:space="preserve"> PF</v>
      </c>
      <c r="N173" t="str">
        <f>trueraw!D174</f>
        <v>SAC</v>
      </c>
      <c r="O173">
        <f>VLOOKUP($A173, '[1]auction in'!$A$2:$B$218, 2, FALSE)</f>
        <v>1</v>
      </c>
      <c r="AB173" t="e">
        <f>IF( EXACT(#REF!,#REF!), $K173, 0)</f>
        <v>#REF!</v>
      </c>
      <c r="AC173" t="e">
        <f>IF( EXACT(#REF!,#REF!), $K173, 0)</f>
        <v>#REF!</v>
      </c>
      <c r="AD173" t="e">
        <f>IF( EXACT(#REF!,#REF!), $K173, 0)</f>
        <v>#REF!</v>
      </c>
      <c r="AE173" t="e">
        <f>IF( EXACT(#REF!,#REF!), $K173, 0)</f>
        <v>#REF!</v>
      </c>
      <c r="AF173" t="e">
        <f>IF( EXACT(#REF!,#REF!), $K173, 0)</f>
        <v>#REF!</v>
      </c>
      <c r="AG173" t="e">
        <f>IF( EXACT(#REF!,#REF!), $K173, 0)</f>
        <v>#REF!</v>
      </c>
      <c r="AH173" t="e">
        <f>IF( EXACT(#REF!,#REF!), $K173, 0)</f>
        <v>#REF!</v>
      </c>
      <c r="AI173" t="e">
        <f>IF( EXACT(#REF!,#REF!), $K173, 0)</f>
        <v>#REF!</v>
      </c>
      <c r="AJ173" t="e">
        <f>IF( EXACT(#REF!,#REF!), $K173, 0)</f>
        <v>#REF!</v>
      </c>
      <c r="AK173" t="e">
        <f>IF( EXACT(#REF!,#REF!), $K173, 0)</f>
        <v>#REF!</v>
      </c>
      <c r="AL173" t="e">
        <f>IF( EXACT(#REF!,#REF!), $K173, 0)</f>
        <v>#REF!</v>
      </c>
    </row>
    <row r="174" spans="1:38" x14ac:dyDescent="0.3">
      <c r="A174" t="str">
        <f>injury_attenuated!A179</f>
        <v>Enes Kanter</v>
      </c>
      <c r="B174">
        <f>injury_attenuated!B179</f>
        <v>1.2159349593495934</v>
      </c>
      <c r="C174">
        <f>injury_attenuated!C179</f>
        <v>-3.5772357723577236E-3</v>
      </c>
      <c r="D174">
        <f>injury_attenuated!D179</f>
        <v>-1.6117073170731708</v>
      </c>
      <c r="E174">
        <f>injury_attenuated!E179</f>
        <v>-0.9957723577235772</v>
      </c>
      <c r="F174">
        <f>injury_attenuated!F179</f>
        <v>0.50406504065040658</v>
      </c>
      <c r="G174">
        <f>injury_attenuated!G179</f>
        <v>-1.0074796747967478</v>
      </c>
      <c r="H174">
        <f>injury_attenuated!H179</f>
        <v>-1.495609756097561</v>
      </c>
      <c r="I174">
        <f>injury_attenuated!I179</f>
        <v>-0.30048780487804877</v>
      </c>
      <c r="J174">
        <f>injury_attenuated!J179</f>
        <v>1.0222764227642276</v>
      </c>
      <c r="K174">
        <f t="shared" si="10"/>
        <v>-2.6723577235772362</v>
      </c>
      <c r="L174">
        <f t="shared" si="11"/>
        <v>-2.6723577235772362</v>
      </c>
      <c r="M174" t="str">
        <f>trueraw!C178</f>
        <v xml:space="preserve"> C</v>
      </c>
      <c r="N174" t="str">
        <f>trueraw!D178</f>
        <v>BOS</v>
      </c>
      <c r="O174">
        <f>VLOOKUP($A174, '[1]auction in'!$A$2:$B$218, 2, FALSE)</f>
        <v>-3.281264350433637</v>
      </c>
      <c r="AB174" t="e">
        <f>IF( EXACT(#REF!,#REF!), $K174, 0)</f>
        <v>#REF!</v>
      </c>
      <c r="AC174" t="e">
        <f>IF( EXACT(#REF!,#REF!), $K174, 0)</f>
        <v>#REF!</v>
      </c>
      <c r="AD174" t="e">
        <f>IF( EXACT(#REF!,#REF!), $K174, 0)</f>
        <v>#REF!</v>
      </c>
      <c r="AE174" t="e">
        <f>IF( EXACT(#REF!,#REF!), $K174, 0)</f>
        <v>#REF!</v>
      </c>
      <c r="AF174" t="e">
        <f>IF( EXACT(#REF!,#REF!), $K174, 0)</f>
        <v>#REF!</v>
      </c>
      <c r="AG174" t="e">
        <f>IF( EXACT(#REF!,#REF!), $K174, 0)</f>
        <v>#REF!</v>
      </c>
      <c r="AH174" t="e">
        <f>IF( EXACT(#REF!,#REF!), $K174, 0)</f>
        <v>#REF!</v>
      </c>
      <c r="AI174" t="e">
        <f>IF( EXACT(#REF!,#REF!), $K174, 0)</f>
        <v>#REF!</v>
      </c>
      <c r="AJ174" t="e">
        <f>IF( EXACT(#REF!,#REF!), $K174, 0)</f>
        <v>#REF!</v>
      </c>
      <c r="AK174" t="e">
        <f>IF( EXACT(#REF!,#REF!), $K174, 0)</f>
        <v>#REF!</v>
      </c>
      <c r="AL174" t="e">
        <f>IF( EXACT(#REF!,#REF!), $K174, 0)</f>
        <v>#REF!</v>
      </c>
    </row>
    <row r="175" spans="1:38" x14ac:dyDescent="0.3">
      <c r="A175" t="str">
        <f>injury_attenuated!A122</f>
        <v>Thomas Bryant</v>
      </c>
      <c r="B175">
        <f>injury_attenuated!B122</f>
        <v>1.5062601626016261</v>
      </c>
      <c r="C175">
        <f>injury_attenuated!C122</f>
        <v>-0.51691056910569122</v>
      </c>
      <c r="D175">
        <f>injury_attenuated!D122</f>
        <v>-1.0502439024390244</v>
      </c>
      <c r="E175">
        <f>injury_attenuated!E122</f>
        <v>-0.77081300813008125</v>
      </c>
      <c r="F175">
        <f>injury_attenuated!F122</f>
        <v>-0.60821138211382109</v>
      </c>
      <c r="G175">
        <f>injury_attenuated!G122</f>
        <v>-0.86520325203252035</v>
      </c>
      <c r="H175">
        <f>injury_attenuated!H122</f>
        <v>-1.5319512195121954</v>
      </c>
      <c r="I175">
        <f>injury_attenuated!I122</f>
        <v>-0.24073170731707316</v>
      </c>
      <c r="J175">
        <f>injury_attenuated!J122</f>
        <v>0.97943089430894315</v>
      </c>
      <c r="K175">
        <f t="shared" si="10"/>
        <v>-3.0983739837398376</v>
      </c>
      <c r="L175">
        <f t="shared" si="11"/>
        <v>-3.0983739837398376</v>
      </c>
      <c r="M175" t="str">
        <f>trueraw!C121</f>
        <v xml:space="preserve"> C</v>
      </c>
      <c r="N175" t="str">
        <f>trueraw!D121</f>
        <v>WAS</v>
      </c>
      <c r="O175">
        <f>VLOOKUP($A175, '[1]auction in'!$A$2:$B$218, 2, FALSE)</f>
        <v>1</v>
      </c>
      <c r="AB175" t="e">
        <f>IF( EXACT(#REF!,#REF!), $K175, 0)</f>
        <v>#REF!</v>
      </c>
      <c r="AC175" t="e">
        <f>IF( EXACT(#REF!,#REF!), $K175, 0)</f>
        <v>#REF!</v>
      </c>
      <c r="AD175" t="e">
        <f>IF( EXACT(#REF!,#REF!), $K175, 0)</f>
        <v>#REF!</v>
      </c>
      <c r="AE175" t="e">
        <f>IF( EXACT(#REF!,#REF!), $K175, 0)</f>
        <v>#REF!</v>
      </c>
      <c r="AF175" t="e">
        <f>IF( EXACT(#REF!,#REF!), $K175, 0)</f>
        <v>#REF!</v>
      </c>
      <c r="AG175" t="e">
        <f>IF( EXACT(#REF!,#REF!), $K175, 0)</f>
        <v>#REF!</v>
      </c>
      <c r="AH175" t="e">
        <f>IF( EXACT(#REF!,#REF!), $K175, 0)</f>
        <v>#REF!</v>
      </c>
      <c r="AI175" t="e">
        <f>IF( EXACT(#REF!,#REF!), $K175, 0)</f>
        <v>#REF!</v>
      </c>
      <c r="AJ175" t="e">
        <f>IF( EXACT(#REF!,#REF!), $K175, 0)</f>
        <v>#REF!</v>
      </c>
      <c r="AK175" t="e">
        <f>IF( EXACT(#REF!,#REF!), $K175, 0)</f>
        <v>#REF!</v>
      </c>
      <c r="AL175" t="e">
        <f>IF( EXACT(#REF!,#REF!), $K175, 0)</f>
        <v>#REF!</v>
      </c>
    </row>
    <row r="176" spans="1:38" x14ac:dyDescent="0.3">
      <c r="A176" t="str">
        <f>injury_attenuated!A145</f>
        <v>T.J. Warren</v>
      </c>
      <c r="B176">
        <f>injury_attenuated!B145</f>
        <v>0.85902439024390242</v>
      </c>
      <c r="C176">
        <f>injury_attenuated!C145</f>
        <v>0.10048780487804879</v>
      </c>
      <c r="D176">
        <f>injury_attenuated!D145</f>
        <v>-0.90682926829268284</v>
      </c>
      <c r="E176">
        <f>injury_attenuated!E145</f>
        <v>-0.44536585365853643</v>
      </c>
      <c r="F176">
        <f>injury_attenuated!F145</f>
        <v>-1.0024390243902437</v>
      </c>
      <c r="G176">
        <f>injury_attenuated!G145</f>
        <v>-0.87902439024390233</v>
      </c>
      <c r="H176">
        <f>injury_attenuated!H145</f>
        <v>-1.3468292682926828</v>
      </c>
      <c r="I176">
        <f>injury_attenuated!I145</f>
        <v>-0.58585365853658533</v>
      </c>
      <c r="J176">
        <f>injury_attenuated!J145</f>
        <v>0.91658536585365846</v>
      </c>
      <c r="K176">
        <f t="shared" si="10"/>
        <v>-3.2902439024390238</v>
      </c>
      <c r="L176">
        <f t="shared" si="11"/>
        <v>-3.2902439024390238</v>
      </c>
      <c r="M176" t="str">
        <f>trueraw!C144</f>
        <v xml:space="preserve"> SF</v>
      </c>
      <c r="N176" t="str">
        <f>trueraw!D144</f>
        <v>IND</v>
      </c>
      <c r="O176">
        <f>VLOOKUP($A176, '[1]auction in'!$A$2:$B$218, 2, FALSE)</f>
        <v>1</v>
      </c>
      <c r="AB176" t="e">
        <f>IF( EXACT(#REF!,#REF!), $K176, 0)</f>
        <v>#REF!</v>
      </c>
      <c r="AC176" t="e">
        <f>IF( EXACT(#REF!,#REF!), $K176, 0)</f>
        <v>#REF!</v>
      </c>
      <c r="AD176" t="e">
        <f>IF( EXACT(#REF!,#REF!), $K176, 0)</f>
        <v>#REF!</v>
      </c>
      <c r="AE176" t="e">
        <f>IF( EXACT(#REF!,#REF!), $K176, 0)</f>
        <v>#REF!</v>
      </c>
      <c r="AF176" t="e">
        <f>IF( EXACT(#REF!,#REF!), $K176, 0)</f>
        <v>#REF!</v>
      </c>
      <c r="AG176" t="e">
        <f>IF( EXACT(#REF!,#REF!), $K176, 0)</f>
        <v>#REF!</v>
      </c>
      <c r="AH176" t="e">
        <f>IF( EXACT(#REF!,#REF!), $K176, 0)</f>
        <v>#REF!</v>
      </c>
      <c r="AI176" t="e">
        <f>IF( EXACT(#REF!,#REF!), $K176, 0)</f>
        <v>#REF!</v>
      </c>
      <c r="AJ176" t="e">
        <f>IF( EXACT(#REF!,#REF!), $K176, 0)</f>
        <v>#REF!</v>
      </c>
      <c r="AK176" t="e">
        <f>IF( EXACT(#REF!,#REF!), $K176, 0)</f>
        <v>#REF!</v>
      </c>
      <c r="AL176" t="e">
        <f>IF( EXACT(#REF!,#REF!), $K176, 0)</f>
        <v>#REF!</v>
      </c>
    </row>
    <row r="177" spans="1:38" x14ac:dyDescent="0.3">
      <c r="A177" t="str">
        <f>injury_attenuated!A163</f>
        <v>Victor Oladipo</v>
      </c>
      <c r="B177">
        <f>injury_attenuated!B163</f>
        <v>-0.4113008130081301</v>
      </c>
      <c r="C177">
        <f>injury_attenuated!C163</f>
        <v>-0.11434959349593496</v>
      </c>
      <c r="D177">
        <f>injury_attenuated!D163</f>
        <v>-0.55682926829268287</v>
      </c>
      <c r="E177">
        <f>injury_attenuated!E163</f>
        <v>-0.64069105691056893</v>
      </c>
      <c r="F177">
        <f>injury_attenuated!F163</f>
        <v>-0.95833333333333326</v>
      </c>
      <c r="G177">
        <f>injury_attenuated!G163</f>
        <v>-0.34447154471544716</v>
      </c>
      <c r="H177">
        <f>injury_attenuated!H163</f>
        <v>-0.642560975609756</v>
      </c>
      <c r="I177">
        <f>injury_attenuated!I163</f>
        <v>-0.6962195121951219</v>
      </c>
      <c r="J177">
        <f>injury_attenuated!J163</f>
        <v>0.48406504065040645</v>
      </c>
      <c r="K177">
        <f t="shared" si="10"/>
        <v>-3.8806910569105697</v>
      </c>
      <c r="L177">
        <f t="shared" si="11"/>
        <v>-3.8806910569105697</v>
      </c>
      <c r="M177" t="str">
        <f>trueraw!C162</f>
        <v xml:space="preserve"> SG</v>
      </c>
      <c r="N177" t="str">
        <f>trueraw!D162</f>
        <v>MIA</v>
      </c>
      <c r="O177">
        <f>VLOOKUP($A177, '[1]auction in'!$A$2:$B$218, 2, FALSE)</f>
        <v>-8.7657850751976767</v>
      </c>
      <c r="AB177" t="e">
        <f>IF( EXACT(#REF!,#REF!), $K177, 0)</f>
        <v>#REF!</v>
      </c>
      <c r="AC177" t="e">
        <f>IF( EXACT(#REF!,#REF!), $K177, 0)</f>
        <v>#REF!</v>
      </c>
      <c r="AD177" t="e">
        <f>IF( EXACT(#REF!,#REF!), $K177, 0)</f>
        <v>#REF!</v>
      </c>
      <c r="AE177" t="e">
        <f>IF( EXACT(#REF!,#REF!), $K177, 0)</f>
        <v>#REF!</v>
      </c>
      <c r="AF177" t="e">
        <f>IF( EXACT(#REF!,#REF!), $K177, 0)</f>
        <v>#REF!</v>
      </c>
      <c r="AG177" t="e">
        <f>IF( EXACT(#REF!,#REF!), $K177, 0)</f>
        <v>#REF!</v>
      </c>
      <c r="AH177" t="e">
        <f>IF( EXACT(#REF!,#REF!), $K177, 0)</f>
        <v>#REF!</v>
      </c>
      <c r="AI177" t="e">
        <f>IF( EXACT(#REF!,#REF!), $K177, 0)</f>
        <v>#REF!</v>
      </c>
      <c r="AJ177" t="e">
        <f>IF( EXACT(#REF!,#REF!), $K177, 0)</f>
        <v>#REF!</v>
      </c>
      <c r="AK177" t="e">
        <f>IF( EXACT(#REF!,#REF!), $K177, 0)</f>
        <v>#REF!</v>
      </c>
      <c r="AL177" t="e">
        <f>IF( EXACT(#REF!,#REF!), $K177, 0)</f>
        <v>#REF!</v>
      </c>
    </row>
    <row r="178" spans="1:38" x14ac:dyDescent="0.3">
      <c r="A178" t="str">
        <f>injury_attenuated!A85</f>
        <v>Jamal Murray</v>
      </c>
      <c r="B178">
        <f>injury_attenuated!B85</f>
        <v>8.975609756097562E-2</v>
      </c>
      <c r="C178">
        <f>injury_attenuated!C85</f>
        <v>0.22609756097560976</v>
      </c>
      <c r="D178">
        <f>injury_attenuated!D85</f>
        <v>-0.78378048780487808</v>
      </c>
      <c r="E178">
        <f>injury_attenuated!E85</f>
        <v>-0.9384146341463413</v>
      </c>
      <c r="F178">
        <f>injury_attenuated!F85</f>
        <v>-1.2098780487804877</v>
      </c>
      <c r="G178">
        <f>injury_attenuated!G85</f>
        <v>-0.61573170731707316</v>
      </c>
      <c r="H178">
        <f>injury_attenuated!H85</f>
        <v>-1.1403658536585368</v>
      </c>
      <c r="I178">
        <f>injury_attenuated!I85</f>
        <v>-0.78756097560975613</v>
      </c>
      <c r="J178">
        <f>injury_attenuated!J85</f>
        <v>0.90219512195121954</v>
      </c>
      <c r="K178">
        <f t="shared" si="10"/>
        <v>-4.2576829268292684</v>
      </c>
      <c r="L178">
        <f t="shared" si="11"/>
        <v>-4.2576829268292684</v>
      </c>
      <c r="M178" t="str">
        <f>trueraw!C84</f>
        <v xml:space="preserve"> PG, SG</v>
      </c>
      <c r="N178" t="str">
        <f>trueraw!D84</f>
        <v>DEN</v>
      </c>
      <c r="O178">
        <f>VLOOKUP($A178, '[1]auction in'!$A$2:$B$218, 2, FALSE)</f>
        <v>-5.315208800281134</v>
      </c>
      <c r="AB178" t="e">
        <f>IF( EXACT(#REF!,#REF!), $K178, 0)</f>
        <v>#REF!</v>
      </c>
      <c r="AC178" t="e">
        <f>IF( EXACT(#REF!,#REF!), $K178, 0)</f>
        <v>#REF!</v>
      </c>
      <c r="AD178" t="e">
        <f>IF( EXACT(#REF!,#REF!), $K178, 0)</f>
        <v>#REF!</v>
      </c>
      <c r="AE178" t="e">
        <f>IF( EXACT(#REF!,#REF!), $K178, 0)</f>
        <v>#REF!</v>
      </c>
      <c r="AF178" t="e">
        <f>IF( EXACT(#REF!,#REF!), $K178, 0)</f>
        <v>#REF!</v>
      </c>
      <c r="AG178" t="e">
        <f>IF( EXACT(#REF!,#REF!), $K178, 0)</f>
        <v>#REF!</v>
      </c>
      <c r="AH178" t="e">
        <f>IF( EXACT(#REF!,#REF!), $K178, 0)</f>
        <v>#REF!</v>
      </c>
      <c r="AI178" t="e">
        <f>IF( EXACT(#REF!,#REF!), $K178, 0)</f>
        <v>#REF!</v>
      </c>
      <c r="AJ178" t="e">
        <f>IF( EXACT(#REF!,#REF!), $K178, 0)</f>
        <v>#REF!</v>
      </c>
      <c r="AK178" t="e">
        <f>IF( EXACT(#REF!,#REF!), $K178, 0)</f>
        <v>#REF!</v>
      </c>
      <c r="AL178" t="e">
        <f>IF( EXACT(#REF!,#REF!), $K178, 0)</f>
        <v>#REF!</v>
      </c>
    </row>
    <row r="179" spans="1:38" x14ac:dyDescent="0.3">
      <c r="A179" t="str">
        <f>injury_attenuated!A74</f>
        <v>Kawhi Leonard</v>
      </c>
      <c r="B179">
        <f>injury_attenuated!B74</f>
        <v>0.11756097560975609</v>
      </c>
      <c r="C179">
        <f>injury_attenuated!C74</f>
        <v>0.1126829268292683</v>
      </c>
      <c r="D179">
        <f>injury_attenuated!D74</f>
        <v>-1.0739024390243903</v>
      </c>
      <c r="E179">
        <f>injury_attenuated!E74</f>
        <v>-1.1356097560975607</v>
      </c>
      <c r="F179">
        <f>injury_attenuated!F74</f>
        <v>-1.2060975609756095</v>
      </c>
      <c r="G179">
        <f>injury_attenuated!G74</f>
        <v>-0.78756097560975613</v>
      </c>
      <c r="H179">
        <f>injury_attenuated!H74</f>
        <v>-1.3199999999999998</v>
      </c>
      <c r="I179">
        <f>injury_attenuated!I74</f>
        <v>-0.78951219512195114</v>
      </c>
      <c r="J179">
        <f>injury_attenuated!J74</f>
        <v>1.0653658536585366</v>
      </c>
      <c r="K179">
        <f t="shared" si="10"/>
        <v>-5.017073170731706</v>
      </c>
      <c r="L179">
        <f t="shared" si="11"/>
        <v>-5.017073170731706</v>
      </c>
      <c r="M179" t="str">
        <f>trueraw!C73</f>
        <v xml:space="preserve"> SF, PF</v>
      </c>
      <c r="N179" t="str">
        <f>trueraw!D73</f>
        <v>LAC</v>
      </c>
      <c r="O179">
        <f>VLOOKUP($A179, '[1]auction in'!$A$2:$B$218, 2, FALSE)</f>
        <v>-6.3383038270539096</v>
      </c>
      <c r="AB179" t="e">
        <f>IF( EXACT(#REF!,#REF!), $K179, 0)</f>
        <v>#REF!</v>
      </c>
      <c r="AC179" t="e">
        <f>IF( EXACT(#REF!,#REF!), $K179, 0)</f>
        <v>#REF!</v>
      </c>
      <c r="AD179" t="e">
        <f>IF( EXACT(#REF!,#REF!), $K179, 0)</f>
        <v>#REF!</v>
      </c>
      <c r="AE179" t="e">
        <f>IF( EXACT(#REF!,#REF!), $K179, 0)</f>
        <v>#REF!</v>
      </c>
      <c r="AF179" t="e">
        <f>IF( EXACT(#REF!,#REF!), $K179, 0)</f>
        <v>#REF!</v>
      </c>
      <c r="AG179" t="e">
        <f>IF( EXACT(#REF!,#REF!), $K179, 0)</f>
        <v>#REF!</v>
      </c>
      <c r="AH179" t="e">
        <f>IF( EXACT(#REF!,#REF!), $K179, 0)</f>
        <v>#REF!</v>
      </c>
      <c r="AI179" t="e">
        <f>IF( EXACT(#REF!,#REF!), $K179, 0)</f>
        <v>#REF!</v>
      </c>
      <c r="AJ179" t="e">
        <f>IF( EXACT(#REF!,#REF!), $K179, 0)</f>
        <v>#REF!</v>
      </c>
      <c r="AK179" t="e">
        <f>IF( EXACT(#REF!,#REF!), $K179, 0)</f>
        <v>#REF!</v>
      </c>
      <c r="AL179" t="e">
        <f>IF( EXACT(#REF!,#REF!), $K179, 0)</f>
        <v>#REF!</v>
      </c>
    </row>
    <row r="180" spans="1:38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ref="K180:K195" si="12">SUM($B180:$J180)</f>
        <v>0</v>
      </c>
      <c r="L180">
        <f t="shared" ref="L180:L195" si="13">SUMPRODUCT($B180:$J180, $B$1:$J$1)</f>
        <v>0</v>
      </c>
      <c r="M180">
        <f>trueraw!C179</f>
        <v>0</v>
      </c>
      <c r="N180">
        <f>trueraw!D179</f>
        <v>0</v>
      </c>
      <c r="O180">
        <f>VLOOKUP($A180, '[1]auction in'!$A$2:$B$218, 2, FALSE)</f>
        <v>1</v>
      </c>
      <c r="AB180" t="e">
        <f>IF( EXACT(#REF!,#REF!), $K180, 0)</f>
        <v>#REF!</v>
      </c>
      <c r="AC180" t="e">
        <f>IF( EXACT(#REF!,#REF!), $K180, 0)</f>
        <v>#REF!</v>
      </c>
      <c r="AD180" t="e">
        <f>IF( EXACT(#REF!,#REF!), $K180, 0)</f>
        <v>#REF!</v>
      </c>
      <c r="AE180" t="e">
        <f>IF( EXACT(#REF!,#REF!), $K180, 0)</f>
        <v>#REF!</v>
      </c>
      <c r="AF180" t="e">
        <f>IF( EXACT(#REF!,#REF!), $K180, 0)</f>
        <v>#REF!</v>
      </c>
      <c r="AG180" t="e">
        <f>IF( EXACT(#REF!,#REF!), $K180, 0)</f>
        <v>#REF!</v>
      </c>
      <c r="AH180" t="e">
        <f>IF( EXACT(#REF!,#REF!), $K180, 0)</f>
        <v>#REF!</v>
      </c>
      <c r="AI180" t="e">
        <f>IF( EXACT(#REF!,#REF!), $K180, 0)</f>
        <v>#REF!</v>
      </c>
      <c r="AJ180" t="e">
        <f>IF( EXACT(#REF!,#REF!), $K180, 0)</f>
        <v>#REF!</v>
      </c>
      <c r="AK180" t="e">
        <f>IF( EXACT(#REF!,#REF!), $K180, 0)</f>
        <v>#REF!</v>
      </c>
      <c r="AL180" t="e">
        <f>IF( EXACT(#REF!,#REF!), $K180, 0)</f>
        <v>#REF!</v>
      </c>
    </row>
    <row r="181" spans="1:38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12"/>
        <v>0</v>
      </c>
      <c r="L181">
        <f t="shared" si="13"/>
        <v>0</v>
      </c>
      <c r="M181">
        <f>trueraw!C180</f>
        <v>0</v>
      </c>
      <c r="N181">
        <f>trueraw!D180</f>
        <v>0</v>
      </c>
      <c r="O181">
        <f>VLOOKUP($A181, '[1]auction in'!$A$2:$B$218, 2, FALSE)</f>
        <v>1</v>
      </c>
      <c r="AB181" t="e">
        <f>IF( EXACT(#REF!,#REF!), $K181, 0)</f>
        <v>#REF!</v>
      </c>
      <c r="AC181" t="e">
        <f>IF( EXACT(#REF!,#REF!), $K181, 0)</f>
        <v>#REF!</v>
      </c>
      <c r="AD181" t="e">
        <f>IF( EXACT(#REF!,#REF!), $K181, 0)</f>
        <v>#REF!</v>
      </c>
      <c r="AE181" t="e">
        <f>IF( EXACT(#REF!,#REF!), $K181, 0)</f>
        <v>#REF!</v>
      </c>
      <c r="AF181" t="e">
        <f>IF( EXACT(#REF!,#REF!), $K181, 0)</f>
        <v>#REF!</v>
      </c>
      <c r="AG181" t="e">
        <f>IF( EXACT(#REF!,#REF!), $K181, 0)</f>
        <v>#REF!</v>
      </c>
      <c r="AH181" t="e">
        <f>IF( EXACT(#REF!,#REF!), $K181, 0)</f>
        <v>#REF!</v>
      </c>
      <c r="AI181" t="e">
        <f>IF( EXACT(#REF!,#REF!), $K181, 0)</f>
        <v>#REF!</v>
      </c>
      <c r="AJ181" t="e">
        <f>IF( EXACT(#REF!,#REF!), $K181, 0)</f>
        <v>#REF!</v>
      </c>
      <c r="AK181" t="e">
        <f>IF( EXACT(#REF!,#REF!), $K181, 0)</f>
        <v>#REF!</v>
      </c>
      <c r="AL181" t="e">
        <f>IF( EXACT(#REF!,#REF!), $K181, 0)</f>
        <v>#REF!</v>
      </c>
    </row>
    <row r="182" spans="1:38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12"/>
        <v>0</v>
      </c>
      <c r="L182">
        <f t="shared" si="13"/>
        <v>0</v>
      </c>
      <c r="M182">
        <f>trueraw!C181</f>
        <v>0</v>
      </c>
      <c r="N182">
        <f>trueraw!D181</f>
        <v>0</v>
      </c>
      <c r="O182">
        <f>VLOOKUP($A182, '[1]auction in'!$A$2:$B$218, 2, FALSE)</f>
        <v>1</v>
      </c>
      <c r="AB182" t="e">
        <f>IF( EXACT(#REF!,#REF!), $K182, 0)</f>
        <v>#REF!</v>
      </c>
      <c r="AC182" t="e">
        <f>IF( EXACT(#REF!,#REF!), $K182, 0)</f>
        <v>#REF!</v>
      </c>
      <c r="AD182" t="e">
        <f>IF( EXACT(#REF!,#REF!), $K182, 0)</f>
        <v>#REF!</v>
      </c>
      <c r="AE182" t="e">
        <f>IF( EXACT(#REF!,#REF!), $K182, 0)</f>
        <v>#REF!</v>
      </c>
      <c r="AF182" t="e">
        <f>IF( EXACT(#REF!,#REF!), $K182, 0)</f>
        <v>#REF!</v>
      </c>
      <c r="AG182" t="e">
        <f>IF( EXACT(#REF!,#REF!), $K182, 0)</f>
        <v>#REF!</v>
      </c>
      <c r="AH182" t="e">
        <f>IF( EXACT(#REF!,#REF!), $K182, 0)</f>
        <v>#REF!</v>
      </c>
      <c r="AI182" t="e">
        <f>IF( EXACT(#REF!,#REF!), $K182, 0)</f>
        <v>#REF!</v>
      </c>
      <c r="AJ182" t="e">
        <f>IF( EXACT(#REF!,#REF!), $K182, 0)</f>
        <v>#REF!</v>
      </c>
      <c r="AK182" t="e">
        <f>IF( EXACT(#REF!,#REF!), $K182, 0)</f>
        <v>#REF!</v>
      </c>
      <c r="AL182" t="e">
        <f>IF( EXACT(#REF!,#REF!), $K182, 0)</f>
        <v>#REF!</v>
      </c>
    </row>
    <row r="183" spans="1:38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12"/>
        <v>0</v>
      </c>
      <c r="L183">
        <f t="shared" si="13"/>
        <v>0</v>
      </c>
      <c r="M183">
        <f>trueraw!C182</f>
        <v>0</v>
      </c>
      <c r="N183">
        <f>trueraw!D182</f>
        <v>0</v>
      </c>
      <c r="O183">
        <f>VLOOKUP($A183, '[1]auction in'!$A$2:$B$218, 2, FALSE)</f>
        <v>1</v>
      </c>
      <c r="AB183" t="e">
        <f>IF( EXACT(#REF!,#REF!), $K183, 0)</f>
        <v>#REF!</v>
      </c>
      <c r="AC183" t="e">
        <f>IF( EXACT(#REF!,#REF!), $K183, 0)</f>
        <v>#REF!</v>
      </c>
      <c r="AD183" t="e">
        <f>IF( EXACT(#REF!,#REF!), $K183, 0)</f>
        <v>#REF!</v>
      </c>
      <c r="AE183" t="e">
        <f>IF( EXACT(#REF!,#REF!), $K183, 0)</f>
        <v>#REF!</v>
      </c>
      <c r="AF183" t="e">
        <f>IF( EXACT(#REF!,#REF!), $K183, 0)</f>
        <v>#REF!</v>
      </c>
      <c r="AG183" t="e">
        <f>IF( EXACT(#REF!,#REF!), $K183, 0)</f>
        <v>#REF!</v>
      </c>
      <c r="AH183" t="e">
        <f>IF( EXACT(#REF!,#REF!), $K183, 0)</f>
        <v>#REF!</v>
      </c>
      <c r="AI183" t="e">
        <f>IF( EXACT(#REF!,#REF!), $K183, 0)</f>
        <v>#REF!</v>
      </c>
      <c r="AJ183" t="e">
        <f>IF( EXACT(#REF!,#REF!), $K183, 0)</f>
        <v>#REF!</v>
      </c>
      <c r="AK183" t="e">
        <f>IF( EXACT(#REF!,#REF!), $K183, 0)</f>
        <v>#REF!</v>
      </c>
      <c r="AL183" t="e">
        <f>IF( EXACT(#REF!,#REF!), $K183, 0)</f>
        <v>#REF!</v>
      </c>
    </row>
    <row r="184" spans="1:38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12"/>
        <v>0</v>
      </c>
      <c r="L184">
        <f t="shared" si="13"/>
        <v>0</v>
      </c>
      <c r="M184">
        <f>trueraw!C183</f>
        <v>0</v>
      </c>
      <c r="N184">
        <f>trueraw!D183</f>
        <v>0</v>
      </c>
      <c r="O184">
        <f>VLOOKUP($A184, '[1]auction in'!$A$2:$B$218, 2, FALSE)</f>
        <v>1</v>
      </c>
      <c r="AB184" t="e">
        <f>IF( EXACT(#REF!,#REF!), $K184, 0)</f>
        <v>#REF!</v>
      </c>
      <c r="AC184" t="e">
        <f>IF( EXACT(#REF!,#REF!), $K184, 0)</f>
        <v>#REF!</v>
      </c>
      <c r="AD184" t="e">
        <f>IF( EXACT(#REF!,#REF!), $K184, 0)</f>
        <v>#REF!</v>
      </c>
      <c r="AE184" t="e">
        <f>IF( EXACT(#REF!,#REF!), $K184, 0)</f>
        <v>#REF!</v>
      </c>
      <c r="AF184" t="e">
        <f>IF( EXACT(#REF!,#REF!), $K184, 0)</f>
        <v>#REF!</v>
      </c>
      <c r="AG184" t="e">
        <f>IF( EXACT(#REF!,#REF!), $K184, 0)</f>
        <v>#REF!</v>
      </c>
      <c r="AH184" t="e">
        <f>IF( EXACT(#REF!,#REF!), $K184, 0)</f>
        <v>#REF!</v>
      </c>
      <c r="AI184" t="e">
        <f>IF( EXACT(#REF!,#REF!), $K184, 0)</f>
        <v>#REF!</v>
      </c>
      <c r="AJ184" t="e">
        <f>IF( EXACT(#REF!,#REF!), $K184, 0)</f>
        <v>#REF!</v>
      </c>
      <c r="AK184" t="e">
        <f>IF( EXACT(#REF!,#REF!), $K184, 0)</f>
        <v>#REF!</v>
      </c>
      <c r="AL184" t="e">
        <f>IF( EXACT(#REF!,#REF!), $K184, 0)</f>
        <v>#REF!</v>
      </c>
    </row>
    <row r="185" spans="1:38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12"/>
        <v>0</v>
      </c>
      <c r="L185">
        <f t="shared" si="13"/>
        <v>0</v>
      </c>
      <c r="M185">
        <f>trueraw!C184</f>
        <v>0</v>
      </c>
      <c r="N185">
        <f>trueraw!D184</f>
        <v>0</v>
      </c>
      <c r="O185">
        <f>VLOOKUP($A185, '[1]auction in'!$A$2:$B$218, 2, FALSE)</f>
        <v>1</v>
      </c>
      <c r="AB185" t="e">
        <f>IF( EXACT(#REF!,#REF!), $K185, 0)</f>
        <v>#REF!</v>
      </c>
      <c r="AC185" t="e">
        <f>IF( EXACT(#REF!,#REF!), $K185, 0)</f>
        <v>#REF!</v>
      </c>
      <c r="AD185" t="e">
        <f>IF( EXACT(#REF!,#REF!), $K185, 0)</f>
        <v>#REF!</v>
      </c>
      <c r="AE185" t="e">
        <f>IF( EXACT(#REF!,#REF!), $K185, 0)</f>
        <v>#REF!</v>
      </c>
      <c r="AF185" t="e">
        <f>IF( EXACT(#REF!,#REF!), $K185, 0)</f>
        <v>#REF!</v>
      </c>
      <c r="AG185" t="e">
        <f>IF( EXACT(#REF!,#REF!), $K185, 0)</f>
        <v>#REF!</v>
      </c>
      <c r="AH185" t="e">
        <f>IF( EXACT(#REF!,#REF!), $K185, 0)</f>
        <v>#REF!</v>
      </c>
      <c r="AI185" t="e">
        <f>IF( EXACT(#REF!,#REF!), $K185, 0)</f>
        <v>#REF!</v>
      </c>
      <c r="AJ185" t="e">
        <f>IF( EXACT(#REF!,#REF!), $K185, 0)</f>
        <v>#REF!</v>
      </c>
      <c r="AK185" t="e">
        <f>IF( EXACT(#REF!,#REF!), $K185, 0)</f>
        <v>#REF!</v>
      </c>
      <c r="AL185" t="e">
        <f>IF( EXACT(#REF!,#REF!), $K185, 0)</f>
        <v>#REF!</v>
      </c>
    </row>
    <row r="186" spans="1:38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12"/>
        <v>0</v>
      </c>
      <c r="L186">
        <f t="shared" si="13"/>
        <v>0</v>
      </c>
      <c r="M186">
        <f>trueraw!C185</f>
        <v>0</v>
      </c>
      <c r="N186">
        <f>trueraw!D185</f>
        <v>0</v>
      </c>
      <c r="O186">
        <f>VLOOKUP($A186, '[1]auction in'!$A$2:$B$218, 2, FALSE)</f>
        <v>1</v>
      </c>
      <c r="AB186" t="e">
        <f>IF( EXACT(#REF!,#REF!), $K186, 0)</f>
        <v>#REF!</v>
      </c>
      <c r="AC186" t="e">
        <f>IF( EXACT(#REF!,#REF!), $K186, 0)</f>
        <v>#REF!</v>
      </c>
      <c r="AD186" t="e">
        <f>IF( EXACT(#REF!,#REF!), $K186, 0)</f>
        <v>#REF!</v>
      </c>
      <c r="AE186" t="e">
        <f>IF( EXACT(#REF!,#REF!), $K186, 0)</f>
        <v>#REF!</v>
      </c>
      <c r="AF186" t="e">
        <f>IF( EXACT(#REF!,#REF!), $K186, 0)</f>
        <v>#REF!</v>
      </c>
      <c r="AG186" t="e">
        <f>IF( EXACT(#REF!,#REF!), $K186, 0)</f>
        <v>#REF!</v>
      </c>
      <c r="AH186" t="e">
        <f>IF( EXACT(#REF!,#REF!), $K186, 0)</f>
        <v>#REF!</v>
      </c>
      <c r="AI186" t="e">
        <f>IF( EXACT(#REF!,#REF!), $K186, 0)</f>
        <v>#REF!</v>
      </c>
      <c r="AJ186" t="e">
        <f>IF( EXACT(#REF!,#REF!), $K186, 0)</f>
        <v>#REF!</v>
      </c>
      <c r="AK186" t="e">
        <f>IF( EXACT(#REF!,#REF!), $K186, 0)</f>
        <v>#REF!</v>
      </c>
      <c r="AL186" t="e">
        <f>IF( EXACT(#REF!,#REF!), $K186, 0)</f>
        <v>#REF!</v>
      </c>
    </row>
    <row r="187" spans="1:38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12"/>
        <v>0</v>
      </c>
      <c r="L187">
        <f t="shared" si="13"/>
        <v>0</v>
      </c>
      <c r="M187">
        <f>trueraw!C186</f>
        <v>0</v>
      </c>
      <c r="N187">
        <f>trueraw!D186</f>
        <v>0</v>
      </c>
      <c r="O187">
        <f>VLOOKUP($A187, '[1]auction in'!$A$2:$B$218, 2, FALSE)</f>
        <v>1</v>
      </c>
      <c r="AB187" t="e">
        <f>IF( EXACT(#REF!,#REF!), $K187, 0)</f>
        <v>#REF!</v>
      </c>
      <c r="AC187" t="e">
        <f>IF( EXACT(#REF!,#REF!), $K187, 0)</f>
        <v>#REF!</v>
      </c>
      <c r="AD187" t="e">
        <f>IF( EXACT(#REF!,#REF!), $K187, 0)</f>
        <v>#REF!</v>
      </c>
      <c r="AE187" t="e">
        <f>IF( EXACT(#REF!,#REF!), $K187, 0)</f>
        <v>#REF!</v>
      </c>
      <c r="AF187" t="e">
        <f>IF( EXACT(#REF!,#REF!), $K187, 0)</f>
        <v>#REF!</v>
      </c>
      <c r="AG187" t="e">
        <f>IF( EXACT(#REF!,#REF!), $K187, 0)</f>
        <v>#REF!</v>
      </c>
      <c r="AH187" t="e">
        <f>IF( EXACT(#REF!,#REF!), $K187, 0)</f>
        <v>#REF!</v>
      </c>
      <c r="AI187" t="e">
        <f>IF( EXACT(#REF!,#REF!), $K187, 0)</f>
        <v>#REF!</v>
      </c>
      <c r="AJ187" t="e">
        <f>IF( EXACT(#REF!,#REF!), $K187, 0)</f>
        <v>#REF!</v>
      </c>
      <c r="AK187" t="e">
        <f>IF( EXACT(#REF!,#REF!), $K187, 0)</f>
        <v>#REF!</v>
      </c>
      <c r="AL187" t="e">
        <f>IF( EXACT(#REF!,#REF!), $K187, 0)</f>
        <v>#REF!</v>
      </c>
    </row>
    <row r="188" spans="1:38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12"/>
        <v>0</v>
      </c>
      <c r="L188">
        <f t="shared" si="13"/>
        <v>0</v>
      </c>
      <c r="M188">
        <f>trueraw!C187</f>
        <v>0</v>
      </c>
      <c r="N188">
        <f>trueraw!D187</f>
        <v>0</v>
      </c>
      <c r="O188">
        <f>VLOOKUP($A188, '[1]auction in'!$A$2:$B$218, 2, FALSE)</f>
        <v>1</v>
      </c>
      <c r="AB188" t="e">
        <f>IF( EXACT(#REF!,#REF!), $K188, 0)</f>
        <v>#REF!</v>
      </c>
      <c r="AC188" t="e">
        <f>IF( EXACT(#REF!,#REF!), $K188, 0)</f>
        <v>#REF!</v>
      </c>
      <c r="AD188" t="e">
        <f>IF( EXACT(#REF!,#REF!), $K188, 0)</f>
        <v>#REF!</v>
      </c>
      <c r="AE188" t="e">
        <f>IF( EXACT(#REF!,#REF!), $K188, 0)</f>
        <v>#REF!</v>
      </c>
      <c r="AF188" t="e">
        <f>IF( EXACT(#REF!,#REF!), $K188, 0)</f>
        <v>#REF!</v>
      </c>
      <c r="AG188" t="e">
        <f>IF( EXACT(#REF!,#REF!), $K188, 0)</f>
        <v>#REF!</v>
      </c>
      <c r="AH188" t="e">
        <f>IF( EXACT(#REF!,#REF!), $K188, 0)</f>
        <v>#REF!</v>
      </c>
      <c r="AI188" t="e">
        <f>IF( EXACT(#REF!,#REF!), $K188, 0)</f>
        <v>#REF!</v>
      </c>
      <c r="AJ188" t="e">
        <f>IF( EXACT(#REF!,#REF!), $K188, 0)</f>
        <v>#REF!</v>
      </c>
      <c r="AK188" t="e">
        <f>IF( EXACT(#REF!,#REF!), $K188, 0)</f>
        <v>#REF!</v>
      </c>
      <c r="AL188" t="e">
        <f>IF( EXACT(#REF!,#REF!), $K188, 0)</f>
        <v>#REF!</v>
      </c>
    </row>
    <row r="189" spans="1:38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12"/>
        <v>0</v>
      </c>
      <c r="L189">
        <f t="shared" si="13"/>
        <v>0</v>
      </c>
      <c r="M189">
        <f>trueraw!C188</f>
        <v>0</v>
      </c>
      <c r="N189">
        <f>trueraw!D188</f>
        <v>0</v>
      </c>
      <c r="O189">
        <f>VLOOKUP($A189, '[1]auction in'!$A$2:$B$218, 2, FALSE)</f>
        <v>1</v>
      </c>
      <c r="AB189" t="e">
        <f>IF( EXACT(#REF!,#REF!), $K189, 0)</f>
        <v>#REF!</v>
      </c>
      <c r="AC189" t="e">
        <f>IF( EXACT(#REF!,#REF!), $K189, 0)</f>
        <v>#REF!</v>
      </c>
      <c r="AD189" t="e">
        <f>IF( EXACT(#REF!,#REF!), $K189, 0)</f>
        <v>#REF!</v>
      </c>
      <c r="AE189" t="e">
        <f>IF( EXACT(#REF!,#REF!), $K189, 0)</f>
        <v>#REF!</v>
      </c>
      <c r="AF189" t="e">
        <f>IF( EXACT(#REF!,#REF!), $K189, 0)</f>
        <v>#REF!</v>
      </c>
      <c r="AG189" t="e">
        <f>IF( EXACT(#REF!,#REF!), $K189, 0)</f>
        <v>#REF!</v>
      </c>
      <c r="AH189" t="e">
        <f>IF( EXACT(#REF!,#REF!), $K189, 0)</f>
        <v>#REF!</v>
      </c>
      <c r="AI189" t="e">
        <f>IF( EXACT(#REF!,#REF!), $K189, 0)</f>
        <v>#REF!</v>
      </c>
      <c r="AJ189" t="e">
        <f>IF( EXACT(#REF!,#REF!), $K189, 0)</f>
        <v>#REF!</v>
      </c>
      <c r="AK189" t="e">
        <f>IF( EXACT(#REF!,#REF!), $K189, 0)</f>
        <v>#REF!</v>
      </c>
      <c r="AL189" t="e">
        <f>IF( EXACT(#REF!,#REF!), $K189, 0)</f>
        <v>#REF!</v>
      </c>
    </row>
    <row r="190" spans="1:38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12"/>
        <v>0</v>
      </c>
      <c r="L190">
        <f t="shared" si="13"/>
        <v>0</v>
      </c>
      <c r="M190">
        <f>trueraw!C189</f>
        <v>0</v>
      </c>
      <c r="N190">
        <f>trueraw!D189</f>
        <v>0</v>
      </c>
      <c r="O190">
        <f>VLOOKUP($A190, '[1]auction in'!$A$2:$B$218, 2, FALSE)</f>
        <v>1</v>
      </c>
      <c r="AB190" t="e">
        <f>IF( EXACT(#REF!,#REF!), $K190, 0)</f>
        <v>#REF!</v>
      </c>
      <c r="AC190" t="e">
        <f>IF( EXACT(#REF!,#REF!), $K190, 0)</f>
        <v>#REF!</v>
      </c>
      <c r="AD190" t="e">
        <f>IF( EXACT(#REF!,#REF!), $K190, 0)</f>
        <v>#REF!</v>
      </c>
      <c r="AE190" t="e">
        <f>IF( EXACT(#REF!,#REF!), $K190, 0)</f>
        <v>#REF!</v>
      </c>
      <c r="AF190" t="e">
        <f>IF( EXACT(#REF!,#REF!), $K190, 0)</f>
        <v>#REF!</v>
      </c>
      <c r="AG190" t="e">
        <f>IF( EXACT(#REF!,#REF!), $K190, 0)</f>
        <v>#REF!</v>
      </c>
      <c r="AH190" t="e">
        <f>IF( EXACT(#REF!,#REF!), $K190, 0)</f>
        <v>#REF!</v>
      </c>
      <c r="AI190" t="e">
        <f>IF( EXACT(#REF!,#REF!), $K190, 0)</f>
        <v>#REF!</v>
      </c>
      <c r="AJ190" t="e">
        <f>IF( EXACT(#REF!,#REF!), $K190, 0)</f>
        <v>#REF!</v>
      </c>
      <c r="AK190" t="e">
        <f>IF( EXACT(#REF!,#REF!), $K190, 0)</f>
        <v>#REF!</v>
      </c>
      <c r="AL190" t="e">
        <f>IF( EXACT(#REF!,#REF!), $K190, 0)</f>
        <v>#REF!</v>
      </c>
    </row>
    <row r="191" spans="1:38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12"/>
        <v>0</v>
      </c>
      <c r="L191">
        <f t="shared" si="13"/>
        <v>0</v>
      </c>
      <c r="M191">
        <f>trueraw!C190</f>
        <v>0</v>
      </c>
      <c r="N191">
        <f>trueraw!D190</f>
        <v>0</v>
      </c>
      <c r="O191">
        <f>VLOOKUP($A191, '[1]auction in'!$A$2:$B$218, 2, FALSE)</f>
        <v>1</v>
      </c>
      <c r="AB191" t="e">
        <f>IF( EXACT(#REF!,#REF!), $K191, 0)</f>
        <v>#REF!</v>
      </c>
      <c r="AC191" t="e">
        <f>IF( EXACT(#REF!,#REF!), $K191, 0)</f>
        <v>#REF!</v>
      </c>
      <c r="AD191" t="e">
        <f>IF( EXACT(#REF!,#REF!), $K191, 0)</f>
        <v>#REF!</v>
      </c>
      <c r="AE191" t="e">
        <f>IF( EXACT(#REF!,#REF!), $K191, 0)</f>
        <v>#REF!</v>
      </c>
      <c r="AF191" t="e">
        <f>IF( EXACT(#REF!,#REF!), $K191, 0)</f>
        <v>#REF!</v>
      </c>
      <c r="AG191" t="e">
        <f>IF( EXACT(#REF!,#REF!), $K191, 0)</f>
        <v>#REF!</v>
      </c>
      <c r="AH191" t="e">
        <f>IF( EXACT(#REF!,#REF!), $K191, 0)</f>
        <v>#REF!</v>
      </c>
      <c r="AI191" t="e">
        <f>IF( EXACT(#REF!,#REF!), $K191, 0)</f>
        <v>#REF!</v>
      </c>
      <c r="AJ191" t="e">
        <f>IF( EXACT(#REF!,#REF!), $K191, 0)</f>
        <v>#REF!</v>
      </c>
      <c r="AK191" t="e">
        <f>IF( EXACT(#REF!,#REF!), $K191, 0)</f>
        <v>#REF!</v>
      </c>
      <c r="AL191" t="e">
        <f>IF( EXACT(#REF!,#REF!), $K191, 0)</f>
        <v>#REF!</v>
      </c>
    </row>
    <row r="192" spans="1:38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12"/>
        <v>0</v>
      </c>
      <c r="L192">
        <f t="shared" si="13"/>
        <v>0</v>
      </c>
      <c r="M192">
        <f>trueraw!C191</f>
        <v>0</v>
      </c>
      <c r="N192">
        <f>trueraw!D191</f>
        <v>0</v>
      </c>
      <c r="O192">
        <f>VLOOKUP($A192, '[1]auction in'!$A$2:$B$218, 2, FALSE)</f>
        <v>1</v>
      </c>
      <c r="AB192" t="e">
        <f>IF( EXACT(#REF!,#REF!), $K192, 0)</f>
        <v>#REF!</v>
      </c>
      <c r="AC192" t="e">
        <f>IF( EXACT(#REF!,#REF!), $K192, 0)</f>
        <v>#REF!</v>
      </c>
      <c r="AD192" t="e">
        <f>IF( EXACT(#REF!,#REF!), $K192, 0)</f>
        <v>#REF!</v>
      </c>
      <c r="AE192" t="e">
        <f>IF( EXACT(#REF!,#REF!), $K192, 0)</f>
        <v>#REF!</v>
      </c>
      <c r="AF192" t="e">
        <f>IF( EXACT(#REF!,#REF!), $K192, 0)</f>
        <v>#REF!</v>
      </c>
      <c r="AG192" t="e">
        <f>IF( EXACT(#REF!,#REF!), $K192, 0)</f>
        <v>#REF!</v>
      </c>
      <c r="AH192" t="e">
        <f>IF( EXACT(#REF!,#REF!), $K192, 0)</f>
        <v>#REF!</v>
      </c>
      <c r="AI192" t="e">
        <f>IF( EXACT(#REF!,#REF!), $K192, 0)</f>
        <v>#REF!</v>
      </c>
      <c r="AJ192" t="e">
        <f>IF( EXACT(#REF!,#REF!), $K192, 0)</f>
        <v>#REF!</v>
      </c>
      <c r="AK192" t="e">
        <f>IF( EXACT(#REF!,#REF!), $K192, 0)</f>
        <v>#REF!</v>
      </c>
      <c r="AL192" t="e">
        <f>IF( EXACT(#REF!,#REF!), $K192, 0)</f>
        <v>#REF!</v>
      </c>
    </row>
    <row r="193" spans="1:38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12"/>
        <v>0</v>
      </c>
      <c r="L193">
        <f t="shared" si="13"/>
        <v>0</v>
      </c>
      <c r="M193">
        <f>trueraw!C192</f>
        <v>0</v>
      </c>
      <c r="N193">
        <f>trueraw!D192</f>
        <v>0</v>
      </c>
      <c r="O193">
        <f>VLOOKUP($A193, '[1]auction in'!$A$2:$B$218, 2, FALSE)</f>
        <v>1</v>
      </c>
      <c r="AB193" t="e">
        <f>IF( EXACT(#REF!,#REF!), $K193, 0)</f>
        <v>#REF!</v>
      </c>
      <c r="AC193" t="e">
        <f>IF( EXACT(#REF!,#REF!), $K193, 0)</f>
        <v>#REF!</v>
      </c>
      <c r="AD193" t="e">
        <f>IF( EXACT(#REF!,#REF!), $K193, 0)</f>
        <v>#REF!</v>
      </c>
      <c r="AE193" t="e">
        <f>IF( EXACT(#REF!,#REF!), $K193, 0)</f>
        <v>#REF!</v>
      </c>
      <c r="AF193" t="e">
        <f>IF( EXACT(#REF!,#REF!), $K193, 0)</f>
        <v>#REF!</v>
      </c>
      <c r="AG193" t="e">
        <f>IF( EXACT(#REF!,#REF!), $K193, 0)</f>
        <v>#REF!</v>
      </c>
      <c r="AH193" t="e">
        <f>IF( EXACT(#REF!,#REF!), $K193, 0)</f>
        <v>#REF!</v>
      </c>
      <c r="AI193" t="e">
        <f>IF( EXACT(#REF!,#REF!), $K193, 0)</f>
        <v>#REF!</v>
      </c>
      <c r="AJ193" t="e">
        <f>IF( EXACT(#REF!,#REF!), $K193, 0)</f>
        <v>#REF!</v>
      </c>
      <c r="AK193" t="e">
        <f>IF( EXACT(#REF!,#REF!), $K193, 0)</f>
        <v>#REF!</v>
      </c>
      <c r="AL193" t="e">
        <f>IF( EXACT(#REF!,#REF!), $K193, 0)</f>
        <v>#REF!</v>
      </c>
    </row>
    <row r="194" spans="1:38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12"/>
        <v>0</v>
      </c>
      <c r="L194">
        <f t="shared" si="13"/>
        <v>0</v>
      </c>
      <c r="M194">
        <f>trueraw!C193</f>
        <v>0</v>
      </c>
      <c r="N194">
        <f>trueraw!D193</f>
        <v>0</v>
      </c>
      <c r="O194">
        <f>VLOOKUP($A194, '[1]auction in'!$A$2:$B$218, 2, FALSE)</f>
        <v>1</v>
      </c>
      <c r="AB194" t="e">
        <f>IF( EXACT(#REF!,#REF!), $K194, 0)</f>
        <v>#REF!</v>
      </c>
      <c r="AC194" t="e">
        <f>IF( EXACT(#REF!,#REF!), $K194, 0)</f>
        <v>#REF!</v>
      </c>
      <c r="AD194" t="e">
        <f>IF( EXACT(#REF!,#REF!), $K194, 0)</f>
        <v>#REF!</v>
      </c>
      <c r="AE194" t="e">
        <f>IF( EXACT(#REF!,#REF!), $K194, 0)</f>
        <v>#REF!</v>
      </c>
      <c r="AF194" t="e">
        <f>IF( EXACT(#REF!,#REF!), $K194, 0)</f>
        <v>#REF!</v>
      </c>
      <c r="AG194" t="e">
        <f>IF( EXACT(#REF!,#REF!), $K194, 0)</f>
        <v>#REF!</v>
      </c>
      <c r="AH194" t="e">
        <f>IF( EXACT(#REF!,#REF!), $K194, 0)</f>
        <v>#REF!</v>
      </c>
      <c r="AI194" t="e">
        <f>IF( EXACT(#REF!,#REF!), $K194, 0)</f>
        <v>#REF!</v>
      </c>
      <c r="AJ194" t="e">
        <f>IF( EXACT(#REF!,#REF!), $K194, 0)</f>
        <v>#REF!</v>
      </c>
      <c r="AK194" t="e">
        <f>IF( EXACT(#REF!,#REF!), $K194, 0)</f>
        <v>#REF!</v>
      </c>
      <c r="AL194" t="e">
        <f>IF( EXACT(#REF!,#REF!), $K194, 0)</f>
        <v>#REF!</v>
      </c>
    </row>
    <row r="195" spans="1:38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12"/>
        <v>0</v>
      </c>
      <c r="L195">
        <f t="shared" si="13"/>
        <v>0</v>
      </c>
      <c r="M195">
        <f>trueraw!C194</f>
        <v>0</v>
      </c>
      <c r="N195">
        <f>trueraw!D194</f>
        <v>0</v>
      </c>
      <c r="O195">
        <f>VLOOKUP($A195, '[1]auction in'!$A$2:$B$218, 2, FALSE)</f>
        <v>1</v>
      </c>
      <c r="AB195" t="e">
        <f>IF( EXACT(#REF!,#REF!), $K195, 0)</f>
        <v>#REF!</v>
      </c>
      <c r="AC195" t="e">
        <f>IF( EXACT(#REF!,#REF!), $K195, 0)</f>
        <v>#REF!</v>
      </c>
      <c r="AD195" t="e">
        <f>IF( EXACT(#REF!,#REF!), $K195, 0)</f>
        <v>#REF!</v>
      </c>
      <c r="AE195" t="e">
        <f>IF( EXACT(#REF!,#REF!), $K195, 0)</f>
        <v>#REF!</v>
      </c>
      <c r="AF195" t="e">
        <f>IF( EXACT(#REF!,#REF!), $K195, 0)</f>
        <v>#REF!</v>
      </c>
      <c r="AG195" t="e">
        <f>IF( EXACT(#REF!,#REF!), $K195, 0)</f>
        <v>#REF!</v>
      </c>
      <c r="AH195" t="e">
        <f>IF( EXACT(#REF!,#REF!), $K195, 0)</f>
        <v>#REF!</v>
      </c>
      <c r="AI195" t="e">
        <f>IF( EXACT(#REF!,#REF!), $K195, 0)</f>
        <v>#REF!</v>
      </c>
      <c r="AJ195" t="e">
        <f>IF( EXACT(#REF!,#REF!), $K195, 0)</f>
        <v>#REF!</v>
      </c>
      <c r="AK195" t="e">
        <f>IF( EXACT(#REF!,#REF!), $K195, 0)</f>
        <v>#REF!</v>
      </c>
      <c r="AL195" t="e">
        <f>IF( EXACT(#REF!,#REF!), $K195, 0)</f>
        <v>#REF!</v>
      </c>
    </row>
    <row r="196" spans="1:38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4">SUM($B196:$J196)</f>
        <v>0</v>
      </c>
      <c r="L196">
        <f t="shared" ref="L196:L219" si="15">SUMPRODUCT($B196:$J196, $B$1:$J$1)</f>
        <v>0</v>
      </c>
      <c r="M196">
        <f>trueraw!C195</f>
        <v>0</v>
      </c>
      <c r="N196">
        <f>trueraw!D195</f>
        <v>0</v>
      </c>
      <c r="O196">
        <f>VLOOKUP($A196, '[1]auction in'!$A$2:$B$218, 2, FALSE)</f>
        <v>1</v>
      </c>
      <c r="AB196" t="e">
        <f>IF( EXACT(#REF!,#REF!), $K196, 0)</f>
        <v>#REF!</v>
      </c>
      <c r="AC196" t="e">
        <f>IF( EXACT(#REF!,#REF!), $K196, 0)</f>
        <v>#REF!</v>
      </c>
      <c r="AD196" t="e">
        <f>IF( EXACT(#REF!,#REF!), $K196, 0)</f>
        <v>#REF!</v>
      </c>
      <c r="AE196" t="e">
        <f>IF( EXACT(#REF!,#REF!), $K196, 0)</f>
        <v>#REF!</v>
      </c>
      <c r="AF196" t="e">
        <f>IF( EXACT(#REF!,#REF!), $K196, 0)</f>
        <v>#REF!</v>
      </c>
      <c r="AG196" t="e">
        <f>IF( EXACT(#REF!,#REF!), $K196, 0)</f>
        <v>#REF!</v>
      </c>
      <c r="AH196" t="e">
        <f>IF( EXACT(#REF!,#REF!), $K196, 0)</f>
        <v>#REF!</v>
      </c>
      <c r="AI196" t="e">
        <f>IF( EXACT(#REF!,#REF!), $K196, 0)</f>
        <v>#REF!</v>
      </c>
      <c r="AJ196" t="e">
        <f>IF( EXACT(#REF!,#REF!), $K196, 0)</f>
        <v>#REF!</v>
      </c>
      <c r="AK196" t="e">
        <f>IF( EXACT(#REF!,#REF!), $K196, 0)</f>
        <v>#REF!</v>
      </c>
      <c r="AL196" t="e">
        <f>IF( EXACT(#REF!,#REF!), $K196, 0)</f>
        <v>#REF!</v>
      </c>
    </row>
    <row r="197" spans="1:38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4"/>
        <v>0</v>
      </c>
      <c r="L197">
        <f t="shared" si="15"/>
        <v>0</v>
      </c>
      <c r="M197">
        <f>trueraw!C196</f>
        <v>0</v>
      </c>
      <c r="N197">
        <f>trueraw!D196</f>
        <v>0</v>
      </c>
      <c r="O197">
        <f>VLOOKUP($A197, '[1]auction in'!$A$2:$B$218, 2, FALSE)</f>
        <v>1</v>
      </c>
      <c r="AB197" t="e">
        <f>IF( EXACT(#REF!,#REF!), $K197, 0)</f>
        <v>#REF!</v>
      </c>
      <c r="AC197" t="e">
        <f>IF( EXACT(#REF!,#REF!), $K197, 0)</f>
        <v>#REF!</v>
      </c>
      <c r="AD197" t="e">
        <f>IF( EXACT(#REF!,#REF!), $K197, 0)</f>
        <v>#REF!</v>
      </c>
      <c r="AE197" t="e">
        <f>IF( EXACT(#REF!,#REF!), $K197, 0)</f>
        <v>#REF!</v>
      </c>
      <c r="AF197" t="e">
        <f>IF( EXACT(#REF!,#REF!), $K197, 0)</f>
        <v>#REF!</v>
      </c>
      <c r="AG197" t="e">
        <f>IF( EXACT(#REF!,#REF!), $K197, 0)</f>
        <v>#REF!</v>
      </c>
      <c r="AH197" t="e">
        <f>IF( EXACT(#REF!,#REF!), $K197, 0)</f>
        <v>#REF!</v>
      </c>
      <c r="AI197" t="e">
        <f>IF( EXACT(#REF!,#REF!), $K197, 0)</f>
        <v>#REF!</v>
      </c>
      <c r="AJ197" t="e">
        <f>IF( EXACT(#REF!,#REF!), $K197, 0)</f>
        <v>#REF!</v>
      </c>
      <c r="AK197" t="e">
        <f>IF( EXACT(#REF!,#REF!), $K197, 0)</f>
        <v>#REF!</v>
      </c>
      <c r="AL197" t="e">
        <f>IF( EXACT(#REF!,#REF!), $K197, 0)</f>
        <v>#REF!</v>
      </c>
    </row>
    <row r="198" spans="1:38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4"/>
        <v>0</v>
      </c>
      <c r="L198">
        <f t="shared" si="15"/>
        <v>0</v>
      </c>
      <c r="M198">
        <f>trueraw!C197</f>
        <v>0</v>
      </c>
      <c r="N198">
        <f>trueraw!D197</f>
        <v>0</v>
      </c>
      <c r="O198">
        <f>VLOOKUP($A198, '[1]auction in'!$A$2:$B$218, 2, FALSE)</f>
        <v>1</v>
      </c>
      <c r="AB198" t="e">
        <f>IF( EXACT(#REF!,#REF!), $K198, 0)</f>
        <v>#REF!</v>
      </c>
      <c r="AC198" t="e">
        <f>IF( EXACT(#REF!,#REF!), $K198, 0)</f>
        <v>#REF!</v>
      </c>
      <c r="AD198" t="e">
        <f>IF( EXACT(#REF!,#REF!), $K198, 0)</f>
        <v>#REF!</v>
      </c>
      <c r="AE198" t="e">
        <f>IF( EXACT(#REF!,#REF!), $K198, 0)</f>
        <v>#REF!</v>
      </c>
      <c r="AF198" t="e">
        <f>IF( EXACT(#REF!,#REF!), $K198, 0)</f>
        <v>#REF!</v>
      </c>
      <c r="AG198" t="e">
        <f>IF( EXACT(#REF!,#REF!), $K198, 0)</f>
        <v>#REF!</v>
      </c>
      <c r="AH198" t="e">
        <f>IF( EXACT(#REF!,#REF!), $K198, 0)</f>
        <v>#REF!</v>
      </c>
      <c r="AI198" t="e">
        <f>IF( EXACT(#REF!,#REF!), $K198, 0)</f>
        <v>#REF!</v>
      </c>
      <c r="AJ198" t="e">
        <f>IF( EXACT(#REF!,#REF!), $K198, 0)</f>
        <v>#REF!</v>
      </c>
      <c r="AK198" t="e">
        <f>IF( EXACT(#REF!,#REF!), $K198, 0)</f>
        <v>#REF!</v>
      </c>
      <c r="AL198" t="e">
        <f>IF( EXACT(#REF!,#REF!), $K198, 0)</f>
        <v>#REF!</v>
      </c>
    </row>
    <row r="199" spans="1:38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4"/>
        <v>0</v>
      </c>
      <c r="L199">
        <f t="shared" si="15"/>
        <v>0</v>
      </c>
      <c r="M199">
        <f>trueraw!C198</f>
        <v>0</v>
      </c>
      <c r="N199">
        <f>trueraw!D198</f>
        <v>0</v>
      </c>
      <c r="O199">
        <f>VLOOKUP($A199, '[1]auction in'!$A$2:$B$218, 2, FALSE)</f>
        <v>1</v>
      </c>
      <c r="AB199" t="e">
        <f>IF( EXACT(#REF!,#REF!), $K199, 0)</f>
        <v>#REF!</v>
      </c>
      <c r="AC199" t="e">
        <f>IF( EXACT(#REF!,#REF!), $K199, 0)</f>
        <v>#REF!</v>
      </c>
      <c r="AD199" t="e">
        <f>IF( EXACT(#REF!,#REF!), $K199, 0)</f>
        <v>#REF!</v>
      </c>
      <c r="AE199" t="e">
        <f>IF( EXACT(#REF!,#REF!), $K199, 0)</f>
        <v>#REF!</v>
      </c>
      <c r="AF199" t="e">
        <f>IF( EXACT(#REF!,#REF!), $K199, 0)</f>
        <v>#REF!</v>
      </c>
      <c r="AG199" t="e">
        <f>IF( EXACT(#REF!,#REF!), $K199, 0)</f>
        <v>#REF!</v>
      </c>
      <c r="AH199" t="e">
        <f>IF( EXACT(#REF!,#REF!), $K199, 0)</f>
        <v>#REF!</v>
      </c>
      <c r="AI199" t="e">
        <f>IF( EXACT(#REF!,#REF!), $K199, 0)</f>
        <v>#REF!</v>
      </c>
      <c r="AJ199" t="e">
        <f>IF( EXACT(#REF!,#REF!), $K199, 0)</f>
        <v>#REF!</v>
      </c>
      <c r="AK199" t="e">
        <f>IF( EXACT(#REF!,#REF!), $K199, 0)</f>
        <v>#REF!</v>
      </c>
      <c r="AL199" t="e">
        <f>IF( EXACT(#REF!,#REF!), $K199, 0)</f>
        <v>#REF!</v>
      </c>
    </row>
    <row r="200" spans="1:38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4"/>
        <v>0</v>
      </c>
      <c r="L200">
        <f t="shared" si="15"/>
        <v>0</v>
      </c>
      <c r="M200">
        <f>trueraw!C199</f>
        <v>0</v>
      </c>
      <c r="N200">
        <f>trueraw!D199</f>
        <v>0</v>
      </c>
      <c r="O200">
        <f>VLOOKUP($A200, '[1]auction in'!$A$2:$B$218, 2, FALSE)</f>
        <v>1</v>
      </c>
      <c r="AB200" t="e">
        <f>IF( EXACT(#REF!,#REF!), $K200, 0)</f>
        <v>#REF!</v>
      </c>
      <c r="AC200" t="e">
        <f>IF( EXACT(#REF!,#REF!), $K200, 0)</f>
        <v>#REF!</v>
      </c>
      <c r="AD200" t="e">
        <f>IF( EXACT(#REF!,#REF!), $K200, 0)</f>
        <v>#REF!</v>
      </c>
      <c r="AE200" t="e">
        <f>IF( EXACT(#REF!,#REF!), $K200, 0)</f>
        <v>#REF!</v>
      </c>
      <c r="AF200" t="e">
        <f>IF( EXACT(#REF!,#REF!), $K200, 0)</f>
        <v>#REF!</v>
      </c>
      <c r="AG200" t="e">
        <f>IF( EXACT(#REF!,#REF!), $K200, 0)</f>
        <v>#REF!</v>
      </c>
      <c r="AH200" t="e">
        <f>IF( EXACT(#REF!,#REF!), $K200, 0)</f>
        <v>#REF!</v>
      </c>
      <c r="AI200" t="e">
        <f>IF( EXACT(#REF!,#REF!), $K200, 0)</f>
        <v>#REF!</v>
      </c>
      <c r="AJ200" t="e">
        <f>IF( EXACT(#REF!,#REF!), $K200, 0)</f>
        <v>#REF!</v>
      </c>
      <c r="AK200" t="e">
        <f>IF( EXACT(#REF!,#REF!), $K200, 0)</f>
        <v>#REF!</v>
      </c>
      <c r="AL200" t="e">
        <f>IF( EXACT(#REF!,#REF!), $K200, 0)</f>
        <v>#REF!</v>
      </c>
    </row>
    <row r="201" spans="1:38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4"/>
        <v>0</v>
      </c>
      <c r="L201">
        <f t="shared" si="15"/>
        <v>0</v>
      </c>
      <c r="M201">
        <f>trueraw!C200</f>
        <v>0</v>
      </c>
      <c r="N201">
        <f>trueraw!D200</f>
        <v>0</v>
      </c>
      <c r="O201">
        <f>VLOOKUP($A201, '[1]auction in'!$A$2:$B$218, 2, FALSE)</f>
        <v>1</v>
      </c>
      <c r="AB201" t="e">
        <f>IF( EXACT(#REF!,#REF!), $K201, 0)</f>
        <v>#REF!</v>
      </c>
      <c r="AC201" t="e">
        <f>IF( EXACT(#REF!,#REF!), $K201, 0)</f>
        <v>#REF!</v>
      </c>
      <c r="AD201" t="e">
        <f>IF( EXACT(#REF!,#REF!), $K201, 0)</f>
        <v>#REF!</v>
      </c>
      <c r="AE201" t="e">
        <f>IF( EXACT(#REF!,#REF!), $K201, 0)</f>
        <v>#REF!</v>
      </c>
      <c r="AF201" t="e">
        <f>IF( EXACT(#REF!,#REF!), $K201, 0)</f>
        <v>#REF!</v>
      </c>
      <c r="AG201" t="e">
        <f>IF( EXACT(#REF!,#REF!), $K201, 0)</f>
        <v>#REF!</v>
      </c>
      <c r="AH201" t="e">
        <f>IF( EXACT(#REF!,#REF!), $K201, 0)</f>
        <v>#REF!</v>
      </c>
      <c r="AI201" t="e">
        <f>IF( EXACT(#REF!,#REF!), $K201, 0)</f>
        <v>#REF!</v>
      </c>
      <c r="AJ201" t="e">
        <f>IF( EXACT(#REF!,#REF!), $K201, 0)</f>
        <v>#REF!</v>
      </c>
      <c r="AK201" t="e">
        <f>IF( EXACT(#REF!,#REF!), $K201, 0)</f>
        <v>#REF!</v>
      </c>
      <c r="AL201" t="e">
        <f>IF( EXACT(#REF!,#REF!), $K201, 0)</f>
        <v>#REF!</v>
      </c>
    </row>
    <row r="202" spans="1:38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4"/>
        <v>0</v>
      </c>
      <c r="L202">
        <f t="shared" si="15"/>
        <v>0</v>
      </c>
      <c r="M202">
        <f>trueraw!C201</f>
        <v>0</v>
      </c>
      <c r="N202">
        <f>trueraw!D201</f>
        <v>0</v>
      </c>
      <c r="O202">
        <f>VLOOKUP($A202, '[1]auction in'!$A$2:$B$218, 2, FALSE)</f>
        <v>1</v>
      </c>
      <c r="AB202" t="e">
        <f>IF( EXACT(#REF!,#REF!), $K202, 0)</f>
        <v>#REF!</v>
      </c>
      <c r="AC202" t="e">
        <f>IF( EXACT(#REF!,#REF!), $K202, 0)</f>
        <v>#REF!</v>
      </c>
      <c r="AD202" t="e">
        <f>IF( EXACT(#REF!,#REF!), $K202, 0)</f>
        <v>#REF!</v>
      </c>
      <c r="AE202" t="e">
        <f>IF( EXACT(#REF!,#REF!), $K202, 0)</f>
        <v>#REF!</v>
      </c>
      <c r="AF202" t="e">
        <f>IF( EXACT(#REF!,#REF!), $K202, 0)</f>
        <v>#REF!</v>
      </c>
      <c r="AG202" t="e">
        <f>IF( EXACT(#REF!,#REF!), $K202, 0)</f>
        <v>#REF!</v>
      </c>
      <c r="AH202" t="e">
        <f>IF( EXACT(#REF!,#REF!), $K202, 0)</f>
        <v>#REF!</v>
      </c>
      <c r="AI202" t="e">
        <f>IF( EXACT(#REF!,#REF!), $K202, 0)</f>
        <v>#REF!</v>
      </c>
      <c r="AJ202" t="e">
        <f>IF( EXACT(#REF!,#REF!), $K202, 0)</f>
        <v>#REF!</v>
      </c>
      <c r="AK202" t="e">
        <f>IF( EXACT(#REF!,#REF!), $K202, 0)</f>
        <v>#REF!</v>
      </c>
      <c r="AL202" t="e">
        <f>IF( EXACT(#REF!,#REF!), $K202, 0)</f>
        <v>#REF!</v>
      </c>
    </row>
    <row r="203" spans="1:38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4"/>
        <v>0</v>
      </c>
      <c r="L203">
        <f t="shared" si="15"/>
        <v>0</v>
      </c>
      <c r="M203">
        <f>trueraw!C202</f>
        <v>0</v>
      </c>
      <c r="N203">
        <f>trueraw!D202</f>
        <v>0</v>
      </c>
      <c r="O203">
        <f>VLOOKUP($A203, '[1]auction in'!$A$2:$B$218, 2, FALSE)</f>
        <v>1</v>
      </c>
    </row>
    <row r="204" spans="1:38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4"/>
        <v>0</v>
      </c>
      <c r="L204">
        <f t="shared" si="15"/>
        <v>0</v>
      </c>
      <c r="M204">
        <f>trueraw!C203</f>
        <v>0</v>
      </c>
      <c r="N204">
        <f>trueraw!D203</f>
        <v>0</v>
      </c>
      <c r="O204">
        <f>VLOOKUP($A204, '[1]auction in'!$A$2:$B$218, 2, FALSE)</f>
        <v>1</v>
      </c>
    </row>
    <row r="205" spans="1:38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4"/>
        <v>0</v>
      </c>
      <c r="L205">
        <f t="shared" si="15"/>
        <v>0</v>
      </c>
      <c r="M205">
        <f>trueraw!C204</f>
        <v>0</v>
      </c>
      <c r="N205">
        <f>trueraw!D204</f>
        <v>0</v>
      </c>
      <c r="O205">
        <f>VLOOKUP($A205, '[1]auction in'!$A$2:$B$218, 2, FALSE)</f>
        <v>1</v>
      </c>
    </row>
    <row r="206" spans="1:38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4"/>
        <v>0</v>
      </c>
      <c r="L206">
        <f t="shared" si="15"/>
        <v>0</v>
      </c>
      <c r="M206">
        <f>trueraw!C205</f>
        <v>0</v>
      </c>
      <c r="N206">
        <f>trueraw!D205</f>
        <v>0</v>
      </c>
      <c r="O206">
        <f>VLOOKUP($A206, '[1]auction in'!$A$2:$B$218, 2, FALSE)</f>
        <v>1</v>
      </c>
    </row>
    <row r="207" spans="1:38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4"/>
        <v>0</v>
      </c>
      <c r="L207">
        <f t="shared" si="15"/>
        <v>0</v>
      </c>
      <c r="M207">
        <f>trueraw!C206</f>
        <v>0</v>
      </c>
      <c r="N207">
        <f>trueraw!D206</f>
        <v>0</v>
      </c>
      <c r="O207">
        <f>VLOOKUP($A207, '[1]auction in'!$A$2:$B$218, 2, FALSE)</f>
        <v>1</v>
      </c>
    </row>
    <row r="208" spans="1:38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4"/>
        <v>0</v>
      </c>
      <c r="L208">
        <f t="shared" si="15"/>
        <v>0</v>
      </c>
      <c r="M208">
        <f>trueraw!C207</f>
        <v>0</v>
      </c>
      <c r="N208">
        <f>trueraw!D207</f>
        <v>0</v>
      </c>
      <c r="O208">
        <f>VLOOKUP($A208, '[1]auction in'!$A$2:$B$218, 2, FALSE)</f>
        <v>1</v>
      </c>
    </row>
    <row r="209" spans="1:1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4"/>
        <v>0</v>
      </c>
      <c r="L209">
        <f t="shared" si="15"/>
        <v>0</v>
      </c>
      <c r="M209">
        <f>trueraw!C208</f>
        <v>0</v>
      </c>
      <c r="N209">
        <f>trueraw!D208</f>
        <v>0</v>
      </c>
      <c r="O209">
        <f>VLOOKUP($A209, '[1]auction in'!$A$2:$B$218, 2, FALSE)</f>
        <v>1</v>
      </c>
    </row>
    <row r="210" spans="1:1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4"/>
        <v>0</v>
      </c>
      <c r="L210">
        <f t="shared" si="15"/>
        <v>0</v>
      </c>
      <c r="M210">
        <f>trueraw!C209</f>
        <v>0</v>
      </c>
      <c r="N210">
        <f>trueraw!D209</f>
        <v>0</v>
      </c>
      <c r="O210">
        <f>VLOOKUP($A210, '[1]auction in'!$A$2:$B$218, 2, FALSE)</f>
        <v>1</v>
      </c>
    </row>
    <row r="211" spans="1:1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4"/>
        <v>0</v>
      </c>
      <c r="L211">
        <f t="shared" si="15"/>
        <v>0</v>
      </c>
      <c r="M211">
        <f>trueraw!C210</f>
        <v>0</v>
      </c>
      <c r="N211">
        <f>trueraw!D210</f>
        <v>0</v>
      </c>
      <c r="O211">
        <f>VLOOKUP($A211, '[1]auction in'!$A$2:$B$218, 2, FALSE)</f>
        <v>1</v>
      </c>
    </row>
    <row r="212" spans="1:1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4"/>
        <v>0</v>
      </c>
      <c r="L212">
        <f t="shared" si="15"/>
        <v>0</v>
      </c>
      <c r="M212">
        <f>trueraw!C211</f>
        <v>0</v>
      </c>
      <c r="N212">
        <f>trueraw!D211</f>
        <v>0</v>
      </c>
      <c r="O212">
        <f>VLOOKUP($A212, '[1]auction in'!$A$2:$B$218, 2, FALSE)</f>
        <v>1</v>
      </c>
    </row>
    <row r="213" spans="1:1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4"/>
        <v>0</v>
      </c>
      <c r="L213">
        <f t="shared" si="15"/>
        <v>0</v>
      </c>
      <c r="M213">
        <f>trueraw!C212</f>
        <v>0</v>
      </c>
      <c r="N213">
        <f>trueraw!D212</f>
        <v>0</v>
      </c>
      <c r="O213">
        <f>VLOOKUP($A213, '[1]auction in'!$A$2:$B$218, 2, FALSE)</f>
        <v>1</v>
      </c>
    </row>
    <row r="214" spans="1:1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4"/>
        <v>0</v>
      </c>
      <c r="L214">
        <f t="shared" si="15"/>
        <v>0</v>
      </c>
      <c r="M214">
        <f>trueraw!C213</f>
        <v>0</v>
      </c>
      <c r="N214">
        <f>trueraw!D213</f>
        <v>0</v>
      </c>
      <c r="O214">
        <f>VLOOKUP($A214, '[1]auction in'!$A$2:$B$218, 2, FALSE)</f>
        <v>1</v>
      </c>
    </row>
    <row r="215" spans="1:1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4"/>
        <v>0</v>
      </c>
      <c r="L215">
        <f t="shared" si="15"/>
        <v>0</v>
      </c>
      <c r="M215">
        <f>trueraw!C214</f>
        <v>0</v>
      </c>
      <c r="N215">
        <f>trueraw!D214</f>
        <v>0</v>
      </c>
      <c r="O215">
        <f>VLOOKUP($A215, '[1]auction in'!$A$2:$B$218, 2, FALSE)</f>
        <v>1</v>
      </c>
    </row>
    <row r="216" spans="1:1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4"/>
        <v>0</v>
      </c>
      <c r="L216">
        <f t="shared" si="15"/>
        <v>0</v>
      </c>
      <c r="M216">
        <f>trueraw!C215</f>
        <v>0</v>
      </c>
      <c r="N216">
        <f>trueraw!D215</f>
        <v>0</v>
      </c>
      <c r="O216">
        <f>VLOOKUP($A216, '[1]auction in'!$A$2:$B$218, 2, FALSE)</f>
        <v>1</v>
      </c>
    </row>
    <row r="217" spans="1:1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4"/>
        <v>0</v>
      </c>
      <c r="L217">
        <f t="shared" si="15"/>
        <v>0</v>
      </c>
      <c r="M217">
        <f>trueraw!C216</f>
        <v>0</v>
      </c>
      <c r="N217">
        <f>trueraw!D216</f>
        <v>0</v>
      </c>
      <c r="O217">
        <f>VLOOKUP($A217, '[1]auction in'!$A$2:$B$218, 2, FALSE)</f>
        <v>1</v>
      </c>
    </row>
    <row r="218" spans="1:1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4"/>
        <v>0</v>
      </c>
      <c r="L218">
        <f t="shared" si="15"/>
        <v>0</v>
      </c>
      <c r="M218">
        <f>trueraw!C217</f>
        <v>0</v>
      </c>
      <c r="N218">
        <f>trueraw!D217</f>
        <v>0</v>
      </c>
      <c r="O218">
        <f>VLOOKUP($A218, '[1]auction in'!$A$2:$B$218, 2, FALSE)</f>
        <v>1</v>
      </c>
    </row>
    <row r="219" spans="1:1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4"/>
        <v>0</v>
      </c>
      <c r="L219">
        <f t="shared" si="15"/>
        <v>0</v>
      </c>
      <c r="M219">
        <f>trueraw!C218</f>
        <v>0</v>
      </c>
      <c r="N219">
        <f>trueraw!D218</f>
        <v>0</v>
      </c>
      <c r="O219">
        <f>VLOOKUP($A219, '[1]auction in'!$A$2:$B$218, 2, FALSE)</f>
        <v>1</v>
      </c>
    </row>
  </sheetData>
  <sortState xmlns:xlrd2="http://schemas.microsoft.com/office/spreadsheetml/2017/richdata2" ref="A3:P179">
    <sortCondition descending="1" ref="K3:K179"/>
  </sortState>
  <conditionalFormatting sqref="K3:K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23:Z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23:Z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23:V240">
    <cfRule type="colorScale" priority="19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R219"/>
  <sheetViews>
    <sheetView workbookViewId="0">
      <selection activeCell="D11" sqref="D11"/>
    </sheetView>
    <sheetView workbookViewId="1"/>
    <sheetView topLeftCell="A107" workbookViewId="2">
      <selection activeCell="A179" sqref="A179"/>
    </sheetView>
  </sheetViews>
  <sheetFormatPr defaultRowHeight="14.4" x14ac:dyDescent="0.3"/>
  <cols>
    <col min="1" max="1" width="21.77734375" bestFit="1" customWidth="1"/>
    <col min="2" max="12" width="4.77734375" customWidth="1"/>
    <col min="14" max="14" width="5.77734375" customWidth="1"/>
    <col min="15" max="15" width="5.5546875" customWidth="1"/>
    <col min="26" max="38" width="4" customWidth="1"/>
  </cols>
  <sheetData>
    <row r="2" spans="1:44" x14ac:dyDescent="0.3">
      <c r="A2" t="str" cm="1">
        <f t="array" ref="A2:O179">_xlfn._xlws.SORT(raw!A2:O179, 12,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Normal</v>
      </c>
      <c r="L2" t="str">
        <v>Punt</v>
      </c>
      <c r="M2" t="str">
        <v>POS</v>
      </c>
      <c r="N2" t="str">
        <v>TEAM</v>
      </c>
      <c r="O2" t="str">
        <v>$pent</v>
      </c>
      <c r="Q2" t="s">
        <v>214</v>
      </c>
      <c r="S2" t="s">
        <v>205</v>
      </c>
      <c r="U2" t="str" cm="1">
        <f t="array" ref="U2:U179">_xlfn._xlws.SORT(raw!K2:K179, 1, -1,FALSE)</f>
        <v>Normal</v>
      </c>
      <c r="W2" t="s">
        <v>313</v>
      </c>
      <c r="X2" t="s">
        <v>314</v>
      </c>
      <c r="Z2" t="str">
        <f>GMs!C1</f>
        <v>_______</v>
      </c>
      <c r="AA2" t="str">
        <f>GMs!D1</f>
        <v>rob</v>
      </c>
      <c r="AB2" t="str">
        <f>GMs!E1</f>
        <v>koe</v>
      </c>
      <c r="AC2" t="str">
        <f>GMs!F1</f>
        <v>zieg</v>
      </c>
      <c r="AD2" t="str">
        <f>GMs!G1</f>
        <v>diaz</v>
      </c>
      <c r="AE2" t="str">
        <f>GMs!H1</f>
        <v>ul</v>
      </c>
      <c r="AF2" t="str">
        <f>GMs!I1</f>
        <v>varg</v>
      </c>
      <c r="AG2" t="str">
        <f>GMs!J1</f>
        <v>pete</v>
      </c>
      <c r="AH2" t="str">
        <f>GMs!K1</f>
        <v>me</v>
      </c>
      <c r="AI2" t="str">
        <f>GMs!L1</f>
        <v>bude</v>
      </c>
      <c r="AJ2" t="str">
        <f>GMs!M1</f>
        <v>bal</v>
      </c>
      <c r="AK2" t="str">
        <f>GMs!N1</f>
        <v>sch</v>
      </c>
      <c r="AL2" t="str">
        <f>GMs!O1</f>
        <v>peon</v>
      </c>
      <c r="AN2" t="s">
        <v>203</v>
      </c>
      <c r="AO2" t="s">
        <v>204</v>
      </c>
      <c r="AQ2" t="s">
        <v>762</v>
      </c>
      <c r="AR2" t="s">
        <v>317</v>
      </c>
    </row>
    <row r="3" spans="1:44" x14ac:dyDescent="0.3">
      <c r="A3" t="str">
        <v>Nikola Jokic</v>
      </c>
      <c r="B3">
        <v>3.667479674796748</v>
      </c>
      <c r="C3">
        <v>2.1589430894308941</v>
      </c>
      <c r="D3">
        <v>-0.40060975609756094</v>
      </c>
      <c r="E3">
        <v>2.0841869918699185</v>
      </c>
      <c r="F3">
        <v>2.3393495934959345</v>
      </c>
      <c r="G3">
        <v>2.5699186991869913</v>
      </c>
      <c r="H3">
        <v>1.0843902439024389</v>
      </c>
      <c r="I3">
        <v>0.38195121951219513</v>
      </c>
      <c r="J3">
        <v>-1.7550813008130082</v>
      </c>
      <c r="K3">
        <v>12.130528455284551</v>
      </c>
      <c r="L3">
        <v>12.130528455284551</v>
      </c>
      <c r="M3" t="str">
        <v xml:space="preserve"> C</v>
      </c>
      <c r="N3" t="str">
        <v>DEN</v>
      </c>
      <c r="O3">
        <v>45</v>
      </c>
      <c r="Q3">
        <f>VLOOKUP($A3, 'auction in'!$A$2:$B$218, 2, FALSE)</f>
        <v>45</v>
      </c>
      <c r="S3" t="str">
        <f>VLOOKUP($A3, 'auction in'!$A$2:$C$218, 3, FALSE)</f>
        <v>rob</v>
      </c>
      <c r="U3">
        <v>12.130528455284551</v>
      </c>
      <c r="W3">
        <f t="shared" ref="W3:W34" si="0">U3 - U$158</f>
        <v>13.935406504065039</v>
      </c>
      <c r="X3">
        <f>L3-L$158</f>
        <v>13.935406504065039</v>
      </c>
      <c r="Z3">
        <f t="shared" ref="Z3:AL12" si="1">IF(EXACT($S3, Z$2), 1, 0)</f>
        <v>0</v>
      </c>
      <c r="AA3">
        <f t="shared" si="1"/>
        <v>1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N3">
        <f>(2400-156) * (W3/AQ$3) + 1</f>
        <v>63.520821895831091</v>
      </c>
      <c r="AO3">
        <f>(2400-156) * (X3/AR$3) + 1</f>
        <v>63.520821895831091</v>
      </c>
      <c r="AQ3">
        <f>SUM(W3:W158)</f>
        <v>500.17020325203225</v>
      </c>
      <c r="AR3">
        <f>SUM(X3:X158)</f>
        <v>500.17020325203225</v>
      </c>
    </row>
    <row r="4" spans="1:44" x14ac:dyDescent="0.3">
      <c r="A4" t="str">
        <v>Stephen Curry</v>
      </c>
      <c r="B4">
        <v>0.48134146341463419</v>
      </c>
      <c r="C4">
        <v>3.2123170731707318</v>
      </c>
      <c r="D4">
        <v>3.1376829268292683</v>
      </c>
      <c r="E4">
        <v>2.3041463414634147</v>
      </c>
      <c r="F4">
        <v>8.1463414634146386E-2</v>
      </c>
      <c r="G4">
        <v>1.3531707317073169</v>
      </c>
      <c r="H4">
        <v>0.62341463414634157</v>
      </c>
      <c r="I4">
        <v>-0.98024390243902437</v>
      </c>
      <c r="J4">
        <v>-1.8573170731707318</v>
      </c>
      <c r="K4">
        <v>8.3559756097560989</v>
      </c>
      <c r="L4">
        <v>8.3559756097560989</v>
      </c>
      <c r="M4" t="str">
        <v xml:space="preserve"> PG</v>
      </c>
      <c r="N4" t="str">
        <v>GSW</v>
      </c>
      <c r="O4">
        <v>71</v>
      </c>
      <c r="Q4">
        <f>VLOOKUP($A4, 'auction in'!$A$2:$B$218, 2, FALSE)</f>
        <v>23</v>
      </c>
      <c r="S4" t="str">
        <f>VLOOKUP($A4, 'auction in'!$A$2:$C$218, 3, FALSE)</f>
        <v>koe</v>
      </c>
      <c r="U4">
        <v>8.3559756097560989</v>
      </c>
      <c r="W4">
        <f t="shared" si="0"/>
        <v>10.160853658536587</v>
      </c>
      <c r="X4">
        <f t="shared" ref="X4:X67" si="2">L4-L$158</f>
        <v>10.160853658536587</v>
      </c>
      <c r="Z4">
        <f t="shared" si="1"/>
        <v>0</v>
      </c>
      <c r="AA4">
        <f t="shared" si="1"/>
        <v>0</v>
      </c>
      <c r="AB4">
        <f t="shared" si="1"/>
        <v>1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N4">
        <f t="shared" ref="AN4:AN67" si="3">(2400-156) * (W4/AQ$3) + 1</f>
        <v>46.586393314731026</v>
      </c>
      <c r="AO4">
        <f t="shared" ref="AO4:AO67" si="4">(2400-156) * (X4/AR$3) + 1</f>
        <v>46.586393314731026</v>
      </c>
    </row>
    <row r="5" spans="1:44" x14ac:dyDescent="0.3">
      <c r="A5" t="str">
        <v>James Harden</v>
      </c>
      <c r="B5">
        <v>0.19032520325203253</v>
      </c>
      <c r="C5">
        <v>2.4043495934959349</v>
      </c>
      <c r="D5">
        <v>0.969390243902439</v>
      </c>
      <c r="E5">
        <v>1.4176422764227643</v>
      </c>
      <c r="F5">
        <v>1.0906504065040652</v>
      </c>
      <c r="G5">
        <v>3.7309349593495935</v>
      </c>
      <c r="H5">
        <v>0.60256097560975619</v>
      </c>
      <c r="I5">
        <v>0.43304878048780499</v>
      </c>
      <c r="J5">
        <v>-2.5002845528455286</v>
      </c>
      <c r="K5">
        <v>8.3386178861788629</v>
      </c>
      <c r="L5">
        <v>8.3386178861788629</v>
      </c>
      <c r="M5" t="str">
        <v xml:space="preserve"> SG, PG</v>
      </c>
      <c r="N5" t="str">
        <v>BRO</v>
      </c>
      <c r="O5">
        <v>77</v>
      </c>
      <c r="Q5">
        <f>VLOOKUP($A5, 'auction in'!$A$2:$B$218, 2, FALSE)</f>
        <v>15</v>
      </c>
      <c r="S5" t="str">
        <f>VLOOKUP($A5, 'auction in'!$A$2:$C$218, 3, FALSE)</f>
        <v>zieg</v>
      </c>
      <c r="U5">
        <v>8.3386178861788629</v>
      </c>
      <c r="W5">
        <f t="shared" si="0"/>
        <v>10.143495934959351</v>
      </c>
      <c r="X5">
        <f t="shared" si="2"/>
        <v>10.143495934959351</v>
      </c>
      <c r="Z5">
        <f t="shared" si="1"/>
        <v>0</v>
      </c>
      <c r="AA5">
        <f t="shared" si="1"/>
        <v>0</v>
      </c>
      <c r="AB5">
        <f t="shared" si="1"/>
        <v>0</v>
      </c>
      <c r="AC5">
        <f t="shared" si="1"/>
        <v>1</v>
      </c>
      <c r="AD5">
        <f t="shared" si="1"/>
        <v>0</v>
      </c>
      <c r="AE5">
        <f t="shared" si="1"/>
        <v>0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si="1"/>
        <v>0</v>
      </c>
      <c r="AJ5">
        <f t="shared" si="1"/>
        <v>0</v>
      </c>
      <c r="AK5">
        <f t="shared" si="1"/>
        <v>0</v>
      </c>
      <c r="AL5">
        <f t="shared" si="1"/>
        <v>0</v>
      </c>
      <c r="AN5">
        <f t="shared" si="3"/>
        <v>46.508518360457323</v>
      </c>
      <c r="AO5">
        <f t="shared" si="4"/>
        <v>46.508518360457323</v>
      </c>
    </row>
    <row r="6" spans="1:44" x14ac:dyDescent="0.3">
      <c r="A6" t="str">
        <v>Damian Lillard</v>
      </c>
      <c r="B6">
        <v>-0.40146341463414636</v>
      </c>
      <c r="C6">
        <v>4.2439024390243905</v>
      </c>
      <c r="D6">
        <v>2.2678048780487807</v>
      </c>
      <c r="E6">
        <v>2.0482926829268293</v>
      </c>
      <c r="F6">
        <v>-0.40585365853658539</v>
      </c>
      <c r="G6">
        <v>2.1995121951219514</v>
      </c>
      <c r="H6">
        <v>-0.11853658536585365</v>
      </c>
      <c r="I6">
        <v>-0.58829268292682924</v>
      </c>
      <c r="J6">
        <v>-1.4658536585365853</v>
      </c>
      <c r="K6">
        <v>7.7795121951219519</v>
      </c>
      <c r="L6">
        <v>7.7795121951219519</v>
      </c>
      <c r="M6" t="str">
        <v xml:space="preserve"> PG</v>
      </c>
      <c r="N6" t="str">
        <v>POR</v>
      </c>
      <c r="O6">
        <v>64</v>
      </c>
      <c r="Q6">
        <f>VLOOKUP($A6, 'auction in'!$A$2:$B$218, 2, FALSE)</f>
        <v>64</v>
      </c>
      <c r="S6" t="str">
        <f>VLOOKUP($A6, 'auction in'!$A$2:$C$218, 3, FALSE)</f>
        <v>diaz</v>
      </c>
      <c r="U6">
        <v>7.7795121951219519</v>
      </c>
      <c r="W6">
        <f t="shared" si="0"/>
        <v>9.5843902439024404</v>
      </c>
      <c r="X6">
        <f t="shared" si="2"/>
        <v>9.5843902439024404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1</v>
      </c>
      <c r="AE6">
        <f t="shared" si="1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  <c r="AL6">
        <f t="shared" si="1"/>
        <v>0</v>
      </c>
      <c r="AN6">
        <f t="shared" si="3"/>
        <v>44.000105898910697</v>
      </c>
      <c r="AO6">
        <f t="shared" si="4"/>
        <v>44.000105898910697</v>
      </c>
    </row>
    <row r="7" spans="1:44" x14ac:dyDescent="0.3">
      <c r="A7" t="str">
        <v>Karl-Anthony Towns</v>
      </c>
      <c r="B7">
        <v>0.72178861788617898</v>
      </c>
      <c r="C7">
        <v>1.7983739837398371</v>
      </c>
      <c r="D7">
        <v>0.58487804878048777</v>
      </c>
      <c r="E7">
        <v>1.4369105691056911</v>
      </c>
      <c r="F7">
        <v>1.9757723577235773</v>
      </c>
      <c r="G7">
        <v>0.72422764227642278</v>
      </c>
      <c r="H7">
        <v>-0.37317073170731707</v>
      </c>
      <c r="I7">
        <v>1.4453658536585365</v>
      </c>
      <c r="J7">
        <v>-1.6304065040650404</v>
      </c>
      <c r="K7">
        <v>6.6837398373983747</v>
      </c>
      <c r="L7">
        <v>6.6837398373983747</v>
      </c>
      <c r="M7" t="str">
        <v xml:space="preserve"> C</v>
      </c>
      <c r="N7" t="str">
        <v>MIN</v>
      </c>
      <c r="O7">
        <v>70</v>
      </c>
      <c r="Q7">
        <f>VLOOKUP($A7, 'auction in'!$A$2:$B$218, 2, FALSE)</f>
        <v>70</v>
      </c>
      <c r="S7" t="str">
        <f>VLOOKUP($A7, 'auction in'!$A$2:$C$218, 3, FALSE)</f>
        <v>varg</v>
      </c>
      <c r="U7">
        <v>6.6837398373983747</v>
      </c>
      <c r="W7">
        <f t="shared" si="0"/>
        <v>8.4886178861788615</v>
      </c>
      <c r="X7">
        <f t="shared" si="2"/>
        <v>8.4886178861788615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1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  <c r="AL7">
        <f t="shared" si="1"/>
        <v>0</v>
      </c>
      <c r="AN7">
        <f t="shared" si="3"/>
        <v>39.083953047852759</v>
      </c>
      <c r="AO7">
        <f t="shared" si="4"/>
        <v>39.083953047852759</v>
      </c>
    </row>
    <row r="8" spans="1:44" x14ac:dyDescent="0.3">
      <c r="A8" t="str">
        <v>Kevin Durant</v>
      </c>
      <c r="B8">
        <v>1.9221138211382112</v>
      </c>
      <c r="C8">
        <v>2.5021138211382112</v>
      </c>
      <c r="D8">
        <v>0.39560975609756094</v>
      </c>
      <c r="E8">
        <v>1.4786991869918698</v>
      </c>
      <c r="F8">
        <v>0.54617886178861785</v>
      </c>
      <c r="G8">
        <v>0.85382113821138206</v>
      </c>
      <c r="H8">
        <v>-0.67463414634146335</v>
      </c>
      <c r="I8">
        <v>1.2034146341463416</v>
      </c>
      <c r="J8">
        <v>-1.6530081300813007</v>
      </c>
      <c r="K8">
        <v>6.5743089430894308</v>
      </c>
      <c r="L8">
        <v>6.5743089430894308</v>
      </c>
      <c r="M8" t="str">
        <v xml:space="preserve"> SF, PF</v>
      </c>
      <c r="N8" t="str">
        <v>BRO</v>
      </c>
      <c r="O8">
        <v>59</v>
      </c>
      <c r="Q8">
        <f>VLOOKUP($A8, 'auction in'!$A$2:$B$218, 2, FALSE)</f>
        <v>59</v>
      </c>
      <c r="S8" t="str">
        <f>VLOOKUP($A8, 'auction in'!$A$2:$C$218, 3, FALSE)</f>
        <v>ul</v>
      </c>
      <c r="U8">
        <v>6.5743089430894308</v>
      </c>
      <c r="W8">
        <f t="shared" si="0"/>
        <v>8.3791869918699184</v>
      </c>
      <c r="X8">
        <f t="shared" si="2"/>
        <v>8.3791869918699184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1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</v>
      </c>
      <c r="AL8">
        <f t="shared" si="1"/>
        <v>0</v>
      </c>
      <c r="AN8">
        <f t="shared" si="3"/>
        <v>38.592994319738494</v>
      </c>
      <c r="AO8">
        <f t="shared" si="4"/>
        <v>38.592994319738494</v>
      </c>
    </row>
    <row r="9" spans="1:44" x14ac:dyDescent="0.3">
      <c r="A9" t="str">
        <v>Jayson Tatum</v>
      </c>
      <c r="B9">
        <v>0.13609756097560979</v>
      </c>
      <c r="C9">
        <v>1.8897560975609757</v>
      </c>
      <c r="D9">
        <v>1.2853658536585366</v>
      </c>
      <c r="E9">
        <v>1.9370731707317077</v>
      </c>
      <c r="F9">
        <v>0.90097560975609781</v>
      </c>
      <c r="G9">
        <v>0.87414634146341474</v>
      </c>
      <c r="H9">
        <v>0.73414634146341473</v>
      </c>
      <c r="I9">
        <v>-0.14341463414634145</v>
      </c>
      <c r="J9">
        <v>-1.2248780487804878</v>
      </c>
      <c r="K9">
        <v>6.3892682926829281</v>
      </c>
      <c r="L9">
        <v>6.3892682926829281</v>
      </c>
      <c r="M9" t="str">
        <v xml:space="preserve"> PF, SF</v>
      </c>
      <c r="N9" t="str">
        <v>BOS</v>
      </c>
      <c r="O9">
        <v>65</v>
      </c>
      <c r="Q9">
        <f>VLOOKUP($A9, 'auction in'!$A$2:$B$218, 2, FALSE)</f>
        <v>65</v>
      </c>
      <c r="S9" t="str">
        <f>VLOOKUP($A9, 'auction in'!$A$2:$C$218, 3, FALSE)</f>
        <v>me</v>
      </c>
      <c r="U9">
        <v>6.3892682926829281</v>
      </c>
      <c r="W9">
        <f t="shared" si="0"/>
        <v>8.1941463414634157</v>
      </c>
      <c r="X9">
        <f t="shared" si="2"/>
        <v>8.1941463414634157</v>
      </c>
      <c r="Z9">
        <f t="shared" si="1"/>
        <v>0</v>
      </c>
      <c r="AA9">
        <f t="shared" si="1"/>
        <v>0</v>
      </c>
      <c r="AB9">
        <f t="shared" si="1"/>
        <v>0</v>
      </c>
      <c r="AC9">
        <f t="shared" si="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1</v>
      </c>
      <c r="AI9">
        <f t="shared" si="1"/>
        <v>0</v>
      </c>
      <c r="AJ9">
        <f t="shared" si="1"/>
        <v>0</v>
      </c>
      <c r="AK9">
        <f t="shared" si="1"/>
        <v>0</v>
      </c>
      <c r="AL9">
        <f t="shared" si="1"/>
        <v>0</v>
      </c>
      <c r="AN9">
        <f t="shared" si="3"/>
        <v>37.762814479331325</v>
      </c>
      <c r="AO9">
        <f t="shared" si="4"/>
        <v>37.762814479331325</v>
      </c>
    </row>
    <row r="10" spans="1:44" x14ac:dyDescent="0.3">
      <c r="A10" t="str">
        <v>Bradley Beal</v>
      </c>
      <c r="B10">
        <v>0.11634146341463414</v>
      </c>
      <c r="C10">
        <v>2.9719512195121949</v>
      </c>
      <c r="D10">
        <v>0.81414634146341469</v>
      </c>
      <c r="E10">
        <v>2.4910975609756099</v>
      </c>
      <c r="F10">
        <v>-0.20341463414634142</v>
      </c>
      <c r="G10">
        <v>1.3887804878048779</v>
      </c>
      <c r="H10">
        <v>0.66792682926829272</v>
      </c>
      <c r="I10">
        <v>-0.3570731707317073</v>
      </c>
      <c r="J10">
        <v>-1.5724390243902437</v>
      </c>
      <c r="K10">
        <v>6.3173170731707309</v>
      </c>
      <c r="L10">
        <v>6.3173170731707309</v>
      </c>
      <c r="M10" t="str">
        <v xml:space="preserve"> SG</v>
      </c>
      <c r="N10" t="str">
        <v>WAS</v>
      </c>
      <c r="O10">
        <v>76</v>
      </c>
      <c r="Q10">
        <f>VLOOKUP($A10, 'auction in'!$A$2:$B$218, 2, FALSE)</f>
        <v>76</v>
      </c>
      <c r="S10" t="str">
        <f>VLOOKUP($A10, 'auction in'!$A$2:$C$218, 3, FALSE)</f>
        <v>pete</v>
      </c>
      <c r="U10">
        <v>6.3173170731707309</v>
      </c>
      <c r="W10">
        <f t="shared" si="0"/>
        <v>8.1221951219512185</v>
      </c>
      <c r="X10">
        <f t="shared" si="2"/>
        <v>8.1221951219512185</v>
      </c>
      <c r="Z10">
        <f t="shared" si="1"/>
        <v>0</v>
      </c>
      <c r="AA10">
        <f t="shared" si="1"/>
        <v>0</v>
      </c>
      <c r="AB10">
        <f t="shared" si="1"/>
        <v>0</v>
      </c>
      <c r="AC10">
        <f t="shared" si="1"/>
        <v>0</v>
      </c>
      <c r="AD10">
        <f t="shared" si="1"/>
        <v>0</v>
      </c>
      <c r="AE10">
        <f t="shared" si="1"/>
        <v>0</v>
      </c>
      <c r="AF10">
        <f t="shared" si="1"/>
        <v>0</v>
      </c>
      <c r="AG10">
        <f t="shared" si="1"/>
        <v>1</v>
      </c>
      <c r="AH10">
        <f t="shared" si="1"/>
        <v>0</v>
      </c>
      <c r="AI10">
        <f t="shared" si="1"/>
        <v>0</v>
      </c>
      <c r="AJ10">
        <f t="shared" si="1"/>
        <v>0</v>
      </c>
      <c r="AK10">
        <f t="shared" si="1"/>
        <v>0</v>
      </c>
      <c r="AL10">
        <f t="shared" si="1"/>
        <v>0</v>
      </c>
      <c r="AN10">
        <f t="shared" si="3"/>
        <v>37.440007291826767</v>
      </c>
      <c r="AO10">
        <f t="shared" si="4"/>
        <v>37.440007291826767</v>
      </c>
    </row>
    <row r="11" spans="1:44" x14ac:dyDescent="0.3">
      <c r="A11" t="str">
        <v>Giannis Antetokounmpo</v>
      </c>
      <c r="B11">
        <v>3.6001626016260162</v>
      </c>
      <c r="C11">
        <v>-3.5298373983739841</v>
      </c>
      <c r="D11">
        <v>-0.63853658536585367</v>
      </c>
      <c r="E11">
        <v>1.9757723577235773</v>
      </c>
      <c r="F11">
        <v>2.1949593495934963</v>
      </c>
      <c r="G11">
        <v>1.4391869918699187</v>
      </c>
      <c r="H11">
        <v>0.67219512195121955</v>
      </c>
      <c r="I11">
        <v>1.2826829268292683</v>
      </c>
      <c r="J11">
        <v>-1.9088617886178865</v>
      </c>
      <c r="K11">
        <v>5.0877235772357716</v>
      </c>
      <c r="L11">
        <v>5.0877235772357716</v>
      </c>
      <c r="M11" t="str">
        <v xml:space="preserve"> PF</v>
      </c>
      <c r="N11" t="str">
        <v>MIL</v>
      </c>
      <c r="O11">
        <v>86</v>
      </c>
      <c r="Q11">
        <f>VLOOKUP($A11, 'auction in'!$A$2:$B$218, 2, FALSE)</f>
        <v>86</v>
      </c>
      <c r="S11" t="str">
        <f>VLOOKUP($A11, 'auction in'!$A$2:$C$218, 3, FALSE)</f>
        <v>bal</v>
      </c>
      <c r="U11">
        <v>5.0877235772357716</v>
      </c>
      <c r="W11">
        <f t="shared" si="0"/>
        <v>6.8926016260162593</v>
      </c>
      <c r="X11">
        <f t="shared" si="2"/>
        <v>6.8926016260162593</v>
      </c>
      <c r="Z11">
        <f t="shared" si="1"/>
        <v>0</v>
      </c>
      <c r="AA11">
        <f t="shared" si="1"/>
        <v>0</v>
      </c>
      <c r="AB11">
        <f t="shared" si="1"/>
        <v>0</v>
      </c>
      <c r="AC11">
        <f t="shared" si="1"/>
        <v>0</v>
      </c>
      <c r="AD11">
        <f t="shared" si="1"/>
        <v>0</v>
      </c>
      <c r="AE11">
        <f t="shared" si="1"/>
        <v>0</v>
      </c>
      <c r="AF11">
        <f t="shared" si="1"/>
        <v>0</v>
      </c>
      <c r="AG11">
        <f t="shared" si="1"/>
        <v>0</v>
      </c>
      <c r="AH11">
        <f t="shared" si="1"/>
        <v>0</v>
      </c>
      <c r="AI11">
        <f t="shared" si="1"/>
        <v>0</v>
      </c>
      <c r="AJ11">
        <f t="shared" si="1"/>
        <v>1</v>
      </c>
      <c r="AK11">
        <f t="shared" si="1"/>
        <v>0</v>
      </c>
      <c r="AL11">
        <f t="shared" si="1"/>
        <v>0</v>
      </c>
      <c r="AN11">
        <f t="shared" si="3"/>
        <v>31.923469547398795</v>
      </c>
      <c r="AO11">
        <f t="shared" si="4"/>
        <v>31.923469547398795</v>
      </c>
    </row>
    <row r="12" spans="1:44" x14ac:dyDescent="0.3">
      <c r="A12" t="str">
        <v>Paul George</v>
      </c>
      <c r="B12">
        <v>-8.1788617886178874E-2</v>
      </c>
      <c r="C12">
        <v>1.7494308943089432</v>
      </c>
      <c r="D12">
        <v>1.7348780487804878</v>
      </c>
      <c r="E12">
        <v>1.5606504065040649</v>
      </c>
      <c r="F12">
        <v>0.61569105691056913</v>
      </c>
      <c r="G12">
        <v>1.1955284552845529</v>
      </c>
      <c r="H12">
        <v>0.52780487804878051</v>
      </c>
      <c r="I12">
        <v>-0.35073170731707315</v>
      </c>
      <c r="J12">
        <v>-1.9449593495934963</v>
      </c>
      <c r="K12">
        <v>5.0065040650406489</v>
      </c>
      <c r="L12">
        <v>5.0065040650406489</v>
      </c>
      <c r="M12" t="str">
        <v xml:space="preserve"> SF, SG</v>
      </c>
      <c r="N12" t="str">
        <v>LAC</v>
      </c>
      <c r="O12">
        <v>64</v>
      </c>
      <c r="Q12">
        <f>VLOOKUP($A12, 'auction in'!$A$2:$B$218, 2, FALSE)</f>
        <v>64</v>
      </c>
      <c r="S12" t="str">
        <f>VLOOKUP($A12, 'auction in'!$A$2:$C$218, 3, FALSE)</f>
        <v>sch</v>
      </c>
      <c r="U12">
        <v>5.0065040650406489</v>
      </c>
      <c r="W12">
        <f t="shared" si="0"/>
        <v>6.8113821138211366</v>
      </c>
      <c r="X12">
        <f t="shared" si="2"/>
        <v>6.8113821138211366</v>
      </c>
      <c r="Z12">
        <f t="shared" si="1"/>
        <v>0</v>
      </c>
      <c r="AA12">
        <f t="shared" si="1"/>
        <v>0</v>
      </c>
      <c r="AB12">
        <f t="shared" si="1"/>
        <v>0</v>
      </c>
      <c r="AC12">
        <f t="shared" si="1"/>
        <v>0</v>
      </c>
      <c r="AD12">
        <f t="shared" si="1"/>
        <v>0</v>
      </c>
      <c r="AE12">
        <f t="shared" si="1"/>
        <v>0</v>
      </c>
      <c r="AF12">
        <f t="shared" si="1"/>
        <v>0</v>
      </c>
      <c r="AG12">
        <f t="shared" si="1"/>
        <v>0</v>
      </c>
      <c r="AH12">
        <f t="shared" si="1"/>
        <v>0</v>
      </c>
      <c r="AI12">
        <f t="shared" si="1"/>
        <v>0</v>
      </c>
      <c r="AJ12">
        <f t="shared" si="1"/>
        <v>0</v>
      </c>
      <c r="AK12">
        <f t="shared" si="1"/>
        <v>1</v>
      </c>
      <c r="AL12">
        <f t="shared" si="1"/>
        <v>0</v>
      </c>
      <c r="AN12">
        <f t="shared" si="3"/>
        <v>31.55908041709705</v>
      </c>
      <c r="AO12">
        <f t="shared" si="4"/>
        <v>31.55908041709705</v>
      </c>
    </row>
    <row r="13" spans="1:44" x14ac:dyDescent="0.3">
      <c r="A13" t="str">
        <v>Nikola Vucevic</v>
      </c>
      <c r="B13">
        <v>0.28439024390243905</v>
      </c>
      <c r="C13">
        <v>0.6941463414634147</v>
      </c>
      <c r="D13">
        <v>0.31219512195121957</v>
      </c>
      <c r="E13">
        <v>0.99170731707317084</v>
      </c>
      <c r="F13">
        <v>2.3282926829268296</v>
      </c>
      <c r="G13">
        <v>2.1463414634146361E-2</v>
      </c>
      <c r="H13">
        <v>-9.0731707317073168E-2</v>
      </c>
      <c r="I13">
        <v>0.53317073170731721</v>
      </c>
      <c r="J13">
        <v>-0.1590243902439025</v>
      </c>
      <c r="K13">
        <v>4.9156097560975613</v>
      </c>
      <c r="L13">
        <v>4.9156097560975613</v>
      </c>
      <c r="M13" t="str">
        <v xml:space="preserve"> C</v>
      </c>
      <c r="N13" t="str">
        <v>CHI</v>
      </c>
      <c r="O13">
        <v>60</v>
      </c>
      <c r="Q13">
        <f>VLOOKUP($A13, 'auction in'!$A$2:$B$218, 2, FALSE)</f>
        <v>60</v>
      </c>
      <c r="S13" t="str">
        <f>VLOOKUP($A13, 'auction in'!$A$2:$C$218, 3, FALSE)</f>
        <v>rob</v>
      </c>
      <c r="U13">
        <v>4.9156097560975613</v>
      </c>
      <c r="W13">
        <f t="shared" si="0"/>
        <v>6.720487804878049</v>
      </c>
      <c r="X13">
        <f t="shared" si="2"/>
        <v>6.720487804878049</v>
      </c>
      <c r="Z13">
        <f t="shared" ref="Z13:AL22" si="5">IF(EXACT($S13, Z$2), 1, 0)</f>
        <v>0</v>
      </c>
      <c r="AA13">
        <f t="shared" si="5"/>
        <v>1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  <c r="AI13">
        <f t="shared" si="5"/>
        <v>0</v>
      </c>
      <c r="AJ13">
        <f t="shared" si="5"/>
        <v>0</v>
      </c>
      <c r="AK13">
        <f t="shared" si="5"/>
        <v>0</v>
      </c>
      <c r="AL13">
        <f t="shared" si="5"/>
        <v>0</v>
      </c>
      <c r="AN13">
        <f t="shared" si="3"/>
        <v>31.151285574577191</v>
      </c>
      <c r="AO13">
        <f t="shared" si="4"/>
        <v>31.151285574577191</v>
      </c>
    </row>
    <row r="14" spans="1:44" x14ac:dyDescent="0.3">
      <c r="A14" t="str">
        <v>Anthony Davis</v>
      </c>
      <c r="B14">
        <v>1.1160569105691056</v>
      </c>
      <c r="C14">
        <v>-0.17040650406504065</v>
      </c>
      <c r="D14">
        <v>-0.84341463414634155</v>
      </c>
      <c r="E14">
        <v>1.1002032520325202</v>
      </c>
      <c r="F14">
        <v>1.1633333333333333</v>
      </c>
      <c r="G14">
        <v>-0.4740650406504065</v>
      </c>
      <c r="H14">
        <v>0.6351219512195122</v>
      </c>
      <c r="I14">
        <v>2.5963414634146345</v>
      </c>
      <c r="J14">
        <v>-0.28199186991869912</v>
      </c>
      <c r="K14">
        <v>4.8411788617886176</v>
      </c>
      <c r="L14">
        <v>4.8411788617886176</v>
      </c>
      <c r="M14" t="str">
        <v xml:space="preserve"> PF</v>
      </c>
      <c r="N14" t="str">
        <v>LAL</v>
      </c>
      <c r="O14">
        <v>50</v>
      </c>
      <c r="Q14">
        <f>VLOOKUP($A14, 'auction in'!$A$2:$B$218, 2, FALSE)</f>
        <v>50</v>
      </c>
      <c r="S14" t="str">
        <f>VLOOKUP($A14, 'auction in'!$A$2:$C$218, 3, FALSE)</f>
        <v>bude</v>
      </c>
      <c r="U14">
        <v>4.8411788617886176</v>
      </c>
      <c r="W14">
        <f t="shared" si="0"/>
        <v>6.6460569105691052</v>
      </c>
      <c r="X14">
        <f t="shared" si="2"/>
        <v>6.6460569105691052</v>
      </c>
      <c r="Z14">
        <f t="shared" si="5"/>
        <v>0</v>
      </c>
      <c r="AA14">
        <f t="shared" si="5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0</v>
      </c>
      <c r="AF14">
        <f t="shared" si="5"/>
        <v>0</v>
      </c>
      <c r="AG14">
        <f t="shared" si="5"/>
        <v>0</v>
      </c>
      <c r="AH14">
        <f t="shared" si="5"/>
        <v>0</v>
      </c>
      <c r="AI14">
        <f t="shared" si="5"/>
        <v>1</v>
      </c>
      <c r="AJ14">
        <f t="shared" si="5"/>
        <v>0</v>
      </c>
      <c r="AK14">
        <f t="shared" si="5"/>
        <v>0</v>
      </c>
      <c r="AL14">
        <f t="shared" si="5"/>
        <v>0</v>
      </c>
      <c r="AN14">
        <f t="shared" si="3"/>
        <v>30.817353393604968</v>
      </c>
      <c r="AO14">
        <f t="shared" si="4"/>
        <v>30.817353393604968</v>
      </c>
    </row>
    <row r="15" spans="1:44" x14ac:dyDescent="0.3">
      <c r="A15" t="str">
        <v>Bam Adebayo</v>
      </c>
      <c r="B15">
        <v>2.5180487804878049</v>
      </c>
      <c r="C15">
        <v>0.42536585365853663</v>
      </c>
      <c r="D15">
        <v>-1.7268292682926831</v>
      </c>
      <c r="E15">
        <v>0.69512195121951226</v>
      </c>
      <c r="F15">
        <v>1.4941463414634146</v>
      </c>
      <c r="G15">
        <v>0.63317073170731719</v>
      </c>
      <c r="H15">
        <v>0.73414634146341473</v>
      </c>
      <c r="I15">
        <v>0.91317073170731722</v>
      </c>
      <c r="J15">
        <v>-1.113658536585366</v>
      </c>
      <c r="K15">
        <v>4.5726829268292679</v>
      </c>
      <c r="L15">
        <v>4.5726829268292679</v>
      </c>
      <c r="M15" t="str">
        <v xml:space="preserve"> C, PF</v>
      </c>
      <c r="N15" t="str">
        <v>MIA</v>
      </c>
      <c r="O15">
        <v>32</v>
      </c>
      <c r="Q15">
        <f>VLOOKUP($A15, 'auction in'!$A$2:$B$218, 2, FALSE)</f>
        <v>32</v>
      </c>
      <c r="S15" t="str">
        <f>VLOOKUP($A15, 'auction in'!$A$2:$C$218, 3, FALSE)</f>
        <v>diaz</v>
      </c>
      <c r="U15">
        <v>4.5726829268292679</v>
      </c>
      <c r="W15">
        <f t="shared" si="0"/>
        <v>6.3775609756097555</v>
      </c>
      <c r="X15">
        <f t="shared" si="2"/>
        <v>6.3775609756097555</v>
      </c>
      <c r="Z15">
        <f t="shared" si="5"/>
        <v>0</v>
      </c>
      <c r="AA15">
        <f t="shared" si="5"/>
        <v>0</v>
      </c>
      <c r="AB15">
        <f t="shared" si="5"/>
        <v>0</v>
      </c>
      <c r="AC15">
        <f t="shared" si="5"/>
        <v>0</v>
      </c>
      <c r="AD15">
        <f t="shared" si="5"/>
        <v>1</v>
      </c>
      <c r="AE15">
        <f t="shared" si="5"/>
        <v>0</v>
      </c>
      <c r="AF15">
        <f t="shared" si="5"/>
        <v>0</v>
      </c>
      <c r="AG15">
        <f t="shared" si="5"/>
        <v>0</v>
      </c>
      <c r="AH15">
        <f t="shared" si="5"/>
        <v>0</v>
      </c>
      <c r="AI15">
        <f t="shared" si="5"/>
        <v>0</v>
      </c>
      <c r="AJ15">
        <f t="shared" si="5"/>
        <v>0</v>
      </c>
      <c r="AK15">
        <f t="shared" si="5"/>
        <v>0</v>
      </c>
      <c r="AL15">
        <f t="shared" si="5"/>
        <v>0</v>
      </c>
      <c r="AN15">
        <f t="shared" si="3"/>
        <v>29.612753691080943</v>
      </c>
      <c r="AO15">
        <f t="shared" si="4"/>
        <v>29.612753691080943</v>
      </c>
    </row>
    <row r="16" spans="1:44" x14ac:dyDescent="0.3">
      <c r="A16" t="str">
        <v>Fred VanVleet</v>
      </c>
      <c r="B16">
        <v>-1.7714634146341461</v>
      </c>
      <c r="C16">
        <v>1.4578048780487805</v>
      </c>
      <c r="D16">
        <v>1.4663414634146341</v>
      </c>
      <c r="E16">
        <v>0.73512195121951229</v>
      </c>
      <c r="F16">
        <v>-0.51585365853658538</v>
      </c>
      <c r="G16">
        <v>1.36</v>
      </c>
      <c r="H16">
        <v>1.555609756097561</v>
      </c>
      <c r="I16">
        <v>0.13609756097560977</v>
      </c>
      <c r="J16">
        <v>3.170731707317076E-3</v>
      </c>
      <c r="K16">
        <v>4.4268292682926829</v>
      </c>
      <c r="L16">
        <v>4.4268292682926829</v>
      </c>
      <c r="M16" t="str">
        <v xml:space="preserve"> SG, PG</v>
      </c>
      <c r="N16" t="str">
        <v>TOR</v>
      </c>
      <c r="O16">
        <v>48</v>
      </c>
      <c r="Q16">
        <f>VLOOKUP($A16, 'auction in'!$A$2:$B$218, 2, FALSE)</f>
        <v>48</v>
      </c>
      <c r="S16" t="str">
        <f>VLOOKUP($A16, 'auction in'!$A$2:$C$218, 3, FALSE)</f>
        <v>koe</v>
      </c>
      <c r="U16">
        <v>4.4268292682926829</v>
      </c>
      <c r="W16">
        <f t="shared" si="0"/>
        <v>6.2317073170731705</v>
      </c>
      <c r="X16">
        <f t="shared" si="2"/>
        <v>6.2317073170731705</v>
      </c>
      <c r="Z16">
        <f t="shared" si="5"/>
        <v>0</v>
      </c>
      <c r="AA16">
        <f t="shared" si="5"/>
        <v>0</v>
      </c>
      <c r="AB16">
        <f t="shared" si="5"/>
        <v>1</v>
      </c>
      <c r="AC16">
        <f t="shared" si="5"/>
        <v>0</v>
      </c>
      <c r="AD16">
        <f t="shared" si="5"/>
        <v>0</v>
      </c>
      <c r="AE16">
        <f t="shared" si="5"/>
        <v>0</v>
      </c>
      <c r="AF16">
        <f t="shared" si="5"/>
        <v>0</v>
      </c>
      <c r="AG16">
        <f t="shared" si="5"/>
        <v>0</v>
      </c>
      <c r="AH16">
        <f t="shared" si="5"/>
        <v>0</v>
      </c>
      <c r="AI16">
        <f t="shared" si="5"/>
        <v>0</v>
      </c>
      <c r="AJ16">
        <f t="shared" si="5"/>
        <v>0</v>
      </c>
      <c r="AK16">
        <f t="shared" si="5"/>
        <v>0</v>
      </c>
      <c r="AL16">
        <f t="shared" si="5"/>
        <v>0</v>
      </c>
      <c r="AN16">
        <f t="shared" si="3"/>
        <v>28.95838522285139</v>
      </c>
      <c r="AO16">
        <f t="shared" si="4"/>
        <v>28.95838522285139</v>
      </c>
    </row>
    <row r="17" spans="1:41" x14ac:dyDescent="0.3">
      <c r="A17" t="str">
        <v>Rudy Gobert</v>
      </c>
      <c r="B17">
        <v>3.2965853658536584</v>
      </c>
      <c r="C17">
        <v>-3.3746341463414637</v>
      </c>
      <c r="D17">
        <v>-1.7268292682926831</v>
      </c>
      <c r="E17">
        <v>6.4878048780487835E-2</v>
      </c>
      <c r="F17">
        <v>3.2921951219512198</v>
      </c>
      <c r="G17">
        <v>-0.775609756097561</v>
      </c>
      <c r="H17">
        <v>-0.82292682926829275</v>
      </c>
      <c r="I17">
        <v>4.527804878048781</v>
      </c>
      <c r="J17">
        <v>-0.10341463414634147</v>
      </c>
      <c r="K17">
        <v>4.3780487804878048</v>
      </c>
      <c r="L17">
        <v>4.3780487804878048</v>
      </c>
      <c r="M17" t="str">
        <v xml:space="preserve"> C</v>
      </c>
      <c r="N17" t="str">
        <v>UTA</v>
      </c>
      <c r="O17">
        <v>38</v>
      </c>
      <c r="Q17">
        <f>VLOOKUP($A17, 'auction in'!$A$2:$B$218, 2, FALSE)</f>
        <v>38</v>
      </c>
      <c r="S17" t="str">
        <f>VLOOKUP($A17, 'auction in'!$A$2:$C$218, 3, FALSE)</f>
        <v>varg</v>
      </c>
      <c r="U17">
        <v>4.3780487804878048</v>
      </c>
      <c r="W17">
        <f t="shared" si="0"/>
        <v>6.1829268292682924</v>
      </c>
      <c r="X17">
        <f t="shared" si="2"/>
        <v>6.1829268292682924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1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  <c r="AL17">
        <f t="shared" si="5"/>
        <v>0</v>
      </c>
      <c r="AN17">
        <f t="shared" si="3"/>
        <v>28.739532892339831</v>
      </c>
      <c r="AO17">
        <f t="shared" si="4"/>
        <v>28.739532892339831</v>
      </c>
    </row>
    <row r="18" spans="1:41" x14ac:dyDescent="0.3">
      <c r="A18" t="str">
        <v>Jimmy Butler</v>
      </c>
      <c r="B18">
        <v>0.74813008130081304</v>
      </c>
      <c r="C18">
        <v>2.4393495934959351</v>
      </c>
      <c r="D18">
        <v>-1.2414634146341463</v>
      </c>
      <c r="E18">
        <v>0.83983739837398375</v>
      </c>
      <c r="F18">
        <v>4.4065040650406506E-2</v>
      </c>
      <c r="G18">
        <v>0.62764227642276427</v>
      </c>
      <c r="H18">
        <v>1.8658536585365855</v>
      </c>
      <c r="I18">
        <v>-0.61804878048780487</v>
      </c>
      <c r="J18">
        <v>-0.33967479674796752</v>
      </c>
      <c r="K18">
        <v>4.3656910569105696</v>
      </c>
      <c r="L18">
        <v>4.3656910569105696</v>
      </c>
      <c r="M18" t="str">
        <v xml:space="preserve"> SF, SG</v>
      </c>
      <c r="N18" t="str">
        <v>MIA</v>
      </c>
      <c r="O18">
        <v>37</v>
      </c>
      <c r="Q18">
        <f>VLOOKUP($A18, 'auction in'!$A$2:$B$218, 2, FALSE)</f>
        <v>37</v>
      </c>
      <c r="S18" t="str">
        <f>VLOOKUP($A18, 'auction in'!$A$2:$C$218, 3, FALSE)</f>
        <v>zieg</v>
      </c>
      <c r="U18">
        <v>4.3656910569105696</v>
      </c>
      <c r="W18">
        <f t="shared" si="0"/>
        <v>6.1705691056910572</v>
      </c>
      <c r="X18">
        <f t="shared" si="2"/>
        <v>6.1705691056910572</v>
      </c>
      <c r="Z18">
        <f t="shared" si="5"/>
        <v>0</v>
      </c>
      <c r="AA18">
        <f t="shared" si="5"/>
        <v>0</v>
      </c>
      <c r="AB18">
        <f t="shared" si="5"/>
        <v>0</v>
      </c>
      <c r="AC18">
        <f t="shared" si="5"/>
        <v>1</v>
      </c>
      <c r="AD18">
        <f t="shared" si="5"/>
        <v>0</v>
      </c>
      <c r="AE18">
        <f t="shared" si="5"/>
        <v>0</v>
      </c>
      <c r="AF18">
        <f t="shared" si="5"/>
        <v>0</v>
      </c>
      <c r="AG18">
        <f t="shared" si="5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N18">
        <f t="shared" si="3"/>
        <v>28.684090301943574</v>
      </c>
      <c r="AO18">
        <f t="shared" si="4"/>
        <v>28.684090301943574</v>
      </c>
    </row>
    <row r="19" spans="1:41" x14ac:dyDescent="0.3">
      <c r="A19" t="str">
        <v>Joel Embiid</v>
      </c>
      <c r="B19">
        <v>0.97711382113821132</v>
      </c>
      <c r="C19">
        <v>1.4636991869918701</v>
      </c>
      <c r="D19">
        <v>-0.74402439024390243</v>
      </c>
      <c r="E19">
        <v>1.3361382113821139</v>
      </c>
      <c r="F19">
        <v>1.4605691056910572</v>
      </c>
      <c r="G19">
        <v>-0.21764227642276418</v>
      </c>
      <c r="H19">
        <v>-0.13768292682926825</v>
      </c>
      <c r="I19">
        <v>1.2806097560975611</v>
      </c>
      <c r="J19">
        <v>-1.1208130081300816</v>
      </c>
      <c r="K19">
        <v>4.2979674796747975</v>
      </c>
      <c r="L19">
        <v>4.2979674796747975</v>
      </c>
      <c r="M19" t="str">
        <v xml:space="preserve"> C</v>
      </c>
      <c r="N19" t="str">
        <v>PHI</v>
      </c>
      <c r="O19">
        <v>54</v>
      </c>
      <c r="Q19">
        <f>VLOOKUP($A19, 'auction in'!$A$2:$B$218, 2, FALSE)</f>
        <v>54</v>
      </c>
      <c r="S19" t="str">
        <f>VLOOKUP($A19, 'auction in'!$A$2:$C$218, 3, FALSE)</f>
        <v>peon</v>
      </c>
      <c r="U19">
        <v>4.2979674796747975</v>
      </c>
      <c r="W19">
        <f t="shared" si="0"/>
        <v>6.1028455284552852</v>
      </c>
      <c r="X19">
        <f t="shared" si="2"/>
        <v>6.1028455284552852</v>
      </c>
      <c r="Z19">
        <f t="shared" si="5"/>
        <v>0</v>
      </c>
      <c r="AA19">
        <f t="shared" si="5"/>
        <v>0</v>
      </c>
      <c r="AB19">
        <f t="shared" si="5"/>
        <v>0</v>
      </c>
      <c r="AC19">
        <f t="shared" si="5"/>
        <v>0</v>
      </c>
      <c r="AD19">
        <f t="shared" si="5"/>
        <v>0</v>
      </c>
      <c r="AE19">
        <f t="shared" si="5"/>
        <v>0</v>
      </c>
      <c r="AF19">
        <f t="shared" si="5"/>
        <v>0</v>
      </c>
      <c r="AG19">
        <f t="shared" si="5"/>
        <v>0</v>
      </c>
      <c r="AH19">
        <f t="shared" si="5"/>
        <v>0</v>
      </c>
      <c r="AI19">
        <f t="shared" si="5"/>
        <v>0</v>
      </c>
      <c r="AJ19">
        <f t="shared" si="5"/>
        <v>0</v>
      </c>
      <c r="AK19">
        <f t="shared" si="5"/>
        <v>0</v>
      </c>
      <c r="AL19">
        <f t="shared" si="5"/>
        <v>1</v>
      </c>
      <c r="AN19">
        <f t="shared" si="3"/>
        <v>28.380250316416696</v>
      </c>
      <c r="AO19">
        <f t="shared" si="4"/>
        <v>28.380250316416696</v>
      </c>
    </row>
    <row r="20" spans="1:41" x14ac:dyDescent="0.3">
      <c r="A20" t="str">
        <v>Richaun Holmes</v>
      </c>
      <c r="B20">
        <v>3.1627642276422763</v>
      </c>
      <c r="C20">
        <v>5.105691056910569E-2</v>
      </c>
      <c r="D20">
        <v>-1.6980487804878048</v>
      </c>
      <c r="E20">
        <v>8.4715447154471574E-2</v>
      </c>
      <c r="F20">
        <v>1.2908943089430893</v>
      </c>
      <c r="G20">
        <v>-0.54894308943089432</v>
      </c>
      <c r="H20">
        <v>-0.75951219512195123</v>
      </c>
      <c r="I20">
        <v>2.2092682926829266</v>
      </c>
      <c r="J20">
        <v>0.4417886178861789</v>
      </c>
      <c r="K20">
        <v>4.2339837398373978</v>
      </c>
      <c r="L20">
        <v>4.2339837398373978</v>
      </c>
      <c r="M20" t="str">
        <v xml:space="preserve"> C, PF</v>
      </c>
      <c r="N20" t="str">
        <v>SAC</v>
      </c>
      <c r="O20">
        <v>3</v>
      </c>
      <c r="Q20">
        <f>VLOOKUP($A20, 'auction in'!$A$2:$B$218, 2, FALSE)</f>
        <v>3</v>
      </c>
      <c r="S20" t="str">
        <f>VLOOKUP($A20, 'auction in'!$A$2:$C$218, 3, FALSE)</f>
        <v>ul</v>
      </c>
      <c r="U20">
        <v>4.2339837398373978</v>
      </c>
      <c r="W20">
        <f t="shared" si="0"/>
        <v>6.0388617886178855</v>
      </c>
      <c r="X20">
        <f t="shared" si="2"/>
        <v>6.0388617886178855</v>
      </c>
      <c r="Z20">
        <f t="shared" si="5"/>
        <v>0</v>
      </c>
      <c r="AA20">
        <f t="shared" si="5"/>
        <v>0</v>
      </c>
      <c r="AB20">
        <f t="shared" si="5"/>
        <v>0</v>
      </c>
      <c r="AC20">
        <f t="shared" si="5"/>
        <v>0</v>
      </c>
      <c r="AD20">
        <f t="shared" si="5"/>
        <v>0</v>
      </c>
      <c r="AE20">
        <f t="shared" si="5"/>
        <v>1</v>
      </c>
      <c r="AF20">
        <f t="shared" si="5"/>
        <v>0</v>
      </c>
      <c r="AG20">
        <f t="shared" si="5"/>
        <v>0</v>
      </c>
      <c r="AH20">
        <f t="shared" si="5"/>
        <v>0</v>
      </c>
      <c r="AI20">
        <f t="shared" si="5"/>
        <v>0</v>
      </c>
      <c r="AJ20">
        <f t="shared" si="5"/>
        <v>0</v>
      </c>
      <c r="AK20">
        <f t="shared" si="5"/>
        <v>0</v>
      </c>
      <c r="AL20">
        <f t="shared" si="5"/>
        <v>0</v>
      </c>
      <c r="AN20">
        <f t="shared" si="3"/>
        <v>28.093189009562366</v>
      </c>
      <c r="AO20">
        <f t="shared" si="4"/>
        <v>28.093189009562366</v>
      </c>
    </row>
    <row r="21" spans="1:41" x14ac:dyDescent="0.3">
      <c r="A21" t="str">
        <v>Tobias Harris</v>
      </c>
      <c r="B21">
        <v>1.3336178861788617</v>
      </c>
      <c r="C21">
        <v>1.2884959349593494</v>
      </c>
      <c r="D21">
        <v>-0.43914634146341469</v>
      </c>
      <c r="E21">
        <v>0.78654471544715454</v>
      </c>
      <c r="F21">
        <v>0.62418699186991877</v>
      </c>
      <c r="G21">
        <v>0.29191056910569102</v>
      </c>
      <c r="H21">
        <v>-6.5121951219512197E-2</v>
      </c>
      <c r="I21">
        <v>0.46963414634146344</v>
      </c>
      <c r="J21">
        <v>-5.8211382113821125E-2</v>
      </c>
      <c r="K21">
        <v>4.2319105691056906</v>
      </c>
      <c r="L21">
        <v>4.2319105691056906</v>
      </c>
      <c r="M21" t="str">
        <v xml:space="preserve"> SF, PF</v>
      </c>
      <c r="N21" t="str">
        <v>PHI</v>
      </c>
      <c r="O21">
        <v>25</v>
      </c>
      <c r="Q21">
        <f>VLOOKUP($A21, 'auction in'!$A$2:$B$218, 2, FALSE)</f>
        <v>25</v>
      </c>
      <c r="S21" t="str">
        <f>VLOOKUP($A21, 'auction in'!$A$2:$C$218, 3, FALSE)</f>
        <v>pete</v>
      </c>
      <c r="U21">
        <v>4.2319105691056906</v>
      </c>
      <c r="W21">
        <f t="shared" si="0"/>
        <v>6.0367886178861783</v>
      </c>
      <c r="X21">
        <f t="shared" si="2"/>
        <v>6.0367886178861783</v>
      </c>
      <c r="Z21">
        <f t="shared" si="5"/>
        <v>0</v>
      </c>
      <c r="AA21">
        <f t="shared" si="5"/>
        <v>0</v>
      </c>
      <c r="AB21">
        <f t="shared" si="5"/>
        <v>0</v>
      </c>
      <c r="AC21">
        <f t="shared" si="5"/>
        <v>0</v>
      </c>
      <c r="AD21">
        <f t="shared" si="5"/>
        <v>0</v>
      </c>
      <c r="AE21">
        <f t="shared" si="5"/>
        <v>0</v>
      </c>
      <c r="AF21">
        <f t="shared" si="5"/>
        <v>0</v>
      </c>
      <c r="AG21">
        <f t="shared" si="5"/>
        <v>1</v>
      </c>
      <c r="AH21">
        <f t="shared" si="5"/>
        <v>0</v>
      </c>
      <c r="AI21">
        <f t="shared" si="5"/>
        <v>0</v>
      </c>
      <c r="AJ21">
        <f t="shared" si="5"/>
        <v>0</v>
      </c>
      <c r="AK21">
        <f t="shared" si="5"/>
        <v>0</v>
      </c>
      <c r="AL21">
        <f t="shared" si="5"/>
        <v>0</v>
      </c>
      <c r="AN21">
        <f t="shared" si="3"/>
        <v>28.083887785515628</v>
      </c>
      <c r="AO21">
        <f t="shared" si="4"/>
        <v>28.083887785515628</v>
      </c>
    </row>
    <row r="22" spans="1:41" x14ac:dyDescent="0.3">
      <c r="A22" t="str">
        <v>Clint Capela</v>
      </c>
      <c r="B22">
        <v>2.5683739837398374</v>
      </c>
      <c r="C22">
        <v>-2.671869918699187</v>
      </c>
      <c r="D22">
        <v>-1.7196341463414635</v>
      </c>
      <c r="E22">
        <v>0.12800813008130085</v>
      </c>
      <c r="F22">
        <v>3.7613821138211385</v>
      </c>
      <c r="G22">
        <v>-1.0160162601626017</v>
      </c>
      <c r="H22">
        <v>-0.49500000000000005</v>
      </c>
      <c r="I22">
        <v>3.1678048780487806</v>
      </c>
      <c r="J22">
        <v>0.4265447154471545</v>
      </c>
      <c r="K22">
        <v>4.1495934959349592</v>
      </c>
      <c r="L22">
        <v>4.1495934959349592</v>
      </c>
      <c r="M22" t="str">
        <v xml:space="preserve"> C</v>
      </c>
      <c r="N22" t="str">
        <v>ATL</v>
      </c>
      <c r="O22">
        <v>25</v>
      </c>
      <c r="Q22">
        <f>VLOOKUP($A22, 'auction in'!$A$2:$B$218, 2, FALSE)</f>
        <v>25</v>
      </c>
      <c r="S22" t="str">
        <f>VLOOKUP($A22, 'auction in'!$A$2:$C$218, 3, FALSE)</f>
        <v>me</v>
      </c>
      <c r="U22">
        <v>4.1495934959349592</v>
      </c>
      <c r="W22">
        <f t="shared" si="0"/>
        <v>5.9544715447154468</v>
      </c>
      <c r="X22">
        <f t="shared" si="2"/>
        <v>5.9544715447154468</v>
      </c>
      <c r="Z22">
        <f t="shared" si="5"/>
        <v>0</v>
      </c>
      <c r="AA22">
        <f t="shared" si="5"/>
        <v>0</v>
      </c>
      <c r="AB22">
        <f t="shared" si="5"/>
        <v>0</v>
      </c>
      <c r="AC22">
        <f t="shared" si="5"/>
        <v>0</v>
      </c>
      <c r="AD22">
        <f t="shared" si="5"/>
        <v>0</v>
      </c>
      <c r="AE22">
        <f t="shared" si="5"/>
        <v>0</v>
      </c>
      <c r="AF22">
        <f t="shared" si="5"/>
        <v>0</v>
      </c>
      <c r="AG22">
        <f t="shared" si="5"/>
        <v>0</v>
      </c>
      <c r="AH22">
        <f t="shared" si="5"/>
        <v>1</v>
      </c>
      <c r="AI22">
        <f t="shared" si="5"/>
        <v>0</v>
      </c>
      <c r="AJ22">
        <f t="shared" si="5"/>
        <v>0</v>
      </c>
      <c r="AK22">
        <f t="shared" si="5"/>
        <v>0</v>
      </c>
      <c r="AL22">
        <f t="shared" si="5"/>
        <v>0</v>
      </c>
      <c r="AN22">
        <f t="shared" si="3"/>
        <v>27.714574477777376</v>
      </c>
      <c r="AO22">
        <f t="shared" si="4"/>
        <v>27.714574477777376</v>
      </c>
    </row>
    <row r="23" spans="1:41" x14ac:dyDescent="0.3">
      <c r="A23" t="str">
        <v>Deandre Ayton</v>
      </c>
      <c r="B23">
        <v>3.2317073170731709</v>
      </c>
      <c r="C23">
        <v>-8.439024390243903E-2</v>
      </c>
      <c r="D23">
        <v>-1.578536585365854</v>
      </c>
      <c r="E23">
        <v>0.25951219512195128</v>
      </c>
      <c r="F23">
        <v>2.2541463414634149</v>
      </c>
      <c r="G23">
        <v>-0.70146341463414641</v>
      </c>
      <c r="H23">
        <v>-0.76731707317073172</v>
      </c>
      <c r="I23">
        <v>1.4229268292682928</v>
      </c>
      <c r="J23">
        <v>8.1951219512195111E-2</v>
      </c>
      <c r="K23">
        <v>4.1185365853658533</v>
      </c>
      <c r="L23">
        <v>4.1185365853658533</v>
      </c>
      <c r="M23" t="str">
        <v xml:space="preserve"> C</v>
      </c>
      <c r="N23" t="str">
        <v>PHX</v>
      </c>
      <c r="O23">
        <v>23</v>
      </c>
      <c r="Q23">
        <f>VLOOKUP($A23, 'auction in'!$A$2:$B$218, 2, FALSE)</f>
        <v>23</v>
      </c>
      <c r="S23" t="str">
        <f>VLOOKUP($A23, 'auction in'!$A$2:$C$218, 3, FALSE)</f>
        <v>sch</v>
      </c>
      <c r="U23">
        <v>4.1185365853658533</v>
      </c>
      <c r="W23">
        <f t="shared" si="0"/>
        <v>5.923414634146341</v>
      </c>
      <c r="X23">
        <f t="shared" si="2"/>
        <v>5.923414634146341</v>
      </c>
      <c r="Z23">
        <f t="shared" ref="Z23:AL32" si="6">IF(EXACT($S23, Z$2), 1, 0)</f>
        <v>0</v>
      </c>
      <c r="AA23">
        <f t="shared" si="6"/>
        <v>0</v>
      </c>
      <c r="AB23">
        <f t="shared" si="6"/>
        <v>0</v>
      </c>
      <c r="AC23">
        <f t="shared" si="6"/>
        <v>0</v>
      </c>
      <c r="AD23">
        <f t="shared" si="6"/>
        <v>0</v>
      </c>
      <c r="AE23">
        <f t="shared" si="6"/>
        <v>0</v>
      </c>
      <c r="AF23">
        <f t="shared" si="6"/>
        <v>0</v>
      </c>
      <c r="AG23">
        <f t="shared" si="6"/>
        <v>0</v>
      </c>
      <c r="AH23">
        <f t="shared" si="6"/>
        <v>0</v>
      </c>
      <c r="AI23">
        <f t="shared" si="6"/>
        <v>0</v>
      </c>
      <c r="AJ23">
        <f t="shared" si="6"/>
        <v>0</v>
      </c>
      <c r="AK23">
        <f t="shared" si="6"/>
        <v>1</v>
      </c>
      <c r="AL23">
        <f t="shared" si="6"/>
        <v>0</v>
      </c>
      <c r="AN23">
        <f t="shared" si="3"/>
        <v>27.575238494018347</v>
      </c>
      <c r="AO23">
        <f t="shared" si="4"/>
        <v>27.575238494018347</v>
      </c>
    </row>
    <row r="24" spans="1:41" x14ac:dyDescent="0.3">
      <c r="A24" t="str">
        <v>Trae Young</v>
      </c>
      <c r="B24">
        <v>-0.78528455284552834</v>
      </c>
      <c r="C24">
        <v>3.3761788617886177</v>
      </c>
      <c r="D24">
        <v>0.74146341463414633</v>
      </c>
      <c r="E24">
        <v>1.6632520325203253</v>
      </c>
      <c r="F24">
        <v>-0.47569105691056907</v>
      </c>
      <c r="G24">
        <v>3.424471544715447</v>
      </c>
      <c r="H24">
        <v>-0.28829268292682925</v>
      </c>
      <c r="I24">
        <v>-0.78195121951219515</v>
      </c>
      <c r="J24">
        <v>-2.8213821138211377</v>
      </c>
      <c r="K24">
        <v>4.0527642276422764</v>
      </c>
      <c r="L24">
        <v>4.0527642276422764</v>
      </c>
      <c r="M24" t="str">
        <v xml:space="preserve"> PG</v>
      </c>
      <c r="N24" t="str">
        <v>ATL</v>
      </c>
      <c r="O24">
        <v>53</v>
      </c>
      <c r="Q24">
        <f>VLOOKUP($A24, 'auction in'!$A$2:$B$218, 2, FALSE)</f>
        <v>53</v>
      </c>
      <c r="S24" t="str">
        <f>VLOOKUP($A24, 'auction in'!$A$2:$C$218, 3, FALSE)</f>
        <v>koe</v>
      </c>
      <c r="U24">
        <v>4.0527642276422764</v>
      </c>
      <c r="W24">
        <f t="shared" si="0"/>
        <v>5.857642276422764</v>
      </c>
      <c r="X24">
        <f t="shared" si="2"/>
        <v>5.857642276422764</v>
      </c>
      <c r="Z24">
        <f t="shared" si="6"/>
        <v>0</v>
      </c>
      <c r="AA24">
        <f t="shared" si="6"/>
        <v>0</v>
      </c>
      <c r="AB24">
        <f t="shared" si="6"/>
        <v>1</v>
      </c>
      <c r="AC24">
        <f t="shared" si="6"/>
        <v>0</v>
      </c>
      <c r="AD24">
        <f t="shared" si="6"/>
        <v>0</v>
      </c>
      <c r="AE24">
        <f t="shared" si="6"/>
        <v>0</v>
      </c>
      <c r="AF24">
        <f t="shared" si="6"/>
        <v>0</v>
      </c>
      <c r="AG24">
        <f t="shared" si="6"/>
        <v>0</v>
      </c>
      <c r="AH24">
        <f t="shared" si="6"/>
        <v>0</v>
      </c>
      <c r="AI24">
        <f t="shared" si="6"/>
        <v>0</v>
      </c>
      <c r="AJ24">
        <f t="shared" si="6"/>
        <v>0</v>
      </c>
      <c r="AK24">
        <f t="shared" si="6"/>
        <v>0</v>
      </c>
      <c r="AL24">
        <f t="shared" si="6"/>
        <v>0</v>
      </c>
      <c r="AN24">
        <f t="shared" si="3"/>
        <v>27.280152601711936</v>
      </c>
      <c r="AO24">
        <f t="shared" si="4"/>
        <v>27.280152601711936</v>
      </c>
    </row>
    <row r="25" spans="1:41" x14ac:dyDescent="0.3">
      <c r="A25" t="str">
        <v>Myles Turner</v>
      </c>
      <c r="B25">
        <v>0.3178861788617886</v>
      </c>
      <c r="C25">
        <v>-0.23869918699186993</v>
      </c>
      <c r="D25">
        <v>-0.29317073170731711</v>
      </c>
      <c r="E25">
        <v>-0.2840650406504065</v>
      </c>
      <c r="F25">
        <v>0.4040650406504066</v>
      </c>
      <c r="G25">
        <v>-0.93528455284552847</v>
      </c>
      <c r="H25">
        <v>-0.14487804878048782</v>
      </c>
      <c r="I25">
        <v>4.8346341463414637</v>
      </c>
      <c r="J25">
        <v>0.31886178861788617</v>
      </c>
      <c r="K25">
        <v>3.9793495934959351</v>
      </c>
      <c r="L25">
        <v>3.9793495934959351</v>
      </c>
      <c r="M25" t="str">
        <v xml:space="preserve"> C, PF</v>
      </c>
      <c r="N25" t="str">
        <v>IND</v>
      </c>
      <c r="O25">
        <v>5</v>
      </c>
      <c r="Q25">
        <f>VLOOKUP($A25, 'auction in'!$A$2:$B$218, 2, FALSE)</f>
        <v>5</v>
      </c>
      <c r="S25" t="str">
        <f>VLOOKUP($A25, 'auction in'!$A$2:$C$218, 3, FALSE)</f>
        <v>bude</v>
      </c>
      <c r="U25">
        <v>3.9793495934959351</v>
      </c>
      <c r="W25">
        <f t="shared" si="0"/>
        <v>5.7842276422764227</v>
      </c>
      <c r="X25">
        <f t="shared" si="2"/>
        <v>5.7842276422764227</v>
      </c>
      <c r="Z25">
        <f t="shared" si="6"/>
        <v>0</v>
      </c>
      <c r="AA25">
        <f t="shared" si="6"/>
        <v>0</v>
      </c>
      <c r="AB25">
        <f t="shared" si="6"/>
        <v>0</v>
      </c>
      <c r="AC25">
        <f t="shared" si="6"/>
        <v>0</v>
      </c>
      <c r="AD25">
        <f t="shared" si="6"/>
        <v>0</v>
      </c>
      <c r="AE25">
        <f t="shared" si="6"/>
        <v>0</v>
      </c>
      <c r="AF25">
        <f t="shared" si="6"/>
        <v>0</v>
      </c>
      <c r="AG25">
        <f t="shared" si="6"/>
        <v>0</v>
      </c>
      <c r="AH25">
        <f t="shared" si="6"/>
        <v>0</v>
      </c>
      <c r="AI25">
        <f t="shared" si="6"/>
        <v>1</v>
      </c>
      <c r="AJ25">
        <f t="shared" si="6"/>
        <v>0</v>
      </c>
      <c r="AK25">
        <f t="shared" si="6"/>
        <v>0</v>
      </c>
      <c r="AL25">
        <f t="shared" si="6"/>
        <v>0</v>
      </c>
      <c r="AN25">
        <f t="shared" si="3"/>
        <v>26.95077984429204</v>
      </c>
      <c r="AO25">
        <f t="shared" si="4"/>
        <v>26.95077984429204</v>
      </c>
    </row>
    <row r="26" spans="1:41" x14ac:dyDescent="0.3">
      <c r="A26" t="str">
        <v>Chris Paul</v>
      </c>
      <c r="B26">
        <v>0.55495934959349602</v>
      </c>
      <c r="C26">
        <v>1.3769105691056911</v>
      </c>
      <c r="D26">
        <v>-0.29317073170731711</v>
      </c>
      <c r="E26">
        <v>0.20764227642276425</v>
      </c>
      <c r="F26">
        <v>-0.32471544715447154</v>
      </c>
      <c r="G26">
        <v>2.6383739837398377</v>
      </c>
      <c r="H26">
        <v>0.81219512195121957</v>
      </c>
      <c r="I26">
        <v>-0.60048780487804876</v>
      </c>
      <c r="J26">
        <v>-0.50650406504065049</v>
      </c>
      <c r="K26">
        <v>3.8652032520325204</v>
      </c>
      <c r="L26">
        <v>3.8652032520325204</v>
      </c>
      <c r="M26" t="str">
        <v xml:space="preserve"> PG</v>
      </c>
      <c r="N26" t="str">
        <v>PHX</v>
      </c>
      <c r="O26">
        <v>23</v>
      </c>
      <c r="Q26">
        <f>VLOOKUP($A26, 'auction in'!$A$2:$B$218, 2, FALSE)</f>
        <v>23</v>
      </c>
      <c r="S26" t="str">
        <f>VLOOKUP($A26, 'auction in'!$A$2:$C$218, 3, FALSE)</f>
        <v>peon</v>
      </c>
      <c r="U26">
        <v>3.8652032520325204</v>
      </c>
      <c r="W26">
        <f t="shared" si="0"/>
        <v>5.670081300813008</v>
      </c>
      <c r="X26">
        <f t="shared" si="2"/>
        <v>5.670081300813008</v>
      </c>
      <c r="Z26">
        <f t="shared" si="6"/>
        <v>0</v>
      </c>
      <c r="AA26">
        <f t="shared" si="6"/>
        <v>0</v>
      </c>
      <c r="AB26">
        <f t="shared" si="6"/>
        <v>0</v>
      </c>
      <c r="AC26">
        <f t="shared" si="6"/>
        <v>0</v>
      </c>
      <c r="AD26">
        <f t="shared" si="6"/>
        <v>0</v>
      </c>
      <c r="AE26">
        <f t="shared" si="6"/>
        <v>0</v>
      </c>
      <c r="AF26">
        <f t="shared" si="6"/>
        <v>0</v>
      </c>
      <c r="AG26">
        <f t="shared" si="6"/>
        <v>0</v>
      </c>
      <c r="AH26">
        <f t="shared" si="6"/>
        <v>0</v>
      </c>
      <c r="AI26">
        <f t="shared" si="6"/>
        <v>0</v>
      </c>
      <c r="AJ26">
        <f t="shared" si="6"/>
        <v>0</v>
      </c>
      <c r="AK26">
        <f t="shared" si="6"/>
        <v>0</v>
      </c>
      <c r="AL26">
        <f t="shared" si="6"/>
        <v>1</v>
      </c>
      <c r="AN26">
        <f t="shared" si="3"/>
        <v>26.438665390895</v>
      </c>
      <c r="AO26">
        <f t="shared" si="4"/>
        <v>26.438665390895</v>
      </c>
    </row>
    <row r="27" spans="1:41" x14ac:dyDescent="0.3">
      <c r="A27" t="str">
        <v>Luka Doncic</v>
      </c>
      <c r="B27">
        <v>0.55617886178861797</v>
      </c>
      <c r="C27">
        <v>-1.0804065040650408</v>
      </c>
      <c r="D27">
        <v>1.1980487804878048</v>
      </c>
      <c r="E27">
        <v>2.0578861788617884</v>
      </c>
      <c r="F27">
        <v>1.1638211382113821</v>
      </c>
      <c r="G27">
        <v>2.8894715447154473</v>
      </c>
      <c r="H27">
        <v>0.24585365853658536</v>
      </c>
      <c r="I27">
        <v>-0.13402439024390245</v>
      </c>
      <c r="J27">
        <v>-3.0490650406504067</v>
      </c>
      <c r="K27">
        <v>3.8477642276422768</v>
      </c>
      <c r="L27">
        <v>3.8477642276422768</v>
      </c>
      <c r="M27" t="str">
        <v xml:space="preserve"> PG</v>
      </c>
      <c r="N27" t="str">
        <v>DAL</v>
      </c>
      <c r="O27">
        <v>76</v>
      </c>
      <c r="Q27">
        <f>VLOOKUP($A27, 'auction in'!$A$2:$B$218, 2, FALSE)</f>
        <v>76</v>
      </c>
      <c r="S27" t="str">
        <f>VLOOKUP($A27, 'auction in'!$A$2:$C$218, 3, FALSE)</f>
        <v>zieg</v>
      </c>
      <c r="U27">
        <v>3.8477642276422768</v>
      </c>
      <c r="W27">
        <f t="shared" si="0"/>
        <v>5.652642276422764</v>
      </c>
      <c r="X27">
        <f t="shared" si="2"/>
        <v>5.652642276422764</v>
      </c>
      <c r="Z27">
        <f t="shared" si="6"/>
        <v>0</v>
      </c>
      <c r="AA27">
        <f t="shared" si="6"/>
        <v>0</v>
      </c>
      <c r="AB27">
        <f t="shared" si="6"/>
        <v>0</v>
      </c>
      <c r="AC27">
        <f t="shared" si="6"/>
        <v>1</v>
      </c>
      <c r="AD27">
        <f t="shared" si="6"/>
        <v>0</v>
      </c>
      <c r="AE27">
        <f t="shared" si="6"/>
        <v>0</v>
      </c>
      <c r="AF27">
        <f t="shared" si="6"/>
        <v>0</v>
      </c>
      <c r="AG27">
        <f t="shared" si="6"/>
        <v>0</v>
      </c>
      <c r="AH27">
        <f t="shared" si="6"/>
        <v>0</v>
      </c>
      <c r="AI27">
        <f t="shared" si="6"/>
        <v>0</v>
      </c>
      <c r="AJ27">
        <f t="shared" si="6"/>
        <v>0</v>
      </c>
      <c r="AK27">
        <f t="shared" si="6"/>
        <v>0</v>
      </c>
      <c r="AL27">
        <f t="shared" si="6"/>
        <v>0</v>
      </c>
      <c r="AN27">
        <f t="shared" si="3"/>
        <v>26.36042568273712</v>
      </c>
      <c r="AO27">
        <f t="shared" si="4"/>
        <v>26.36042568273712</v>
      </c>
    </row>
    <row r="28" spans="1:41" x14ac:dyDescent="0.3">
      <c r="A28" t="str">
        <v>Jrue Holiday</v>
      </c>
      <c r="B28">
        <v>0.95886178861788629</v>
      </c>
      <c r="C28">
        <v>-1.6260162601626016E-3</v>
      </c>
      <c r="D28">
        <v>8.4390243902439044E-2</v>
      </c>
      <c r="E28">
        <v>0.43593495934959348</v>
      </c>
      <c r="F28">
        <v>-0.31593495934959348</v>
      </c>
      <c r="G28">
        <v>1.4442276422764229</v>
      </c>
      <c r="H28">
        <v>1.5673170731707315</v>
      </c>
      <c r="I28">
        <v>-3.4146341463414526E-3</v>
      </c>
      <c r="J28">
        <v>-0.53284552845528466</v>
      </c>
      <c r="K28">
        <v>3.6369105691056909</v>
      </c>
      <c r="L28">
        <v>3.6369105691056909</v>
      </c>
      <c r="M28" t="str">
        <v xml:space="preserve"> PG, SG</v>
      </c>
      <c r="N28" t="str">
        <v>MIL</v>
      </c>
      <c r="O28">
        <v>28</v>
      </c>
      <c r="Q28">
        <f>VLOOKUP($A28, 'auction in'!$A$2:$B$218, 2, FALSE)</f>
        <v>28</v>
      </c>
      <c r="S28" t="str">
        <f>VLOOKUP($A28, 'auction in'!$A$2:$C$218, 3, FALSE)</f>
        <v>ul</v>
      </c>
      <c r="U28">
        <v>3.6369105691056909</v>
      </c>
      <c r="W28">
        <f t="shared" si="0"/>
        <v>5.4417886178861785</v>
      </c>
      <c r="X28">
        <f t="shared" si="2"/>
        <v>5.4417886178861785</v>
      </c>
      <c r="Z28">
        <f t="shared" si="6"/>
        <v>0</v>
      </c>
      <c r="AA28">
        <f t="shared" si="6"/>
        <v>0</v>
      </c>
      <c r="AB28">
        <f t="shared" si="6"/>
        <v>0</v>
      </c>
      <c r="AC28">
        <f t="shared" si="6"/>
        <v>0</v>
      </c>
      <c r="AD28">
        <f t="shared" si="6"/>
        <v>0</v>
      </c>
      <c r="AE28">
        <f t="shared" si="6"/>
        <v>1</v>
      </c>
      <c r="AF28">
        <f t="shared" si="6"/>
        <v>0</v>
      </c>
      <c r="AG28">
        <f t="shared" si="6"/>
        <v>0</v>
      </c>
      <c r="AH28">
        <f t="shared" si="6"/>
        <v>0</v>
      </c>
      <c r="AI28">
        <f t="shared" si="6"/>
        <v>0</v>
      </c>
      <c r="AJ28">
        <f t="shared" si="6"/>
        <v>0</v>
      </c>
      <c r="AK28">
        <f t="shared" si="6"/>
        <v>0</v>
      </c>
      <c r="AL28">
        <f t="shared" si="6"/>
        <v>0</v>
      </c>
      <c r="AN28">
        <f t="shared" si="3"/>
        <v>25.414436484100914</v>
      </c>
      <c r="AO28">
        <f t="shared" si="4"/>
        <v>25.414436484100914</v>
      </c>
    </row>
    <row r="29" spans="1:41" x14ac:dyDescent="0.3">
      <c r="A29" t="str">
        <v>Jaren Jackson Jr.</v>
      </c>
      <c r="B29">
        <v>0.14926829268292685</v>
      </c>
      <c r="C29">
        <v>0.5614634146341464</v>
      </c>
      <c r="D29">
        <v>0.16878048780487809</v>
      </c>
      <c r="E29">
        <v>0.41926829268292687</v>
      </c>
      <c r="F29">
        <v>0.54268292682926833</v>
      </c>
      <c r="G29">
        <v>-0.76560975609756099</v>
      </c>
      <c r="H29">
        <v>0.30926829268292688</v>
      </c>
      <c r="I29">
        <v>2.3556097560975608</v>
      </c>
      <c r="J29">
        <v>-0.15902439024390247</v>
      </c>
      <c r="K29">
        <v>3.5817073170731706</v>
      </c>
      <c r="L29">
        <v>3.5817073170731706</v>
      </c>
      <c r="M29" t="str">
        <v xml:space="preserve"> PF</v>
      </c>
      <c r="N29" t="str">
        <v>MEM</v>
      </c>
      <c r="O29">
        <v>4</v>
      </c>
      <c r="Q29">
        <f>VLOOKUP($A29, 'auction in'!$A$2:$B$218, 2, FALSE)</f>
        <v>4</v>
      </c>
      <c r="S29" t="str">
        <f>VLOOKUP($A29, 'auction in'!$A$2:$C$218, 3, FALSE)</f>
        <v>diaz</v>
      </c>
      <c r="U29">
        <v>3.5817073170731706</v>
      </c>
      <c r="W29">
        <f t="shared" si="0"/>
        <v>5.3865853658536587</v>
      </c>
      <c r="X29">
        <f t="shared" si="2"/>
        <v>5.3865853658536587</v>
      </c>
      <c r="Z29">
        <f t="shared" si="6"/>
        <v>0</v>
      </c>
      <c r="AA29">
        <f t="shared" si="6"/>
        <v>0</v>
      </c>
      <c r="AB29">
        <f t="shared" si="6"/>
        <v>0</v>
      </c>
      <c r="AC29">
        <f t="shared" si="6"/>
        <v>0</v>
      </c>
      <c r="AD29">
        <f t="shared" si="6"/>
        <v>1</v>
      </c>
      <c r="AE29">
        <f t="shared" si="6"/>
        <v>0</v>
      </c>
      <c r="AF29">
        <f t="shared" si="6"/>
        <v>0</v>
      </c>
      <c r="AG29">
        <f t="shared" si="6"/>
        <v>0</v>
      </c>
      <c r="AH29">
        <f t="shared" si="6"/>
        <v>0</v>
      </c>
      <c r="AI29">
        <f t="shared" si="6"/>
        <v>0</v>
      </c>
      <c r="AJ29">
        <f t="shared" si="6"/>
        <v>0</v>
      </c>
      <c r="AK29">
        <f t="shared" si="6"/>
        <v>0</v>
      </c>
      <c r="AL29">
        <f t="shared" si="6"/>
        <v>0</v>
      </c>
      <c r="AN29">
        <f t="shared" si="3"/>
        <v>25.16676859673867</v>
      </c>
      <c r="AO29">
        <f t="shared" si="4"/>
        <v>25.16676859673867</v>
      </c>
    </row>
    <row r="30" spans="1:41" x14ac:dyDescent="0.3">
      <c r="A30" t="str">
        <v>Michael Porter Jr.</v>
      </c>
      <c r="B30">
        <v>1.3721951219512194</v>
      </c>
      <c r="C30">
        <v>0.29987804878048779</v>
      </c>
      <c r="D30">
        <v>1.0097560975609756</v>
      </c>
      <c r="E30">
        <v>0.73378048780487792</v>
      </c>
      <c r="F30">
        <v>0.79585365853658541</v>
      </c>
      <c r="G30">
        <v>-0.84804878048780474</v>
      </c>
      <c r="H30">
        <v>-0.66402439024390247</v>
      </c>
      <c r="I30">
        <v>0.51999999999999991</v>
      </c>
      <c r="J30">
        <v>0.35878048780487803</v>
      </c>
      <c r="K30">
        <v>3.578170731707317</v>
      </c>
      <c r="L30">
        <v>3.578170731707317</v>
      </c>
      <c r="M30" t="str">
        <v xml:space="preserve"> SF, PF</v>
      </c>
      <c r="N30" t="str">
        <v>DEN</v>
      </c>
      <c r="O30">
        <v>30</v>
      </c>
      <c r="Q30">
        <f>VLOOKUP($A30, 'auction in'!$A$2:$B$218, 2, FALSE)</f>
        <v>30</v>
      </c>
      <c r="S30" t="str">
        <f>VLOOKUP($A30, 'auction in'!$A$2:$C$218, 3, FALSE)</f>
        <v>rob</v>
      </c>
      <c r="U30">
        <v>3.578170731707317</v>
      </c>
      <c r="W30">
        <f t="shared" si="0"/>
        <v>5.3830487804878047</v>
      </c>
      <c r="X30">
        <f t="shared" si="2"/>
        <v>5.3830487804878047</v>
      </c>
      <c r="Z30">
        <f t="shared" si="6"/>
        <v>0</v>
      </c>
      <c r="AA30">
        <f t="shared" si="6"/>
        <v>1</v>
      </c>
      <c r="AB30">
        <f t="shared" si="6"/>
        <v>0</v>
      </c>
      <c r="AC30">
        <f t="shared" si="6"/>
        <v>0</v>
      </c>
      <c r="AD30">
        <f t="shared" si="6"/>
        <v>0</v>
      </c>
      <c r="AE30">
        <f t="shared" si="6"/>
        <v>0</v>
      </c>
      <c r="AF30">
        <f t="shared" si="6"/>
        <v>0</v>
      </c>
      <c r="AG30">
        <f t="shared" si="6"/>
        <v>0</v>
      </c>
      <c r="AH30">
        <f t="shared" si="6"/>
        <v>0</v>
      </c>
      <c r="AI30">
        <f t="shared" si="6"/>
        <v>0</v>
      </c>
      <c r="AJ30">
        <f t="shared" si="6"/>
        <v>0</v>
      </c>
      <c r="AK30">
        <f t="shared" si="6"/>
        <v>0</v>
      </c>
      <c r="AL30">
        <f t="shared" si="6"/>
        <v>0</v>
      </c>
      <c r="AN30">
        <f t="shared" si="3"/>
        <v>25.15090180277658</v>
      </c>
      <c r="AO30">
        <f t="shared" si="4"/>
        <v>25.15090180277658</v>
      </c>
    </row>
    <row r="31" spans="1:41" x14ac:dyDescent="0.3">
      <c r="A31" t="str">
        <v>Kyrie Irving</v>
      </c>
      <c r="B31">
        <v>0.88991869918699196</v>
      </c>
      <c r="C31">
        <v>1.2258943089430896</v>
      </c>
      <c r="D31">
        <v>0.69865853658536581</v>
      </c>
      <c r="E31">
        <v>1.0349186991869919</v>
      </c>
      <c r="F31">
        <v>-0.62418699186991866</v>
      </c>
      <c r="G31">
        <v>0.93174796747967481</v>
      </c>
      <c r="H31">
        <v>0.50439024390243914</v>
      </c>
      <c r="I31">
        <v>-0.29682926829268286</v>
      </c>
      <c r="J31">
        <v>-0.79581300813008149</v>
      </c>
      <c r="K31">
        <v>3.5686991869918705</v>
      </c>
      <c r="L31">
        <v>3.5686991869918705</v>
      </c>
      <c r="M31" t="str">
        <v xml:space="preserve"> PG, SG</v>
      </c>
      <c r="N31" t="str">
        <v>BRO</v>
      </c>
      <c r="O31">
        <v>20</v>
      </c>
      <c r="Q31">
        <f>VLOOKUP($A31, 'auction in'!$A$2:$B$218, 2, FALSE)</f>
        <v>20</v>
      </c>
      <c r="S31" t="str">
        <f>VLOOKUP($A31, 'auction in'!$A$2:$C$218, 3, FALSE)</f>
        <v>bal</v>
      </c>
      <c r="U31">
        <v>3.5686991869918705</v>
      </c>
      <c r="W31">
        <f t="shared" si="0"/>
        <v>5.3735772357723581</v>
      </c>
      <c r="X31">
        <f t="shared" si="2"/>
        <v>5.3735772357723581</v>
      </c>
      <c r="Z31">
        <f t="shared" si="6"/>
        <v>0</v>
      </c>
      <c r="AA31">
        <f t="shared" si="6"/>
        <v>0</v>
      </c>
      <c r="AB31">
        <f t="shared" si="6"/>
        <v>0</v>
      </c>
      <c r="AC31">
        <f t="shared" si="6"/>
        <v>0</v>
      </c>
      <c r="AD31">
        <f t="shared" si="6"/>
        <v>0</v>
      </c>
      <c r="AE31">
        <f t="shared" si="6"/>
        <v>0</v>
      </c>
      <c r="AF31">
        <f t="shared" si="6"/>
        <v>0</v>
      </c>
      <c r="AG31">
        <f t="shared" si="6"/>
        <v>0</v>
      </c>
      <c r="AH31">
        <f t="shared" si="6"/>
        <v>0</v>
      </c>
      <c r="AI31">
        <f t="shared" si="6"/>
        <v>0</v>
      </c>
      <c r="AJ31">
        <f t="shared" si="6"/>
        <v>1</v>
      </c>
      <c r="AK31">
        <f t="shared" si="6"/>
        <v>0</v>
      </c>
      <c r="AL31">
        <f t="shared" si="6"/>
        <v>0</v>
      </c>
      <c r="AN31">
        <f t="shared" si="3"/>
        <v>25.108407975268921</v>
      </c>
      <c r="AO31">
        <f t="shared" si="4"/>
        <v>25.108407975268921</v>
      </c>
    </row>
    <row r="32" spans="1:41" x14ac:dyDescent="0.3">
      <c r="A32" t="str">
        <v>Mikal Bridges</v>
      </c>
      <c r="B32">
        <v>1.4120325203252031</v>
      </c>
      <c r="C32">
        <v>0.36081300813008127</v>
      </c>
      <c r="D32">
        <v>0.21829268292682924</v>
      </c>
      <c r="E32">
        <v>-2.0406504065040632E-2</v>
      </c>
      <c r="F32">
        <v>-0.28544715447154467</v>
      </c>
      <c r="G32">
        <v>-0.36138211382113822</v>
      </c>
      <c r="H32">
        <v>0.52975609756097564</v>
      </c>
      <c r="I32">
        <v>0.73999999999999988</v>
      </c>
      <c r="J32">
        <v>0.91691056910569102</v>
      </c>
      <c r="K32">
        <v>3.5105691056910571</v>
      </c>
      <c r="L32">
        <v>3.5105691056910571</v>
      </c>
      <c r="M32" t="str">
        <v xml:space="preserve"> SF</v>
      </c>
      <c r="N32" t="str">
        <v>PHX</v>
      </c>
      <c r="O32">
        <v>12</v>
      </c>
      <c r="Q32">
        <f>VLOOKUP($A32, 'auction in'!$A$2:$B$218, 2, FALSE)</f>
        <v>12</v>
      </c>
      <c r="S32" t="str">
        <f>VLOOKUP($A32, 'auction in'!$A$2:$C$218, 3, FALSE)</f>
        <v>me</v>
      </c>
      <c r="U32">
        <v>3.5105691056910571</v>
      </c>
      <c r="W32">
        <f t="shared" si="0"/>
        <v>5.3154471544715447</v>
      </c>
      <c r="X32">
        <f t="shared" si="2"/>
        <v>5.3154471544715447</v>
      </c>
      <c r="Z32">
        <f t="shared" si="6"/>
        <v>0</v>
      </c>
      <c r="AA32">
        <f t="shared" si="6"/>
        <v>0</v>
      </c>
      <c r="AB32">
        <f t="shared" si="6"/>
        <v>0</v>
      </c>
      <c r="AC32">
        <f t="shared" si="6"/>
        <v>0</v>
      </c>
      <c r="AD32">
        <f t="shared" si="6"/>
        <v>0</v>
      </c>
      <c r="AE32">
        <f t="shared" si="6"/>
        <v>0</v>
      </c>
      <c r="AF32">
        <f t="shared" si="6"/>
        <v>0</v>
      </c>
      <c r="AG32">
        <f t="shared" si="6"/>
        <v>0</v>
      </c>
      <c r="AH32">
        <f t="shared" si="6"/>
        <v>1</v>
      </c>
      <c r="AI32">
        <f t="shared" si="6"/>
        <v>0</v>
      </c>
      <c r="AJ32">
        <f t="shared" si="6"/>
        <v>0</v>
      </c>
      <c r="AK32">
        <f t="shared" si="6"/>
        <v>0</v>
      </c>
      <c r="AL32">
        <f t="shared" si="6"/>
        <v>0</v>
      </c>
      <c r="AN32">
        <f t="shared" si="3"/>
        <v>24.84760894807598</v>
      </c>
      <c r="AO32">
        <f t="shared" si="4"/>
        <v>24.84760894807598</v>
      </c>
    </row>
    <row r="33" spans="1:41" x14ac:dyDescent="0.3">
      <c r="A33" t="str">
        <v>John Collins</v>
      </c>
      <c r="B33">
        <v>2.4769105691056912</v>
      </c>
      <c r="C33">
        <v>0.68483739837398383</v>
      </c>
      <c r="D33">
        <v>-0.44829268292682933</v>
      </c>
      <c r="E33">
        <v>0.49386178861788627</v>
      </c>
      <c r="F33">
        <v>0.83455284552845532</v>
      </c>
      <c r="G33">
        <v>-0.83308943089430898</v>
      </c>
      <c r="H33">
        <v>-1.0895121951219513</v>
      </c>
      <c r="I33">
        <v>0.87207317073170731</v>
      </c>
      <c r="J33">
        <v>0.38081300813008134</v>
      </c>
      <c r="K33">
        <v>3.3721544715447163</v>
      </c>
      <c r="L33">
        <v>3.3721544715447163</v>
      </c>
      <c r="M33" t="str">
        <v xml:space="preserve"> PF</v>
      </c>
      <c r="N33" t="str">
        <v>ATL</v>
      </c>
      <c r="O33">
        <v>4</v>
      </c>
      <c r="Q33">
        <f>VLOOKUP($A33, 'auction in'!$A$2:$B$218, 2, FALSE)</f>
        <v>4</v>
      </c>
      <c r="S33" t="str">
        <f>VLOOKUP($A33, 'auction in'!$A$2:$C$218, 3, FALSE)</f>
        <v>bude</v>
      </c>
      <c r="U33">
        <v>3.3721544715447163</v>
      </c>
      <c r="W33">
        <f t="shared" si="0"/>
        <v>5.1770325203252039</v>
      </c>
      <c r="X33">
        <f t="shared" si="2"/>
        <v>5.1770325203252039</v>
      </c>
      <c r="Z33">
        <f t="shared" ref="Z33:AL42" si="7">IF(EXACT($S33, Z$2), 1, 0)</f>
        <v>0</v>
      </c>
      <c r="AA33">
        <f t="shared" si="7"/>
        <v>0</v>
      </c>
      <c r="AB33">
        <f t="shared" si="7"/>
        <v>0</v>
      </c>
      <c r="AC33">
        <f t="shared" si="7"/>
        <v>0</v>
      </c>
      <c r="AD33">
        <f t="shared" si="7"/>
        <v>0</v>
      </c>
      <c r="AE33">
        <f t="shared" si="7"/>
        <v>0</v>
      </c>
      <c r="AF33">
        <f t="shared" si="7"/>
        <v>0</v>
      </c>
      <c r="AG33">
        <f t="shared" si="7"/>
        <v>0</v>
      </c>
      <c r="AH33">
        <f t="shared" si="7"/>
        <v>0</v>
      </c>
      <c r="AI33">
        <f t="shared" si="7"/>
        <v>1</v>
      </c>
      <c r="AJ33">
        <f t="shared" si="7"/>
        <v>0</v>
      </c>
      <c r="AK33">
        <f t="shared" si="7"/>
        <v>0</v>
      </c>
      <c r="AL33">
        <f t="shared" si="7"/>
        <v>0</v>
      </c>
      <c r="AN33">
        <f t="shared" si="3"/>
        <v>24.226615460249441</v>
      </c>
      <c r="AO33">
        <f t="shared" si="4"/>
        <v>24.226615460249441</v>
      </c>
    </row>
    <row r="34" spans="1:41" x14ac:dyDescent="0.3">
      <c r="A34" t="str">
        <v>Domantas Sabonis</v>
      </c>
      <c r="B34">
        <v>1.8456910569105689</v>
      </c>
      <c r="C34">
        <v>-0.87089430894308939</v>
      </c>
      <c r="D34">
        <v>-0.96048780487804886</v>
      </c>
      <c r="E34">
        <v>0.75203252032520329</v>
      </c>
      <c r="F34">
        <v>2.3445528455284554</v>
      </c>
      <c r="G34">
        <v>1.6286178861788618</v>
      </c>
      <c r="H34">
        <v>0.54</v>
      </c>
      <c r="I34">
        <v>-0.19658536585365854</v>
      </c>
      <c r="J34">
        <v>-1.7533333333333332</v>
      </c>
      <c r="K34">
        <v>3.3295934959349598</v>
      </c>
      <c r="L34">
        <v>3.3295934959349598</v>
      </c>
      <c r="M34" t="str">
        <v xml:space="preserve"> PF</v>
      </c>
      <c r="N34" t="str">
        <v>IND</v>
      </c>
      <c r="O34">
        <v>46</v>
      </c>
      <c r="Q34">
        <f>VLOOKUP($A34, 'auction in'!$A$2:$B$218, 2, FALSE)</f>
        <v>46</v>
      </c>
      <c r="S34" t="str">
        <f>VLOOKUP($A34, 'auction in'!$A$2:$C$218, 3, FALSE)</f>
        <v>varg</v>
      </c>
      <c r="U34">
        <v>3.3295934959349598</v>
      </c>
      <c r="W34">
        <f t="shared" si="0"/>
        <v>5.1344715447154474</v>
      </c>
      <c r="X34">
        <f t="shared" si="2"/>
        <v>5.1344715447154474</v>
      </c>
      <c r="Z34">
        <f t="shared" si="7"/>
        <v>0</v>
      </c>
      <c r="AA34">
        <f t="shared" si="7"/>
        <v>0</v>
      </c>
      <c r="AB34">
        <f t="shared" si="7"/>
        <v>0</v>
      </c>
      <c r="AC34">
        <f t="shared" si="7"/>
        <v>0</v>
      </c>
      <c r="AD34">
        <f t="shared" si="7"/>
        <v>0</v>
      </c>
      <c r="AE34">
        <f t="shared" si="7"/>
        <v>0</v>
      </c>
      <c r="AF34">
        <f t="shared" si="7"/>
        <v>1</v>
      </c>
      <c r="AG34">
        <f t="shared" si="7"/>
        <v>0</v>
      </c>
      <c r="AH34">
        <f t="shared" si="7"/>
        <v>0</v>
      </c>
      <c r="AI34">
        <f t="shared" si="7"/>
        <v>0</v>
      </c>
      <c r="AJ34">
        <f t="shared" si="7"/>
        <v>0</v>
      </c>
      <c r="AK34">
        <f t="shared" si="7"/>
        <v>0</v>
      </c>
      <c r="AL34">
        <f t="shared" si="7"/>
        <v>0</v>
      </c>
      <c r="AN34">
        <f t="shared" si="3"/>
        <v>24.035666801878104</v>
      </c>
      <c r="AO34">
        <f t="shared" si="4"/>
        <v>24.035666801878104</v>
      </c>
    </row>
    <row r="35" spans="1:41" x14ac:dyDescent="0.3">
      <c r="A35" t="str">
        <v>Shai Gilgeous-Alexander</v>
      </c>
      <c r="B35">
        <v>1.3358536585365854</v>
      </c>
      <c r="C35">
        <v>0.85170731707317071</v>
      </c>
      <c r="D35">
        <v>0.1773170731707317</v>
      </c>
      <c r="E35">
        <v>1.2473170731707317</v>
      </c>
      <c r="F35">
        <v>-0.19999999999999996</v>
      </c>
      <c r="G35">
        <v>1.3514634146341464</v>
      </c>
      <c r="H35">
        <v>-0.38219512195121952</v>
      </c>
      <c r="I35">
        <v>0.21292682926829271</v>
      </c>
      <c r="J35">
        <v>-1.3712195121951221</v>
      </c>
      <c r="K35">
        <v>3.2231707317073175</v>
      </c>
      <c r="L35">
        <v>3.2231707317073175</v>
      </c>
      <c r="M35" t="str">
        <v xml:space="preserve"> SG, PG</v>
      </c>
      <c r="N35" t="str">
        <v>OKL</v>
      </c>
      <c r="O35">
        <v>31</v>
      </c>
      <c r="Q35">
        <f>VLOOKUP($A35, 'auction in'!$A$2:$B$218, 2, FALSE)</f>
        <v>31</v>
      </c>
      <c r="S35" t="str">
        <f>VLOOKUP($A35, 'auction in'!$A$2:$C$218, 3, FALSE)</f>
        <v>pete</v>
      </c>
      <c r="U35">
        <v>3.2231707317073175</v>
      </c>
      <c r="W35">
        <f t="shared" ref="W35:W66" si="8">U35 - U$158</f>
        <v>5.0280487804878051</v>
      </c>
      <c r="X35">
        <f t="shared" si="2"/>
        <v>5.0280487804878051</v>
      </c>
      <c r="Z35">
        <f t="shared" si="7"/>
        <v>0</v>
      </c>
      <c r="AA35">
        <f t="shared" si="7"/>
        <v>0</v>
      </c>
      <c r="AB35">
        <f t="shared" si="7"/>
        <v>0</v>
      </c>
      <c r="AC35">
        <f t="shared" si="7"/>
        <v>0</v>
      </c>
      <c r="AD35">
        <f t="shared" si="7"/>
        <v>0</v>
      </c>
      <c r="AE35">
        <f t="shared" si="7"/>
        <v>0</v>
      </c>
      <c r="AF35">
        <f t="shared" si="7"/>
        <v>0</v>
      </c>
      <c r="AG35">
        <f t="shared" si="7"/>
        <v>1</v>
      </c>
      <c r="AH35">
        <f t="shared" si="7"/>
        <v>0</v>
      </c>
      <c r="AI35">
        <f t="shared" si="7"/>
        <v>0</v>
      </c>
      <c r="AJ35">
        <f t="shared" si="7"/>
        <v>0</v>
      </c>
      <c r="AK35">
        <f t="shared" si="7"/>
        <v>0</v>
      </c>
      <c r="AL35">
        <f t="shared" si="7"/>
        <v>0</v>
      </c>
      <c r="AN35">
        <f t="shared" si="3"/>
        <v>23.558203967478725</v>
      </c>
      <c r="AO35">
        <f t="shared" si="4"/>
        <v>23.558203967478725</v>
      </c>
    </row>
    <row r="36" spans="1:41" x14ac:dyDescent="0.3">
      <c r="A36" t="str">
        <v>Zion Williamson</v>
      </c>
      <c r="B36">
        <v>4.7959349593495935</v>
      </c>
      <c r="C36">
        <v>-2.7235772357723578</v>
      </c>
      <c r="D36">
        <v>-1.4960975609756098</v>
      </c>
      <c r="E36">
        <v>1.9637398373983741</v>
      </c>
      <c r="F36">
        <v>0.83430894308943093</v>
      </c>
      <c r="G36">
        <v>0.63642276422764232</v>
      </c>
      <c r="H36">
        <v>0.14487804878048782</v>
      </c>
      <c r="I36">
        <v>0.26</v>
      </c>
      <c r="J36">
        <v>-1.2352845528455285</v>
      </c>
      <c r="K36">
        <v>3.1803252032520319</v>
      </c>
      <c r="L36">
        <v>3.1803252032520319</v>
      </c>
      <c r="M36" t="str">
        <v xml:space="preserve"> PF</v>
      </c>
      <c r="N36" t="str">
        <v>NOP</v>
      </c>
      <c r="O36">
        <v>60</v>
      </c>
      <c r="Q36">
        <f>VLOOKUP($A36, 'auction in'!$A$2:$B$218, 2, FALSE)</f>
        <v>60</v>
      </c>
      <c r="S36" t="str">
        <f>VLOOKUP($A36, 'auction in'!$A$2:$C$218, 3, FALSE)</f>
        <v>bal</v>
      </c>
      <c r="U36">
        <v>3.1803252032520319</v>
      </c>
      <c r="W36">
        <f t="shared" si="8"/>
        <v>4.9852032520325196</v>
      </c>
      <c r="X36">
        <f t="shared" si="2"/>
        <v>4.9852032520325196</v>
      </c>
      <c r="Z36">
        <f t="shared" si="7"/>
        <v>0</v>
      </c>
      <c r="AA36">
        <f t="shared" si="7"/>
        <v>0</v>
      </c>
      <c r="AB36">
        <f t="shared" si="7"/>
        <v>0</v>
      </c>
      <c r="AC36">
        <f t="shared" si="7"/>
        <v>0</v>
      </c>
      <c r="AD36">
        <f t="shared" si="7"/>
        <v>0</v>
      </c>
      <c r="AE36">
        <f t="shared" si="7"/>
        <v>0</v>
      </c>
      <c r="AF36">
        <f t="shared" si="7"/>
        <v>0</v>
      </c>
      <c r="AG36">
        <f t="shared" si="7"/>
        <v>0</v>
      </c>
      <c r="AH36">
        <f t="shared" si="7"/>
        <v>0</v>
      </c>
      <c r="AI36">
        <f t="shared" si="7"/>
        <v>0</v>
      </c>
      <c r="AJ36">
        <f t="shared" si="7"/>
        <v>1</v>
      </c>
      <c r="AK36">
        <f t="shared" si="7"/>
        <v>0</v>
      </c>
      <c r="AL36">
        <f t="shared" si="7"/>
        <v>0</v>
      </c>
      <c r="AN36">
        <f t="shared" si="3"/>
        <v>23.365978670512739</v>
      </c>
      <c r="AO36">
        <f t="shared" si="4"/>
        <v>23.365978670512739</v>
      </c>
    </row>
    <row r="37" spans="1:41" x14ac:dyDescent="0.3">
      <c r="A37" t="str">
        <v>LaMelo Ball</v>
      </c>
      <c r="B37">
        <v>-0.47121951219512198</v>
      </c>
      <c r="C37">
        <v>-8.158536585365854E-2</v>
      </c>
      <c r="D37">
        <v>0.26219512195121952</v>
      </c>
      <c r="E37">
        <v>0.61268292682926839</v>
      </c>
      <c r="F37">
        <v>0.55329268292682943</v>
      </c>
      <c r="G37">
        <v>1.9140243902439025</v>
      </c>
      <c r="H37">
        <v>2.1902439024390246</v>
      </c>
      <c r="I37">
        <v>-0.25024390243902439</v>
      </c>
      <c r="J37">
        <v>-1.6525609756097559</v>
      </c>
      <c r="K37">
        <v>3.0768292682926841</v>
      </c>
      <c r="L37">
        <v>3.0768292682926841</v>
      </c>
      <c r="M37" t="str">
        <v xml:space="preserve"> PG</v>
      </c>
      <c r="N37" t="str">
        <v>CHA</v>
      </c>
      <c r="O37">
        <v>40</v>
      </c>
      <c r="Q37">
        <f>VLOOKUP($A37, 'auction in'!$A$2:$B$218, 2, FALSE)</f>
        <v>40</v>
      </c>
      <c r="S37" t="str">
        <f>VLOOKUP($A37, 'auction in'!$A$2:$C$218, 3, FALSE)</f>
        <v>peon</v>
      </c>
      <c r="U37">
        <v>3.0768292682926841</v>
      </c>
      <c r="W37">
        <f t="shared" si="8"/>
        <v>4.8817073170731717</v>
      </c>
      <c r="X37">
        <f t="shared" si="2"/>
        <v>4.8817073170731717</v>
      </c>
      <c r="Z37">
        <f t="shared" si="7"/>
        <v>0</v>
      </c>
      <c r="AA37">
        <f t="shared" si="7"/>
        <v>0</v>
      </c>
      <c r="AB37">
        <f t="shared" si="7"/>
        <v>0</v>
      </c>
      <c r="AC37">
        <f t="shared" si="7"/>
        <v>0</v>
      </c>
      <c r="AD37">
        <f t="shared" si="7"/>
        <v>0</v>
      </c>
      <c r="AE37">
        <f t="shared" si="7"/>
        <v>0</v>
      </c>
      <c r="AF37">
        <f t="shared" si="7"/>
        <v>0</v>
      </c>
      <c r="AG37">
        <f t="shared" si="7"/>
        <v>0</v>
      </c>
      <c r="AH37">
        <f t="shared" si="7"/>
        <v>0</v>
      </c>
      <c r="AI37">
        <f t="shared" si="7"/>
        <v>0</v>
      </c>
      <c r="AJ37">
        <f t="shared" si="7"/>
        <v>0</v>
      </c>
      <c r="AK37">
        <f t="shared" si="7"/>
        <v>0</v>
      </c>
      <c r="AL37">
        <f t="shared" si="7"/>
        <v>1</v>
      </c>
      <c r="AN37">
        <f t="shared" si="3"/>
        <v>22.901646975944058</v>
      </c>
      <c r="AO37">
        <f t="shared" si="4"/>
        <v>22.901646975944058</v>
      </c>
    </row>
    <row r="38" spans="1:41" x14ac:dyDescent="0.3">
      <c r="A38" t="str">
        <v>Brandon Ingram</v>
      </c>
      <c r="B38">
        <v>2.7317073170731711E-2</v>
      </c>
      <c r="C38">
        <v>1.832439024390244</v>
      </c>
      <c r="D38">
        <v>0.51146341463414635</v>
      </c>
      <c r="E38">
        <v>1.3604878048780489</v>
      </c>
      <c r="F38">
        <v>-0.12329268292682924</v>
      </c>
      <c r="G38">
        <v>0.95256097560975606</v>
      </c>
      <c r="H38">
        <v>-0.60512195121951218</v>
      </c>
      <c r="I38">
        <v>3.4634146341463432E-2</v>
      </c>
      <c r="J38">
        <v>-0.91365853658536589</v>
      </c>
      <c r="K38">
        <v>3.0768292682926828</v>
      </c>
      <c r="L38">
        <v>3.0768292682926828</v>
      </c>
      <c r="M38" t="str">
        <v xml:space="preserve"> SF, PF</v>
      </c>
      <c r="N38" t="str">
        <v>NOP</v>
      </c>
      <c r="O38">
        <v>19</v>
      </c>
      <c r="Q38">
        <f>VLOOKUP($A38, 'auction in'!$A$2:$B$218, 2, FALSE)</f>
        <v>19</v>
      </c>
      <c r="S38" t="str">
        <f>VLOOKUP($A38, 'auction in'!$A$2:$C$218, 3, FALSE)</f>
        <v>_______</v>
      </c>
      <c r="U38">
        <v>3.0768292682926828</v>
      </c>
      <c r="W38">
        <f t="shared" si="8"/>
        <v>4.88170731707317</v>
      </c>
      <c r="X38">
        <f t="shared" si="2"/>
        <v>4.88170731707317</v>
      </c>
      <c r="Z38">
        <f t="shared" si="7"/>
        <v>1</v>
      </c>
      <c r="AA38">
        <f t="shared" si="7"/>
        <v>0</v>
      </c>
      <c r="AB38">
        <f t="shared" si="7"/>
        <v>0</v>
      </c>
      <c r="AC38">
        <f t="shared" si="7"/>
        <v>0</v>
      </c>
      <c r="AD38">
        <f t="shared" si="7"/>
        <v>0</v>
      </c>
      <c r="AE38">
        <f t="shared" si="7"/>
        <v>0</v>
      </c>
      <c r="AF38">
        <f t="shared" si="7"/>
        <v>0</v>
      </c>
      <c r="AG38">
        <f t="shared" si="7"/>
        <v>0</v>
      </c>
      <c r="AH38">
        <f t="shared" si="7"/>
        <v>0</v>
      </c>
      <c r="AI38">
        <f t="shared" si="7"/>
        <v>0</v>
      </c>
      <c r="AJ38">
        <f t="shared" si="7"/>
        <v>0</v>
      </c>
      <c r="AK38">
        <f t="shared" si="7"/>
        <v>0</v>
      </c>
      <c r="AL38">
        <f t="shared" si="7"/>
        <v>0</v>
      </c>
      <c r="AN38">
        <f t="shared" si="3"/>
        <v>22.90164697594405</v>
      </c>
      <c r="AO38">
        <f t="shared" si="4"/>
        <v>22.90164697594405</v>
      </c>
    </row>
    <row r="39" spans="1:41" x14ac:dyDescent="0.3">
      <c r="A39" t="str">
        <v>CJ McCollum</v>
      </c>
      <c r="B39">
        <v>-0.18260162601626018</v>
      </c>
      <c r="C39">
        <v>0.43739837398373982</v>
      </c>
      <c r="D39">
        <v>1.6560975609756097</v>
      </c>
      <c r="E39">
        <v>1.1471544715447155</v>
      </c>
      <c r="F39">
        <v>-0.54422764227642273</v>
      </c>
      <c r="G39">
        <v>0.77691056910569112</v>
      </c>
      <c r="H39">
        <v>-0.17121951219512196</v>
      </c>
      <c r="I39">
        <v>-0.39853658536585368</v>
      </c>
      <c r="J39">
        <v>0.31886178861788617</v>
      </c>
      <c r="K39">
        <v>3.0398373983739835</v>
      </c>
      <c r="L39">
        <v>3.0398373983739835</v>
      </c>
      <c r="M39" t="str">
        <v xml:space="preserve"> SG</v>
      </c>
      <c r="N39" t="str">
        <v>POR</v>
      </c>
      <c r="O39">
        <v>13</v>
      </c>
      <c r="Q39">
        <f>VLOOKUP($A39, 'auction in'!$A$2:$B$218, 2, FALSE)</f>
        <v>13</v>
      </c>
      <c r="S39" t="str">
        <f>VLOOKUP($A39, 'auction in'!$A$2:$C$218, 3, FALSE)</f>
        <v>sch</v>
      </c>
      <c r="U39">
        <v>3.0398373983739835</v>
      </c>
      <c r="W39">
        <f t="shared" si="8"/>
        <v>4.8447154471544707</v>
      </c>
      <c r="X39">
        <f t="shared" si="2"/>
        <v>4.8447154471544707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1</v>
      </c>
      <c r="AL39">
        <f t="shared" si="7"/>
        <v>0</v>
      </c>
      <c r="AN39">
        <f t="shared" si="3"/>
        <v>22.735683958639456</v>
      </c>
      <c r="AO39">
        <f t="shared" si="4"/>
        <v>22.735683958639456</v>
      </c>
    </row>
    <row r="40" spans="1:41" x14ac:dyDescent="0.3">
      <c r="A40" t="str">
        <v>LeBron James</v>
      </c>
      <c r="B40">
        <v>1.6418699186991872</v>
      </c>
      <c r="C40">
        <v>-1.6708130081300814</v>
      </c>
      <c r="D40">
        <v>0.45341463414634153</v>
      </c>
      <c r="E40">
        <v>1.4433333333333334</v>
      </c>
      <c r="F40">
        <v>0.81422764227642286</v>
      </c>
      <c r="G40">
        <v>2.1340650406504071</v>
      </c>
      <c r="H40">
        <v>0.32024390243902445</v>
      </c>
      <c r="I40">
        <v>1.2195121951219662E-3</v>
      </c>
      <c r="J40">
        <v>-2.1164227642276425</v>
      </c>
      <c r="K40">
        <v>3.0211382113821146</v>
      </c>
      <c r="L40">
        <v>3.0211382113821146</v>
      </c>
      <c r="M40" t="str">
        <v xml:space="preserve"> SF, PG, PF</v>
      </c>
      <c r="N40" t="str">
        <v>LAL</v>
      </c>
      <c r="O40">
        <v>56</v>
      </c>
      <c r="Q40">
        <f>VLOOKUP($A40, 'auction in'!$A$2:$B$218, 2, FALSE)</f>
        <v>56</v>
      </c>
      <c r="S40" t="str">
        <f>VLOOKUP($A40, 'auction in'!$A$2:$C$218, 3, FALSE)</f>
        <v>_______</v>
      </c>
      <c r="U40">
        <v>3.0211382113821146</v>
      </c>
      <c r="W40">
        <f t="shared" si="8"/>
        <v>4.8260162601626018</v>
      </c>
      <c r="X40">
        <f t="shared" si="2"/>
        <v>4.8260162601626018</v>
      </c>
      <c r="Z40">
        <f t="shared" si="7"/>
        <v>1</v>
      </c>
      <c r="AA40">
        <f t="shared" si="7"/>
        <v>0</v>
      </c>
      <c r="AB40">
        <f t="shared" si="7"/>
        <v>0</v>
      </c>
      <c r="AC40">
        <f t="shared" si="7"/>
        <v>0</v>
      </c>
      <c r="AD40">
        <f t="shared" si="7"/>
        <v>0</v>
      </c>
      <c r="AE40">
        <f t="shared" si="7"/>
        <v>0</v>
      </c>
      <c r="AF40">
        <f t="shared" si="7"/>
        <v>0</v>
      </c>
      <c r="AG40">
        <f t="shared" si="7"/>
        <v>0</v>
      </c>
      <c r="AH40">
        <f t="shared" si="7"/>
        <v>0</v>
      </c>
      <c r="AI40">
        <f t="shared" si="7"/>
        <v>0</v>
      </c>
      <c r="AJ40">
        <f t="shared" si="7"/>
        <v>0</v>
      </c>
      <c r="AK40">
        <f t="shared" si="7"/>
        <v>0</v>
      </c>
      <c r="AL40">
        <f t="shared" si="7"/>
        <v>0</v>
      </c>
      <c r="AN40">
        <f t="shared" si="3"/>
        <v>22.651790565276695</v>
      </c>
      <c r="AO40">
        <f t="shared" si="4"/>
        <v>22.651790565276695</v>
      </c>
    </row>
    <row r="41" spans="1:41" x14ac:dyDescent="0.3">
      <c r="A41" t="str">
        <v>Khris Middleton</v>
      </c>
      <c r="B41">
        <v>0.34581300813008131</v>
      </c>
      <c r="C41">
        <v>1.4439837398373985</v>
      </c>
      <c r="D41">
        <v>0.42975609756097566</v>
      </c>
      <c r="E41">
        <v>0.89630081300813025</v>
      </c>
      <c r="F41">
        <v>0.30406504065040652</v>
      </c>
      <c r="G41">
        <v>1.2065447154471545</v>
      </c>
      <c r="H41">
        <v>0.4287804878048781</v>
      </c>
      <c r="I41">
        <v>-0.9846341463414634</v>
      </c>
      <c r="J41">
        <v>-1.0551626016260163</v>
      </c>
      <c r="K41">
        <v>3.0154471544715453</v>
      </c>
      <c r="L41">
        <v>3.0154471544715453</v>
      </c>
      <c r="M41" t="str">
        <v xml:space="preserve"> SF, SG</v>
      </c>
      <c r="N41" t="str">
        <v>MIL</v>
      </c>
      <c r="O41">
        <v>19</v>
      </c>
      <c r="Q41">
        <f>VLOOKUP($A41, 'auction in'!$A$2:$B$218, 2, FALSE)</f>
        <v>19</v>
      </c>
      <c r="S41" t="str">
        <f>VLOOKUP($A41, 'auction in'!$A$2:$C$218, 3, FALSE)</f>
        <v>_______</v>
      </c>
      <c r="U41">
        <v>3.0154471544715453</v>
      </c>
      <c r="W41">
        <f t="shared" si="8"/>
        <v>4.8203252032520325</v>
      </c>
      <c r="X41">
        <f t="shared" si="2"/>
        <v>4.8203252032520325</v>
      </c>
      <c r="Z41">
        <f t="shared" si="7"/>
        <v>1</v>
      </c>
      <c r="AA41">
        <f t="shared" si="7"/>
        <v>0</v>
      </c>
      <c r="AB41">
        <f t="shared" si="7"/>
        <v>0</v>
      </c>
      <c r="AC41">
        <f t="shared" si="7"/>
        <v>0</v>
      </c>
      <c r="AD41">
        <f t="shared" si="7"/>
        <v>0</v>
      </c>
      <c r="AE41">
        <f t="shared" si="7"/>
        <v>0</v>
      </c>
      <c r="AF41">
        <f t="shared" si="7"/>
        <v>0</v>
      </c>
      <c r="AG41">
        <f t="shared" si="7"/>
        <v>0</v>
      </c>
      <c r="AH41">
        <f t="shared" si="7"/>
        <v>0</v>
      </c>
      <c r="AI41">
        <f t="shared" si="7"/>
        <v>0</v>
      </c>
      <c r="AJ41">
        <f t="shared" si="7"/>
        <v>0</v>
      </c>
      <c r="AK41">
        <f t="shared" si="7"/>
        <v>0</v>
      </c>
      <c r="AL41">
        <f t="shared" si="7"/>
        <v>0</v>
      </c>
      <c r="AN41">
        <f t="shared" si="3"/>
        <v>22.626257793383679</v>
      </c>
      <c r="AO41">
        <f t="shared" si="4"/>
        <v>22.626257793383679</v>
      </c>
    </row>
    <row r="42" spans="1:41" x14ac:dyDescent="0.3">
      <c r="A42" t="str">
        <v>Jakob Poeltl</v>
      </c>
      <c r="B42">
        <v>2.0523577235772357</v>
      </c>
      <c r="C42">
        <v>-1.4563008130081299</v>
      </c>
      <c r="D42">
        <v>-1.7340243902439023</v>
      </c>
      <c r="E42">
        <v>-0.57325203252032519</v>
      </c>
      <c r="F42">
        <v>1.7008130081300812</v>
      </c>
      <c r="G42">
        <v>-0.3128861788617886</v>
      </c>
      <c r="H42">
        <v>-0.2302439024390244</v>
      </c>
      <c r="I42">
        <v>3.2929268292682927</v>
      </c>
      <c r="J42">
        <v>0.23565040650406505</v>
      </c>
      <c r="K42">
        <v>2.9750406504065046</v>
      </c>
      <c r="L42">
        <v>2.9750406504065046</v>
      </c>
      <c r="M42" t="str">
        <v xml:space="preserve"> C</v>
      </c>
      <c r="N42" t="str">
        <v>SAS</v>
      </c>
      <c r="O42">
        <v>13</v>
      </c>
      <c r="Q42">
        <f>VLOOKUP($A42, 'auction in'!$A$2:$B$218, 2, FALSE)</f>
        <v>13</v>
      </c>
      <c r="S42" t="str">
        <f>VLOOKUP($A42, 'auction in'!$A$2:$C$218, 3, FALSE)</f>
        <v>_______</v>
      </c>
      <c r="U42">
        <v>2.9750406504065046</v>
      </c>
      <c r="W42">
        <f t="shared" si="8"/>
        <v>4.7799186991869922</v>
      </c>
      <c r="X42">
        <f t="shared" si="2"/>
        <v>4.7799186991869922</v>
      </c>
      <c r="Z42">
        <f t="shared" si="7"/>
        <v>1</v>
      </c>
      <c r="AA42">
        <f t="shared" si="7"/>
        <v>0</v>
      </c>
      <c r="AB42">
        <f t="shared" si="7"/>
        <v>0</v>
      </c>
      <c r="AC42">
        <f t="shared" si="7"/>
        <v>0</v>
      </c>
      <c r="AD42">
        <f t="shared" si="7"/>
        <v>0</v>
      </c>
      <c r="AE42">
        <f t="shared" si="7"/>
        <v>0</v>
      </c>
      <c r="AF42">
        <f t="shared" si="7"/>
        <v>0</v>
      </c>
      <c r="AG42">
        <f t="shared" si="7"/>
        <v>0</v>
      </c>
      <c r="AH42">
        <f t="shared" si="7"/>
        <v>0</v>
      </c>
      <c r="AI42">
        <f t="shared" si="7"/>
        <v>0</v>
      </c>
      <c r="AJ42">
        <f t="shared" si="7"/>
        <v>0</v>
      </c>
      <c r="AK42">
        <f t="shared" si="7"/>
        <v>0</v>
      </c>
      <c r="AL42">
        <f t="shared" si="7"/>
        <v>0</v>
      </c>
      <c r="AN42">
        <f t="shared" si="3"/>
        <v>22.444975112943276</v>
      </c>
      <c r="AO42">
        <f t="shared" si="4"/>
        <v>22.444975112943276</v>
      </c>
    </row>
    <row r="43" spans="1:41" x14ac:dyDescent="0.3">
      <c r="A43" t="str">
        <v>Zach LaVine</v>
      </c>
      <c r="B43">
        <v>0.95008130081300823</v>
      </c>
      <c r="C43">
        <v>1.166178861788618</v>
      </c>
      <c r="D43">
        <v>1.4190243902439026</v>
      </c>
      <c r="E43">
        <v>1.603739837398374</v>
      </c>
      <c r="F43">
        <v>-0.27203252032520325</v>
      </c>
      <c r="G43">
        <v>0.53983739837398381</v>
      </c>
      <c r="H43">
        <v>-0.49609756097560981</v>
      </c>
      <c r="I43">
        <v>-0.24048780487804877</v>
      </c>
      <c r="J43">
        <v>-1.718211382113821</v>
      </c>
      <c r="K43">
        <v>2.9520325203252034</v>
      </c>
      <c r="L43">
        <v>2.9520325203252034</v>
      </c>
      <c r="M43" t="str">
        <v xml:space="preserve"> SG</v>
      </c>
      <c r="N43" t="str">
        <v>CHI</v>
      </c>
      <c r="O43">
        <v>21</v>
      </c>
      <c r="Q43">
        <f>VLOOKUP($A43, 'auction in'!$A$2:$B$218, 2, FALSE)</f>
        <v>21</v>
      </c>
      <c r="S43" t="str">
        <f>VLOOKUP($A43, 'auction in'!$A$2:$C$218, 3, FALSE)</f>
        <v>_______</v>
      </c>
      <c r="U43">
        <v>2.9520325203252034</v>
      </c>
      <c r="W43">
        <f t="shared" si="8"/>
        <v>4.756910569105691</v>
      </c>
      <c r="X43">
        <f t="shared" si="2"/>
        <v>4.756910569105691</v>
      </c>
      <c r="Z43">
        <f t="shared" ref="Z43:AL52" si="9">IF(EXACT($S43, Z$2), 1, 0)</f>
        <v>1</v>
      </c>
      <c r="AA43">
        <f t="shared" si="9"/>
        <v>0</v>
      </c>
      <c r="AB43">
        <f t="shared" si="9"/>
        <v>0</v>
      </c>
      <c r="AC43">
        <f t="shared" si="9"/>
        <v>0</v>
      </c>
      <c r="AD43">
        <f t="shared" si="9"/>
        <v>0</v>
      </c>
      <c r="AE43">
        <f t="shared" si="9"/>
        <v>0</v>
      </c>
      <c r="AF43">
        <f t="shared" si="9"/>
        <v>0</v>
      </c>
      <c r="AG43">
        <f t="shared" si="9"/>
        <v>0</v>
      </c>
      <c r="AH43">
        <f t="shared" si="9"/>
        <v>0</v>
      </c>
      <c r="AI43">
        <f t="shared" si="9"/>
        <v>0</v>
      </c>
      <c r="AJ43">
        <f t="shared" si="9"/>
        <v>0</v>
      </c>
      <c r="AK43">
        <f t="shared" si="9"/>
        <v>0</v>
      </c>
      <c r="AL43">
        <f t="shared" si="9"/>
        <v>0</v>
      </c>
      <c r="AN43">
        <f t="shared" si="3"/>
        <v>22.341749763718656</v>
      </c>
      <c r="AO43">
        <f t="shared" si="4"/>
        <v>22.341749763718656</v>
      </c>
    </row>
    <row r="44" spans="1:41" x14ac:dyDescent="0.3">
      <c r="A44" t="str">
        <v>Tyrese Haliburton</v>
      </c>
      <c r="B44">
        <v>0.24764227642276423</v>
      </c>
      <c r="C44">
        <v>0.42861788617886176</v>
      </c>
      <c r="D44">
        <v>0.69024390243902434</v>
      </c>
      <c r="E44">
        <v>0.18130081300813014</v>
      </c>
      <c r="F44">
        <v>-0.79008130081300809</v>
      </c>
      <c r="G44">
        <v>1.2510569105691058</v>
      </c>
      <c r="H44">
        <v>1.0580487804878049</v>
      </c>
      <c r="I44">
        <v>-0.11756097560975609</v>
      </c>
      <c r="J44">
        <v>-1.4796747967479679E-2</v>
      </c>
      <c r="K44">
        <v>2.9344715447154472</v>
      </c>
      <c r="L44">
        <v>2.9344715447154472</v>
      </c>
      <c r="M44" t="str">
        <v xml:space="preserve"> PG, SG</v>
      </c>
      <c r="N44" t="str">
        <v>SAC</v>
      </c>
      <c r="O44">
        <v>9</v>
      </c>
      <c r="Q44">
        <f>VLOOKUP($A44, 'auction in'!$A$2:$B$218, 2, FALSE)</f>
        <v>9</v>
      </c>
      <c r="S44" t="str">
        <f>VLOOKUP($A44, 'auction in'!$A$2:$C$218, 3, FALSE)</f>
        <v>_______</v>
      </c>
      <c r="U44">
        <v>2.9344715447154472</v>
      </c>
      <c r="W44">
        <f t="shared" si="8"/>
        <v>4.7393495934959349</v>
      </c>
      <c r="X44">
        <f t="shared" si="2"/>
        <v>4.7393495934959349</v>
      </c>
      <c r="Z44">
        <f t="shared" si="9"/>
        <v>1</v>
      </c>
      <c r="AA44">
        <f t="shared" si="9"/>
        <v>0</v>
      </c>
      <c r="AB44">
        <f t="shared" si="9"/>
        <v>0</v>
      </c>
      <c r="AC44">
        <f t="shared" si="9"/>
        <v>0</v>
      </c>
      <c r="AD44">
        <f t="shared" si="9"/>
        <v>0</v>
      </c>
      <c r="AE44">
        <f t="shared" si="9"/>
        <v>0</v>
      </c>
      <c r="AF44">
        <f t="shared" si="9"/>
        <v>0</v>
      </c>
      <c r="AG44">
        <f t="shared" si="9"/>
        <v>0</v>
      </c>
      <c r="AH44">
        <f t="shared" si="9"/>
        <v>0</v>
      </c>
      <c r="AI44">
        <f t="shared" si="9"/>
        <v>0</v>
      </c>
      <c r="AJ44">
        <f t="shared" si="9"/>
        <v>0</v>
      </c>
      <c r="AK44">
        <f t="shared" si="9"/>
        <v>0</v>
      </c>
      <c r="AL44">
        <f t="shared" si="9"/>
        <v>0</v>
      </c>
      <c r="AN44">
        <f t="shared" si="3"/>
        <v>22.262962924734492</v>
      </c>
      <c r="AO44">
        <f t="shared" si="4"/>
        <v>22.262962924734492</v>
      </c>
    </row>
    <row r="45" spans="1:41" x14ac:dyDescent="0.3">
      <c r="A45" t="str">
        <v>Julius Randle</v>
      </c>
      <c r="B45">
        <v>1.467479674796748E-2</v>
      </c>
      <c r="C45">
        <v>0.84430894308943083</v>
      </c>
      <c r="D45">
        <v>0.5102439024390244</v>
      </c>
      <c r="E45">
        <v>1.2954065040650407</v>
      </c>
      <c r="F45">
        <v>1.8604471544715446</v>
      </c>
      <c r="G45">
        <v>0.96418699186991863</v>
      </c>
      <c r="H45">
        <v>-0.12695121951219512</v>
      </c>
      <c r="I45">
        <v>-0.58524390243902435</v>
      </c>
      <c r="J45">
        <v>-1.8771544715447155</v>
      </c>
      <c r="K45">
        <v>2.8999186991869923</v>
      </c>
      <c r="L45">
        <v>2.8999186991869923</v>
      </c>
      <c r="M45" t="str">
        <v xml:space="preserve"> PF</v>
      </c>
      <c r="N45" t="str">
        <v>NYK</v>
      </c>
      <c r="O45">
        <v>39</v>
      </c>
      <c r="Q45">
        <f>VLOOKUP($A45, 'auction in'!$A$2:$B$218, 2, FALSE)</f>
        <v>39</v>
      </c>
      <c r="S45" t="str">
        <f>VLOOKUP($A45, 'auction in'!$A$2:$C$218, 3, FALSE)</f>
        <v>_______</v>
      </c>
      <c r="U45">
        <v>2.8999186991869923</v>
      </c>
      <c r="W45">
        <f t="shared" si="8"/>
        <v>4.7047967479674799</v>
      </c>
      <c r="X45">
        <f t="shared" si="2"/>
        <v>4.7047967479674799</v>
      </c>
      <c r="Z45">
        <f t="shared" si="9"/>
        <v>1</v>
      </c>
      <c r="AA45">
        <f t="shared" si="9"/>
        <v>0</v>
      </c>
      <c r="AB45">
        <f t="shared" si="9"/>
        <v>0</v>
      </c>
      <c r="AC45">
        <f t="shared" si="9"/>
        <v>0</v>
      </c>
      <c r="AD45">
        <f t="shared" si="9"/>
        <v>0</v>
      </c>
      <c r="AE45">
        <f t="shared" si="9"/>
        <v>0</v>
      </c>
      <c r="AF45">
        <f t="shared" si="9"/>
        <v>0</v>
      </c>
      <c r="AG45">
        <f t="shared" si="9"/>
        <v>0</v>
      </c>
      <c r="AH45">
        <f t="shared" si="9"/>
        <v>0</v>
      </c>
      <c r="AI45">
        <f t="shared" si="9"/>
        <v>0</v>
      </c>
      <c r="AJ45">
        <f t="shared" si="9"/>
        <v>0</v>
      </c>
      <c r="AK45">
        <f t="shared" si="9"/>
        <v>0</v>
      </c>
      <c r="AL45">
        <f t="shared" si="9"/>
        <v>0</v>
      </c>
      <c r="AN45">
        <f t="shared" si="3"/>
        <v>22.107942523955476</v>
      </c>
      <c r="AO45">
        <f t="shared" si="4"/>
        <v>22.107942523955476</v>
      </c>
    </row>
    <row r="46" spans="1:41" x14ac:dyDescent="0.3">
      <c r="A46" t="str">
        <v>Jaylen Brown</v>
      </c>
      <c r="B46">
        <v>0.68666666666666676</v>
      </c>
      <c r="C46">
        <v>-0.20357723577235773</v>
      </c>
      <c r="D46">
        <v>1.0151219512195124</v>
      </c>
      <c r="E46">
        <v>1.4544715447154473</v>
      </c>
      <c r="F46">
        <v>0.2196747967479675</v>
      </c>
      <c r="G46">
        <v>0.17983739837398377</v>
      </c>
      <c r="H46">
        <v>0.56634146341463421</v>
      </c>
      <c r="I46">
        <v>-3.4146341463414526E-3</v>
      </c>
      <c r="J46">
        <v>-1.0421138211382115</v>
      </c>
      <c r="K46">
        <v>2.8730081300813008</v>
      </c>
      <c r="L46">
        <v>2.8730081300813008</v>
      </c>
      <c r="M46" t="str">
        <v xml:space="preserve"> SG, SF</v>
      </c>
      <c r="N46" t="str">
        <v>BOS</v>
      </c>
      <c r="O46">
        <v>23</v>
      </c>
      <c r="Q46">
        <f>VLOOKUP($A46, 'auction in'!$A$2:$B$218, 2, FALSE)</f>
        <v>23</v>
      </c>
      <c r="S46" t="str">
        <f>VLOOKUP($A46, 'auction in'!$A$2:$C$218, 3, FALSE)</f>
        <v>_______</v>
      </c>
      <c r="U46">
        <v>2.8730081300813008</v>
      </c>
      <c r="W46">
        <f t="shared" si="8"/>
        <v>4.6778861788617885</v>
      </c>
      <c r="X46">
        <f t="shared" si="2"/>
        <v>4.6778861788617885</v>
      </c>
      <c r="Z46">
        <f t="shared" si="9"/>
        <v>1</v>
      </c>
      <c r="AA46">
        <f t="shared" si="9"/>
        <v>0</v>
      </c>
      <c r="AB46">
        <f t="shared" si="9"/>
        <v>0</v>
      </c>
      <c r="AC46">
        <f t="shared" si="9"/>
        <v>0</v>
      </c>
      <c r="AD46">
        <f t="shared" si="9"/>
        <v>0</v>
      </c>
      <c r="AE46">
        <f t="shared" si="9"/>
        <v>0</v>
      </c>
      <c r="AF46">
        <f t="shared" si="9"/>
        <v>0</v>
      </c>
      <c r="AG46">
        <f t="shared" si="9"/>
        <v>0</v>
      </c>
      <c r="AH46">
        <f t="shared" si="9"/>
        <v>0</v>
      </c>
      <c r="AI46">
        <f t="shared" si="9"/>
        <v>0</v>
      </c>
      <c r="AJ46">
        <f t="shared" si="9"/>
        <v>0</v>
      </c>
      <c r="AK46">
        <f t="shared" si="9"/>
        <v>0</v>
      </c>
      <c r="AL46">
        <f t="shared" si="9"/>
        <v>0</v>
      </c>
      <c r="AN46">
        <f t="shared" si="3"/>
        <v>21.987208988289932</v>
      </c>
      <c r="AO46">
        <f t="shared" si="4"/>
        <v>21.987208988289932</v>
      </c>
    </row>
    <row r="47" spans="1:41" x14ac:dyDescent="0.3">
      <c r="A47" t="str">
        <v>Donovan Mitchell</v>
      </c>
      <c r="B47">
        <v>-0.82357723577235764</v>
      </c>
      <c r="C47">
        <v>1.2539837398373983</v>
      </c>
      <c r="D47">
        <v>1.515609756097561</v>
      </c>
      <c r="E47">
        <v>1.6915447154471546</v>
      </c>
      <c r="F47">
        <v>-0.34227642276422765</v>
      </c>
      <c r="G47">
        <v>1.2071544715447156</v>
      </c>
      <c r="H47">
        <v>0.11853658536585365</v>
      </c>
      <c r="I47">
        <v>-0.58292682926829276</v>
      </c>
      <c r="J47">
        <v>-1.1826016260162602</v>
      </c>
      <c r="K47">
        <v>2.8554471544715447</v>
      </c>
      <c r="L47">
        <v>2.8554471544715447</v>
      </c>
      <c r="M47" t="str">
        <v xml:space="preserve"> SG, PG</v>
      </c>
      <c r="N47" t="str">
        <v>UTA</v>
      </c>
      <c r="O47">
        <v>51</v>
      </c>
      <c r="Q47">
        <f>VLOOKUP($A47, 'auction in'!$A$2:$B$218, 2, FALSE)</f>
        <v>51</v>
      </c>
      <c r="S47" t="str">
        <f>VLOOKUP($A47, 'auction in'!$A$2:$C$218, 3, FALSE)</f>
        <v>_______</v>
      </c>
      <c r="U47">
        <v>2.8554471544715447</v>
      </c>
      <c r="W47">
        <f t="shared" si="8"/>
        <v>4.6603252032520324</v>
      </c>
      <c r="X47">
        <f t="shared" si="2"/>
        <v>4.6603252032520324</v>
      </c>
      <c r="Z47">
        <f t="shared" si="9"/>
        <v>1</v>
      </c>
      <c r="AA47">
        <f t="shared" si="9"/>
        <v>0</v>
      </c>
      <c r="AB47">
        <f t="shared" si="9"/>
        <v>0</v>
      </c>
      <c r="AC47">
        <f t="shared" si="9"/>
        <v>0</v>
      </c>
      <c r="AD47">
        <f t="shared" si="9"/>
        <v>0</v>
      </c>
      <c r="AE47">
        <f t="shared" si="9"/>
        <v>0</v>
      </c>
      <c r="AF47">
        <f t="shared" si="9"/>
        <v>0</v>
      </c>
      <c r="AG47">
        <f t="shared" si="9"/>
        <v>0</v>
      </c>
      <c r="AH47">
        <f t="shared" si="9"/>
        <v>0</v>
      </c>
      <c r="AI47">
        <f t="shared" si="9"/>
        <v>0</v>
      </c>
      <c r="AJ47">
        <f t="shared" si="9"/>
        <v>0</v>
      </c>
      <c r="AK47">
        <f t="shared" si="9"/>
        <v>0</v>
      </c>
      <c r="AL47">
        <f t="shared" si="9"/>
        <v>0</v>
      </c>
      <c r="AN47">
        <f t="shared" si="3"/>
        <v>21.908422149305771</v>
      </c>
      <c r="AO47">
        <f t="shared" si="4"/>
        <v>21.908422149305771</v>
      </c>
    </row>
    <row r="48" spans="1:41" x14ac:dyDescent="0.3">
      <c r="A48" t="str">
        <v>Robert Williams</v>
      </c>
      <c r="B48">
        <v>2.4445528455284551</v>
      </c>
      <c r="C48">
        <v>-0.90617886178861795</v>
      </c>
      <c r="D48">
        <v>-1.6692682926829268</v>
      </c>
      <c r="E48">
        <v>-0.72715447154471535</v>
      </c>
      <c r="F48">
        <v>0.86959349593495938</v>
      </c>
      <c r="G48">
        <v>-0.43983739837398378</v>
      </c>
      <c r="H48">
        <v>-0.11073170731707319</v>
      </c>
      <c r="I48">
        <v>2.6795121951219509</v>
      </c>
      <c r="J48">
        <v>0.59430894308943094</v>
      </c>
      <c r="K48">
        <v>2.7347967479674793</v>
      </c>
      <c r="L48">
        <v>2.7347967479674793</v>
      </c>
      <c r="M48" t="str">
        <v xml:space="preserve"> C, PF</v>
      </c>
      <c r="N48" t="str">
        <v>BOS</v>
      </c>
      <c r="O48">
        <v>11</v>
      </c>
      <c r="Q48">
        <f>VLOOKUP($A48, 'auction in'!$A$2:$B$218, 2, FALSE)</f>
        <v>11</v>
      </c>
      <c r="S48" t="str">
        <f>VLOOKUP($A48, 'auction in'!$A$2:$C$218, 3, FALSE)</f>
        <v>_______</v>
      </c>
      <c r="U48">
        <v>2.7347967479674793</v>
      </c>
      <c r="W48">
        <f t="shared" si="8"/>
        <v>4.5396747967479669</v>
      </c>
      <c r="X48">
        <f t="shared" si="2"/>
        <v>4.5396747967479669</v>
      </c>
      <c r="Z48">
        <f t="shared" si="9"/>
        <v>1</v>
      </c>
      <c r="AA48">
        <f t="shared" si="9"/>
        <v>0</v>
      </c>
      <c r="AB48">
        <f t="shared" si="9"/>
        <v>0</v>
      </c>
      <c r="AC48">
        <f t="shared" si="9"/>
        <v>0</v>
      </c>
      <c r="AD48">
        <f t="shared" si="9"/>
        <v>0</v>
      </c>
      <c r="AE48">
        <f t="shared" si="9"/>
        <v>0</v>
      </c>
      <c r="AF48">
        <f t="shared" si="9"/>
        <v>0</v>
      </c>
      <c r="AG48">
        <f t="shared" si="9"/>
        <v>0</v>
      </c>
      <c r="AH48">
        <f t="shared" si="9"/>
        <v>0</v>
      </c>
      <c r="AI48">
        <f t="shared" si="9"/>
        <v>0</v>
      </c>
      <c r="AJ48">
        <f t="shared" si="9"/>
        <v>0</v>
      </c>
      <c r="AK48">
        <f t="shared" si="9"/>
        <v>0</v>
      </c>
      <c r="AL48">
        <f t="shared" si="9"/>
        <v>0</v>
      </c>
      <c r="AN48">
        <f t="shared" si="3"/>
        <v>21.367127385173852</v>
      </c>
      <c r="AO48">
        <f t="shared" si="4"/>
        <v>21.367127385173852</v>
      </c>
    </row>
    <row r="49" spans="1:41" x14ac:dyDescent="0.3">
      <c r="A49" t="str">
        <v>Dejounte Murray</v>
      </c>
      <c r="B49">
        <v>-0.19008130081300814</v>
      </c>
      <c r="C49">
        <v>0.1521138211382114</v>
      </c>
      <c r="D49">
        <v>-0.80097560975609761</v>
      </c>
      <c r="E49">
        <v>0.31528455284552848</v>
      </c>
      <c r="F49">
        <v>0.8413008130081302</v>
      </c>
      <c r="G49">
        <v>1.8633333333333333</v>
      </c>
      <c r="H49">
        <v>1.6107317073170733</v>
      </c>
      <c r="I49">
        <v>-0.98243902439024389</v>
      </c>
      <c r="J49">
        <v>-0.13105691056910576</v>
      </c>
      <c r="K49">
        <v>2.6782113821138211</v>
      </c>
      <c r="L49">
        <v>2.6782113821138211</v>
      </c>
      <c r="M49" t="str">
        <v xml:space="preserve"> PG, SG</v>
      </c>
      <c r="N49" t="str">
        <v>SAS</v>
      </c>
      <c r="O49">
        <v>31</v>
      </c>
      <c r="Q49">
        <f>VLOOKUP($A49, 'auction in'!$A$2:$B$218, 2, FALSE)</f>
        <v>31</v>
      </c>
      <c r="S49" t="str">
        <f>VLOOKUP($A49, 'auction in'!$A$2:$C$218, 3, FALSE)</f>
        <v>_______</v>
      </c>
      <c r="U49">
        <v>2.6782113821138211</v>
      </c>
      <c r="W49">
        <f t="shared" si="8"/>
        <v>4.4830894308943083</v>
      </c>
      <c r="X49">
        <f t="shared" si="2"/>
        <v>4.4830894308943083</v>
      </c>
      <c r="Z49">
        <f t="shared" si="9"/>
        <v>1</v>
      </c>
      <c r="AA49">
        <f t="shared" si="9"/>
        <v>0</v>
      </c>
      <c r="AB49">
        <f t="shared" si="9"/>
        <v>0</v>
      </c>
      <c r="AC49">
        <f t="shared" si="9"/>
        <v>0</v>
      </c>
      <c r="AD49">
        <f t="shared" si="9"/>
        <v>0</v>
      </c>
      <c r="AE49">
        <f t="shared" si="9"/>
        <v>0</v>
      </c>
      <c r="AF49">
        <f t="shared" si="9"/>
        <v>0</v>
      </c>
      <c r="AG49">
        <f t="shared" si="9"/>
        <v>0</v>
      </c>
      <c r="AH49">
        <f t="shared" si="9"/>
        <v>0</v>
      </c>
      <c r="AI49">
        <f t="shared" si="9"/>
        <v>0</v>
      </c>
      <c r="AJ49">
        <f t="shared" si="9"/>
        <v>0</v>
      </c>
      <c r="AK49">
        <f t="shared" si="9"/>
        <v>0</v>
      </c>
      <c r="AL49">
        <f t="shared" si="9"/>
        <v>0</v>
      </c>
      <c r="AN49">
        <f t="shared" si="3"/>
        <v>21.113258681780444</v>
      </c>
      <c r="AO49">
        <f t="shared" si="4"/>
        <v>21.113258681780444</v>
      </c>
    </row>
    <row r="50" spans="1:41" x14ac:dyDescent="0.3">
      <c r="A50" t="str">
        <v>OG Anunoby</v>
      </c>
      <c r="B50">
        <v>0.25170731707317073</v>
      </c>
      <c r="C50">
        <v>8.3414634146341468E-2</v>
      </c>
      <c r="D50">
        <v>0.75780487804878049</v>
      </c>
      <c r="E50">
        <v>0.33390243902439032</v>
      </c>
      <c r="F50">
        <v>7.3170731707317138E-2</v>
      </c>
      <c r="G50">
        <v>-0.37292682926829268</v>
      </c>
      <c r="H50">
        <v>1.2653658536585366</v>
      </c>
      <c r="I50">
        <v>0.19585365853658537</v>
      </c>
      <c r="J50">
        <v>3.170731707317076E-3</v>
      </c>
      <c r="K50">
        <v>2.5914634146341466</v>
      </c>
      <c r="L50">
        <v>2.5914634146341466</v>
      </c>
      <c r="M50" t="str">
        <v xml:space="preserve"> SF, PF</v>
      </c>
      <c r="N50" t="str">
        <v>TOR</v>
      </c>
      <c r="O50">
        <v>5</v>
      </c>
      <c r="Q50">
        <f>VLOOKUP($A50, 'auction in'!$A$2:$B$218, 2, FALSE)</f>
        <v>5</v>
      </c>
      <c r="S50" t="str">
        <f>VLOOKUP($A50, 'auction in'!$A$2:$C$218, 3, FALSE)</f>
        <v>_______</v>
      </c>
      <c r="U50">
        <v>2.5914634146341466</v>
      </c>
      <c r="W50">
        <f t="shared" si="8"/>
        <v>4.3963414634146343</v>
      </c>
      <c r="X50">
        <f t="shared" si="2"/>
        <v>4.3963414634146343</v>
      </c>
      <c r="Z50">
        <f t="shared" si="9"/>
        <v>1</v>
      </c>
      <c r="AA50">
        <f t="shared" si="9"/>
        <v>0</v>
      </c>
      <c r="AB50">
        <f t="shared" si="9"/>
        <v>0</v>
      </c>
      <c r="AC50">
        <f t="shared" si="9"/>
        <v>0</v>
      </c>
      <c r="AD50">
        <f t="shared" si="9"/>
        <v>0</v>
      </c>
      <c r="AE50">
        <f t="shared" si="9"/>
        <v>0</v>
      </c>
      <c r="AF50">
        <f t="shared" si="9"/>
        <v>0</v>
      </c>
      <c r="AG50">
        <f t="shared" si="9"/>
        <v>0</v>
      </c>
      <c r="AH50">
        <f t="shared" si="9"/>
        <v>0</v>
      </c>
      <c r="AI50">
        <f t="shared" si="9"/>
        <v>0</v>
      </c>
      <c r="AJ50">
        <f t="shared" si="9"/>
        <v>0</v>
      </c>
      <c r="AK50">
        <f t="shared" si="9"/>
        <v>0</v>
      </c>
      <c r="AL50">
        <f t="shared" si="9"/>
        <v>0</v>
      </c>
      <c r="AN50">
        <f t="shared" si="3"/>
        <v>20.724066287354066</v>
      </c>
      <c r="AO50">
        <f t="shared" si="4"/>
        <v>20.724066287354066</v>
      </c>
    </row>
    <row r="51" spans="1:41" x14ac:dyDescent="0.3">
      <c r="A51" t="str">
        <v>Devin Booker</v>
      </c>
      <c r="B51">
        <v>0.76634146341463416</v>
      </c>
      <c r="C51">
        <v>2.0658536585365854</v>
      </c>
      <c r="D51">
        <v>0.2009756097560976</v>
      </c>
      <c r="E51">
        <v>1.779512195121951</v>
      </c>
      <c r="F51">
        <v>-0.33170731707317069</v>
      </c>
      <c r="G51">
        <v>0.75365853658536597</v>
      </c>
      <c r="H51">
        <v>-0.27609756097560978</v>
      </c>
      <c r="I51">
        <v>-0.78292682926829271</v>
      </c>
      <c r="J51">
        <v>-1.7253658536585366</v>
      </c>
      <c r="K51">
        <v>2.4502439024390235</v>
      </c>
      <c r="L51">
        <v>2.4502439024390235</v>
      </c>
      <c r="M51" t="str">
        <v xml:space="preserve"> SG, PG</v>
      </c>
      <c r="N51" t="str">
        <v>PHX</v>
      </c>
      <c r="O51">
        <v>22</v>
      </c>
      <c r="Q51">
        <f>VLOOKUP($A51, 'auction in'!$A$2:$B$218, 2, FALSE)</f>
        <v>22</v>
      </c>
      <c r="S51" t="str">
        <f>VLOOKUP($A51, 'auction in'!$A$2:$C$218, 3, FALSE)</f>
        <v>_______</v>
      </c>
      <c r="U51">
        <v>2.4502439024390235</v>
      </c>
      <c r="W51">
        <f t="shared" si="8"/>
        <v>4.2551219512195111</v>
      </c>
      <c r="X51">
        <f t="shared" si="2"/>
        <v>4.2551219512195111</v>
      </c>
      <c r="Z51">
        <f t="shared" si="9"/>
        <v>1</v>
      </c>
      <c r="AA51">
        <f t="shared" si="9"/>
        <v>0</v>
      </c>
      <c r="AB51">
        <f t="shared" si="9"/>
        <v>0</v>
      </c>
      <c r="AC51">
        <f t="shared" si="9"/>
        <v>0</v>
      </c>
      <c r="AD51">
        <f t="shared" si="9"/>
        <v>0</v>
      </c>
      <c r="AE51">
        <f t="shared" si="9"/>
        <v>0</v>
      </c>
      <c r="AF51">
        <f t="shared" si="9"/>
        <v>0</v>
      </c>
      <c r="AG51">
        <f t="shared" si="9"/>
        <v>0</v>
      </c>
      <c r="AH51">
        <f t="shared" si="9"/>
        <v>0</v>
      </c>
      <c r="AI51">
        <f t="shared" si="9"/>
        <v>0</v>
      </c>
      <c r="AJ51">
        <f t="shared" si="9"/>
        <v>0</v>
      </c>
      <c r="AK51">
        <f t="shared" si="9"/>
        <v>0</v>
      </c>
      <c r="AL51">
        <f t="shared" si="9"/>
        <v>0</v>
      </c>
      <c r="AN51">
        <f t="shared" si="3"/>
        <v>20.090488790523104</v>
      </c>
      <c r="AO51">
        <f t="shared" si="4"/>
        <v>20.090488790523104</v>
      </c>
    </row>
    <row r="52" spans="1:41" x14ac:dyDescent="0.3">
      <c r="A52" t="str">
        <v>Derrick White</v>
      </c>
      <c r="B52">
        <v>-0.58369918699186985</v>
      </c>
      <c r="C52">
        <v>0.82252032520325202</v>
      </c>
      <c r="D52">
        <v>0.64597560975609758</v>
      </c>
      <c r="E52">
        <v>0.55325203252032529</v>
      </c>
      <c r="F52">
        <v>-0.75520325203252026</v>
      </c>
      <c r="G52">
        <v>0.60300813008130083</v>
      </c>
      <c r="H52">
        <v>7.1341463414634154E-2</v>
      </c>
      <c r="I52">
        <v>0.7703658536585366</v>
      </c>
      <c r="J52">
        <v>0.29020325203252029</v>
      </c>
      <c r="K52">
        <v>2.4177642276422766</v>
      </c>
      <c r="L52">
        <v>2.4177642276422766</v>
      </c>
      <c r="M52" t="str">
        <v xml:space="preserve"> PG, SG</v>
      </c>
      <c r="N52" t="str">
        <v>SAS</v>
      </c>
      <c r="O52">
        <v>7</v>
      </c>
      <c r="Q52">
        <f>VLOOKUP($A52, 'auction in'!$A$2:$B$218, 2, FALSE)</f>
        <v>7</v>
      </c>
      <c r="S52" t="str">
        <f>VLOOKUP($A52, 'auction in'!$A$2:$C$218, 3, FALSE)</f>
        <v>_______</v>
      </c>
      <c r="U52">
        <v>2.4177642276422766</v>
      </c>
      <c r="W52">
        <f t="shared" si="8"/>
        <v>4.2226422764227642</v>
      </c>
      <c r="X52">
        <f t="shared" si="2"/>
        <v>4.2226422764227642</v>
      </c>
      <c r="Z52">
        <f t="shared" si="9"/>
        <v>1</v>
      </c>
      <c r="AA52">
        <f t="shared" si="9"/>
        <v>0</v>
      </c>
      <c r="AB52">
        <f t="shared" si="9"/>
        <v>0</v>
      </c>
      <c r="AC52">
        <f t="shared" si="9"/>
        <v>0</v>
      </c>
      <c r="AD52">
        <f t="shared" si="9"/>
        <v>0</v>
      </c>
      <c r="AE52">
        <f t="shared" si="9"/>
        <v>0</v>
      </c>
      <c r="AF52">
        <f t="shared" si="9"/>
        <v>0</v>
      </c>
      <c r="AG52">
        <f t="shared" si="9"/>
        <v>0</v>
      </c>
      <c r="AH52">
        <f t="shared" si="9"/>
        <v>0</v>
      </c>
      <c r="AI52">
        <f t="shared" si="9"/>
        <v>0</v>
      </c>
      <c r="AJ52">
        <f t="shared" si="9"/>
        <v>0</v>
      </c>
      <c r="AK52">
        <f t="shared" si="9"/>
        <v>0</v>
      </c>
      <c r="AL52">
        <f t="shared" si="9"/>
        <v>0</v>
      </c>
      <c r="AN52">
        <f t="shared" si="3"/>
        <v>19.944769613790825</v>
      </c>
      <c r="AO52">
        <f t="shared" si="4"/>
        <v>19.944769613790825</v>
      </c>
    </row>
    <row r="53" spans="1:41" x14ac:dyDescent="0.3">
      <c r="A53" t="str">
        <v>Kristaps Porzingis</v>
      </c>
      <c r="B53">
        <v>-0.29869918699186992</v>
      </c>
      <c r="C53">
        <v>0.78666666666666674</v>
      </c>
      <c r="D53">
        <v>0.27609756097560972</v>
      </c>
      <c r="E53">
        <v>0.52617886178861795</v>
      </c>
      <c r="F53">
        <v>0.98699186991869925</v>
      </c>
      <c r="G53">
        <v>-0.67821138211382115</v>
      </c>
      <c r="H53">
        <v>-1.1517073170731709</v>
      </c>
      <c r="I53">
        <v>1.3019512195121952</v>
      </c>
      <c r="J53">
        <v>0.59788617886178863</v>
      </c>
      <c r="K53">
        <v>2.3471544715447155</v>
      </c>
      <c r="L53">
        <v>2.3471544715447155</v>
      </c>
      <c r="M53" t="str">
        <v xml:space="preserve"> C, PF</v>
      </c>
      <c r="N53" t="str">
        <v>DAL</v>
      </c>
      <c r="O53">
        <v>4</v>
      </c>
      <c r="Q53">
        <f>VLOOKUP($A53, 'auction in'!$A$2:$B$218, 2, FALSE)</f>
        <v>4</v>
      </c>
      <c r="S53" t="str">
        <f>VLOOKUP($A53, 'auction in'!$A$2:$C$218, 3, FALSE)</f>
        <v>_______</v>
      </c>
      <c r="U53">
        <v>2.3471544715447155</v>
      </c>
      <c r="W53">
        <f t="shared" si="8"/>
        <v>4.1520325203252035</v>
      </c>
      <c r="X53">
        <f t="shared" si="2"/>
        <v>4.1520325203252035</v>
      </c>
      <c r="Z53">
        <f t="shared" ref="Z53:AL62" si="10">IF(EXACT($S53, Z$2), 1, 0)</f>
        <v>1</v>
      </c>
      <c r="AA53">
        <f t="shared" si="10"/>
        <v>0</v>
      </c>
      <c r="AB53">
        <f t="shared" si="10"/>
        <v>0</v>
      </c>
      <c r="AC53">
        <f t="shared" si="10"/>
        <v>0</v>
      </c>
      <c r="AD53">
        <f t="shared" si="10"/>
        <v>0</v>
      </c>
      <c r="AE53">
        <f t="shared" si="10"/>
        <v>0</v>
      </c>
      <c r="AF53">
        <f t="shared" si="10"/>
        <v>0</v>
      </c>
      <c r="AG53">
        <f t="shared" si="10"/>
        <v>0</v>
      </c>
      <c r="AH53">
        <f t="shared" si="10"/>
        <v>0</v>
      </c>
      <c r="AI53">
        <f t="shared" si="10"/>
        <v>0</v>
      </c>
      <c r="AJ53">
        <f t="shared" si="10"/>
        <v>0</v>
      </c>
      <c r="AK53">
        <f t="shared" si="10"/>
        <v>0</v>
      </c>
      <c r="AL53">
        <f t="shared" si="10"/>
        <v>0</v>
      </c>
      <c r="AN53">
        <f t="shared" si="3"/>
        <v>19.627980865375353</v>
      </c>
      <c r="AO53">
        <f t="shared" si="4"/>
        <v>19.627980865375353</v>
      </c>
    </row>
    <row r="54" spans="1:41" x14ac:dyDescent="0.3">
      <c r="A54" t="str">
        <v>Terry Rozier</v>
      </c>
      <c r="B54">
        <v>-0.65113821138211381</v>
      </c>
      <c r="C54">
        <v>0.54764227642276431</v>
      </c>
      <c r="D54">
        <v>1.2437804878048779</v>
      </c>
      <c r="E54">
        <v>0.81398373983739847</v>
      </c>
      <c r="F54">
        <v>-0.3178861788617886</v>
      </c>
      <c r="G54">
        <v>0.61203252032520328</v>
      </c>
      <c r="H54">
        <v>0.65743902439024393</v>
      </c>
      <c r="I54">
        <v>-0.38097560975609762</v>
      </c>
      <c r="J54">
        <v>-0.25943089430894312</v>
      </c>
      <c r="K54">
        <v>2.2654471544715444</v>
      </c>
      <c r="L54">
        <v>2.2654471544715444</v>
      </c>
      <c r="M54" t="str">
        <v xml:space="preserve"> PG, SG</v>
      </c>
      <c r="N54" t="str">
        <v>CHA</v>
      </c>
      <c r="O54">
        <v>10</v>
      </c>
      <c r="Q54">
        <f>VLOOKUP($A54, 'auction in'!$A$2:$B$218, 2, FALSE)</f>
        <v>10</v>
      </c>
      <c r="S54" t="str">
        <f>VLOOKUP($A54, 'auction in'!$A$2:$C$218, 3, FALSE)</f>
        <v>_______</v>
      </c>
      <c r="U54">
        <v>2.2654471544715444</v>
      </c>
      <c r="W54">
        <f t="shared" si="8"/>
        <v>4.0703252032520325</v>
      </c>
      <c r="X54">
        <f t="shared" si="2"/>
        <v>4.0703252032520325</v>
      </c>
      <c r="Z54">
        <f t="shared" si="10"/>
        <v>1</v>
      </c>
      <c r="AA54">
        <f t="shared" si="10"/>
        <v>0</v>
      </c>
      <c r="AB54">
        <f t="shared" si="10"/>
        <v>0</v>
      </c>
      <c r="AC54">
        <f t="shared" si="10"/>
        <v>0</v>
      </c>
      <c r="AD54">
        <f t="shared" si="10"/>
        <v>0</v>
      </c>
      <c r="AE54">
        <f t="shared" si="10"/>
        <v>0</v>
      </c>
      <c r="AF54">
        <f t="shared" si="10"/>
        <v>0</v>
      </c>
      <c r="AG54">
        <f t="shared" si="10"/>
        <v>0</v>
      </c>
      <c r="AH54">
        <f t="shared" si="10"/>
        <v>0</v>
      </c>
      <c r="AI54">
        <f t="shared" si="10"/>
        <v>0</v>
      </c>
      <c r="AJ54">
        <f t="shared" si="10"/>
        <v>0</v>
      </c>
      <c r="AK54">
        <f t="shared" si="10"/>
        <v>0</v>
      </c>
      <c r="AL54">
        <f t="shared" si="10"/>
        <v>0</v>
      </c>
      <c r="AN54">
        <f t="shared" si="3"/>
        <v>19.261403211768489</v>
      </c>
      <c r="AO54">
        <f t="shared" si="4"/>
        <v>19.261403211768489</v>
      </c>
    </row>
    <row r="55" spans="1:41" x14ac:dyDescent="0.3">
      <c r="A55" t="str">
        <v>Robert Covington</v>
      </c>
      <c r="B55">
        <v>-0.54975609756097565</v>
      </c>
      <c r="C55">
        <v>-1.9512195121951223E-2</v>
      </c>
      <c r="D55">
        <v>0.27512195121951222</v>
      </c>
      <c r="E55">
        <v>-0.62097560975609767</v>
      </c>
      <c r="F55">
        <v>0.61365853658536595</v>
      </c>
      <c r="G55">
        <v>-0.58097560975609763</v>
      </c>
      <c r="H55">
        <v>1.2531707317073173</v>
      </c>
      <c r="I55">
        <v>0.91317073170731722</v>
      </c>
      <c r="J55">
        <v>0.81414634146341469</v>
      </c>
      <c r="K55">
        <v>2.0980487804878054</v>
      </c>
      <c r="L55">
        <v>2.0980487804878054</v>
      </c>
      <c r="M55" t="str">
        <v xml:space="preserve"> PF, SF</v>
      </c>
      <c r="N55" t="str">
        <v>POR</v>
      </c>
      <c r="O55">
        <v>1</v>
      </c>
      <c r="Q55">
        <f>VLOOKUP($A55, 'auction in'!$A$2:$B$218, 2, FALSE)</f>
        <v>1</v>
      </c>
      <c r="S55" t="str">
        <f>VLOOKUP($A55, 'auction in'!$A$2:$C$218, 3, FALSE)</f>
        <v>_______</v>
      </c>
      <c r="U55">
        <v>2.0980487804878054</v>
      </c>
      <c r="W55">
        <f t="shared" si="8"/>
        <v>3.902926829268293</v>
      </c>
      <c r="X55">
        <f t="shared" si="2"/>
        <v>3.902926829268293</v>
      </c>
      <c r="Z55">
        <f t="shared" si="10"/>
        <v>1</v>
      </c>
      <c r="AA55">
        <f t="shared" si="10"/>
        <v>0</v>
      </c>
      <c r="AB55">
        <f t="shared" si="10"/>
        <v>0</v>
      </c>
      <c r="AC55">
        <f t="shared" si="10"/>
        <v>0</v>
      </c>
      <c r="AD55">
        <f t="shared" si="10"/>
        <v>0</v>
      </c>
      <c r="AE55">
        <f t="shared" si="10"/>
        <v>0</v>
      </c>
      <c r="AF55">
        <f t="shared" si="10"/>
        <v>0</v>
      </c>
      <c r="AG55">
        <f t="shared" si="10"/>
        <v>0</v>
      </c>
      <c r="AH55">
        <f t="shared" si="10"/>
        <v>0</v>
      </c>
      <c r="AI55">
        <f t="shared" si="10"/>
        <v>0</v>
      </c>
      <c r="AJ55">
        <f t="shared" si="10"/>
        <v>0</v>
      </c>
      <c r="AK55">
        <f t="shared" si="10"/>
        <v>0</v>
      </c>
      <c r="AL55">
        <f t="shared" si="10"/>
        <v>0</v>
      </c>
      <c r="AN55">
        <f t="shared" si="3"/>
        <v>18.510374964229666</v>
      </c>
      <c r="AO55">
        <f t="shared" si="4"/>
        <v>18.510374964229666</v>
      </c>
    </row>
    <row r="56" spans="1:41" x14ac:dyDescent="0.3">
      <c r="A56" t="str">
        <v>Jonas Valanciunas</v>
      </c>
      <c r="B56">
        <v>2.2262195121951218</v>
      </c>
      <c r="C56">
        <v>-5.4878048780487805E-2</v>
      </c>
      <c r="D56">
        <v>-1.4114634146341465</v>
      </c>
      <c r="E56">
        <v>0.10524390243902443</v>
      </c>
      <c r="F56">
        <v>2.075609756097561</v>
      </c>
      <c r="G56">
        <v>-0.53414634146341466</v>
      </c>
      <c r="H56">
        <v>-1.0769512195121951</v>
      </c>
      <c r="I56">
        <v>0.68451219512195127</v>
      </c>
      <c r="J56">
        <v>3.0000000000000013E-2</v>
      </c>
      <c r="K56">
        <v>2.044146341463414</v>
      </c>
      <c r="L56">
        <v>2.044146341463414</v>
      </c>
      <c r="M56" t="str">
        <v xml:space="preserve"> C</v>
      </c>
      <c r="N56" t="str">
        <v>NOP</v>
      </c>
      <c r="O56">
        <v>18.235532912495568</v>
      </c>
      <c r="Q56">
        <f>VLOOKUP($A56, 'auction in'!$A$2:$B$218, 2, FALSE)</f>
        <v>18.235532912495568</v>
      </c>
      <c r="S56" t="str">
        <f>VLOOKUP($A56, 'auction in'!$A$2:$C$218, 3, FALSE)</f>
        <v>_______</v>
      </c>
      <c r="U56">
        <v>2.044146341463414</v>
      </c>
      <c r="W56">
        <f t="shared" si="8"/>
        <v>3.8490243902439016</v>
      </c>
      <c r="X56">
        <f t="shared" si="2"/>
        <v>3.8490243902439016</v>
      </c>
      <c r="Z56">
        <f t="shared" si="10"/>
        <v>1</v>
      </c>
      <c r="AA56">
        <f t="shared" si="10"/>
        <v>0</v>
      </c>
      <c r="AB56">
        <f t="shared" si="10"/>
        <v>0</v>
      </c>
      <c r="AC56">
        <f t="shared" si="10"/>
        <v>0</v>
      </c>
      <c r="AD56">
        <f t="shared" si="10"/>
        <v>0</v>
      </c>
      <c r="AE56">
        <f t="shared" si="10"/>
        <v>0</v>
      </c>
      <c r="AF56">
        <f t="shared" si="10"/>
        <v>0</v>
      </c>
      <c r="AG56">
        <f t="shared" si="10"/>
        <v>0</v>
      </c>
      <c r="AH56">
        <f t="shared" si="10"/>
        <v>0</v>
      </c>
      <c r="AI56">
        <f t="shared" si="10"/>
        <v>0</v>
      </c>
      <c r="AJ56">
        <f t="shared" si="10"/>
        <v>0</v>
      </c>
      <c r="AK56">
        <f t="shared" si="10"/>
        <v>0</v>
      </c>
      <c r="AL56">
        <f t="shared" si="10"/>
        <v>0</v>
      </c>
      <c r="AN56">
        <f t="shared" si="3"/>
        <v>18.268543139014394</v>
      </c>
      <c r="AO56">
        <f t="shared" si="4"/>
        <v>18.268543139014394</v>
      </c>
    </row>
    <row r="57" spans="1:41" x14ac:dyDescent="0.3">
      <c r="A57" t="str">
        <v>Isaiah Stewart</v>
      </c>
      <c r="B57">
        <v>1.3427642276422764</v>
      </c>
      <c r="C57">
        <v>-0.37613821138211384</v>
      </c>
      <c r="D57">
        <v>-1.3080487804878052</v>
      </c>
      <c r="E57">
        <v>-0.42077235772357729</v>
      </c>
      <c r="F57">
        <v>1.5113821138211383</v>
      </c>
      <c r="G57">
        <v>-0.79650406504065052</v>
      </c>
      <c r="H57">
        <v>-0.21146341463414636</v>
      </c>
      <c r="I57">
        <v>2.0428048780487806</v>
      </c>
      <c r="J57">
        <v>0.25276422764227646</v>
      </c>
      <c r="K57">
        <v>2.0367886178861787</v>
      </c>
      <c r="L57">
        <v>2.0367886178861787</v>
      </c>
      <c r="M57" t="str">
        <v xml:space="preserve"> C, PF</v>
      </c>
      <c r="N57" t="str">
        <v>DET</v>
      </c>
      <c r="O57">
        <v>4</v>
      </c>
      <c r="Q57">
        <f>VLOOKUP($A57, 'auction in'!$A$2:$B$218, 2, FALSE)</f>
        <v>4</v>
      </c>
      <c r="S57" t="str">
        <f>VLOOKUP($A57, 'auction in'!$A$2:$C$218, 3, FALSE)</f>
        <v>_______</v>
      </c>
      <c r="U57">
        <v>2.0367886178861787</v>
      </c>
      <c r="W57">
        <f t="shared" si="8"/>
        <v>3.8416666666666663</v>
      </c>
      <c r="X57">
        <f t="shared" si="2"/>
        <v>3.8416666666666663</v>
      </c>
      <c r="Z57">
        <f t="shared" si="10"/>
        <v>1</v>
      </c>
      <c r="AA57">
        <f t="shared" si="10"/>
        <v>0</v>
      </c>
      <c r="AB57">
        <f t="shared" si="10"/>
        <v>0</v>
      </c>
      <c r="AC57">
        <f t="shared" si="10"/>
        <v>0</v>
      </c>
      <c r="AD57">
        <f t="shared" si="10"/>
        <v>0</v>
      </c>
      <c r="AE57">
        <f t="shared" si="10"/>
        <v>0</v>
      </c>
      <c r="AF57">
        <f t="shared" si="10"/>
        <v>0</v>
      </c>
      <c r="AG57">
        <f t="shared" si="10"/>
        <v>0</v>
      </c>
      <c r="AH57">
        <f t="shared" si="10"/>
        <v>0</v>
      </c>
      <c r="AI57">
        <f t="shared" si="10"/>
        <v>0</v>
      </c>
      <c r="AJ57">
        <f t="shared" si="10"/>
        <v>0</v>
      </c>
      <c r="AK57">
        <f t="shared" si="10"/>
        <v>0</v>
      </c>
      <c r="AL57">
        <f t="shared" si="10"/>
        <v>0</v>
      </c>
      <c r="AN57">
        <f t="shared" si="3"/>
        <v>18.235532912495568</v>
      </c>
      <c r="AO57">
        <f t="shared" si="4"/>
        <v>18.235532912495568</v>
      </c>
    </row>
    <row r="58" spans="1:41" x14ac:dyDescent="0.3">
      <c r="A58" t="str">
        <v>Lonzo Ball</v>
      </c>
      <c r="B58">
        <v>-0.92634146341463419</v>
      </c>
      <c r="C58">
        <v>-2.7560975609756094E-2</v>
      </c>
      <c r="D58">
        <v>1.0992682926829269</v>
      </c>
      <c r="E58">
        <v>-7.5609756097560488E-3</v>
      </c>
      <c r="F58">
        <v>-0.19999999999999996</v>
      </c>
      <c r="G58">
        <v>1.3258536585365854</v>
      </c>
      <c r="H58">
        <v>1.2653658536585366</v>
      </c>
      <c r="I58">
        <v>3.365853658536587E-2</v>
      </c>
      <c r="J58">
        <v>-0.59439024390243911</v>
      </c>
      <c r="K58">
        <v>1.9682926829268295</v>
      </c>
      <c r="L58">
        <v>1.9682926829268295</v>
      </c>
      <c r="M58" t="str">
        <v xml:space="preserve"> PG</v>
      </c>
      <c r="N58" t="str">
        <v>CHI</v>
      </c>
      <c r="O58">
        <v>16</v>
      </c>
      <c r="Q58">
        <f>VLOOKUP($A58, 'auction in'!$A$2:$B$218, 2, FALSE)</f>
        <v>16</v>
      </c>
      <c r="S58" t="str">
        <f>VLOOKUP($A58, 'auction in'!$A$2:$C$218, 3, FALSE)</f>
        <v>_______</v>
      </c>
      <c r="U58">
        <v>1.9682926829268295</v>
      </c>
      <c r="W58">
        <f t="shared" si="8"/>
        <v>3.7731707317073173</v>
      </c>
      <c r="X58">
        <f t="shared" si="2"/>
        <v>3.7731707317073173</v>
      </c>
      <c r="Z58">
        <f t="shared" si="10"/>
        <v>1</v>
      </c>
      <c r="AA58">
        <f t="shared" si="10"/>
        <v>0</v>
      </c>
      <c r="AB58">
        <f t="shared" si="10"/>
        <v>0</v>
      </c>
      <c r="AC58">
        <f t="shared" si="10"/>
        <v>0</v>
      </c>
      <c r="AD58">
        <f t="shared" si="10"/>
        <v>0</v>
      </c>
      <c r="AE58">
        <f t="shared" si="10"/>
        <v>0</v>
      </c>
      <c r="AF58">
        <f t="shared" si="10"/>
        <v>0</v>
      </c>
      <c r="AG58">
        <f t="shared" si="10"/>
        <v>0</v>
      </c>
      <c r="AH58">
        <f t="shared" si="10"/>
        <v>0</v>
      </c>
      <c r="AI58">
        <f t="shared" si="10"/>
        <v>0</v>
      </c>
      <c r="AJ58">
        <f t="shared" si="10"/>
        <v>0</v>
      </c>
      <c r="AK58">
        <f t="shared" si="10"/>
        <v>0</v>
      </c>
      <c r="AL58">
        <f t="shared" si="10"/>
        <v>0</v>
      </c>
      <c r="AN58">
        <f t="shared" si="3"/>
        <v>17.928227765068925</v>
      </c>
      <c r="AO58">
        <f t="shared" si="4"/>
        <v>17.928227765068925</v>
      </c>
    </row>
    <row r="59" spans="1:41" x14ac:dyDescent="0.3">
      <c r="A59" t="str">
        <v>Gordon Hayward</v>
      </c>
      <c r="B59">
        <v>0.28016260162601625</v>
      </c>
      <c r="C59">
        <v>1.1504065040650406</v>
      </c>
      <c r="D59">
        <v>-1.073170731707318E-2</v>
      </c>
      <c r="E59">
        <v>0.54991869918699177</v>
      </c>
      <c r="F59">
        <v>4.0325203252032538E-2</v>
      </c>
      <c r="G59">
        <v>0.3977235772357724</v>
      </c>
      <c r="H59">
        <v>0.41999999999999993</v>
      </c>
      <c r="I59">
        <v>-0.61268292682926817</v>
      </c>
      <c r="J59">
        <v>-0.30130081300813005</v>
      </c>
      <c r="K59">
        <v>1.9138211382113828</v>
      </c>
      <c r="L59">
        <v>1.9138211382113828</v>
      </c>
      <c r="M59" t="str">
        <v xml:space="preserve"> SF</v>
      </c>
      <c r="N59" t="str">
        <v>CHA</v>
      </c>
      <c r="O59">
        <v>1</v>
      </c>
      <c r="Q59">
        <f>VLOOKUP($A59, 'auction in'!$A$2:$B$218, 2, FALSE)</f>
        <v>1</v>
      </c>
      <c r="S59" t="str">
        <f>VLOOKUP($A59, 'auction in'!$A$2:$C$218, 3, FALSE)</f>
        <v>_______</v>
      </c>
      <c r="U59">
        <v>1.9138211382113828</v>
      </c>
      <c r="W59">
        <f t="shared" si="8"/>
        <v>3.7186991869918704</v>
      </c>
      <c r="X59">
        <f t="shared" si="2"/>
        <v>3.7186991869918704</v>
      </c>
      <c r="Z59">
        <f t="shared" si="10"/>
        <v>1</v>
      </c>
      <c r="AA59">
        <f t="shared" si="10"/>
        <v>0</v>
      </c>
      <c r="AB59">
        <f t="shared" si="10"/>
        <v>0</v>
      </c>
      <c r="AC59">
        <f t="shared" si="10"/>
        <v>0</v>
      </c>
      <c r="AD59">
        <f t="shared" si="10"/>
        <v>0</v>
      </c>
      <c r="AE59">
        <f t="shared" si="10"/>
        <v>0</v>
      </c>
      <c r="AF59">
        <f t="shared" si="10"/>
        <v>0</v>
      </c>
      <c r="AG59">
        <f t="shared" si="10"/>
        <v>0</v>
      </c>
      <c r="AH59">
        <f t="shared" si="10"/>
        <v>0</v>
      </c>
      <c r="AI59">
        <f t="shared" si="10"/>
        <v>0</v>
      </c>
      <c r="AJ59">
        <f t="shared" si="10"/>
        <v>0</v>
      </c>
      <c r="AK59">
        <f t="shared" si="10"/>
        <v>0</v>
      </c>
      <c r="AL59">
        <f t="shared" si="10"/>
        <v>0</v>
      </c>
      <c r="AN59">
        <f t="shared" si="3"/>
        <v>17.683842662664354</v>
      </c>
      <c r="AO59">
        <f t="shared" si="4"/>
        <v>17.683842662664354</v>
      </c>
    </row>
    <row r="60" spans="1:41" x14ac:dyDescent="0.3">
      <c r="A60" t="str">
        <v>Bogdan Bogdanovic</v>
      </c>
      <c r="B60">
        <v>0.32991869918699185</v>
      </c>
      <c r="C60">
        <v>0.42065040650406504</v>
      </c>
      <c r="D60">
        <v>1.2746341463414634</v>
      </c>
      <c r="E60">
        <v>0.17674796747967478</v>
      </c>
      <c r="F60">
        <v>-0.68113821138211383</v>
      </c>
      <c r="G60">
        <v>9.0894308943089419E-2</v>
      </c>
      <c r="H60">
        <v>0.25414634146341464</v>
      </c>
      <c r="I60">
        <v>-0.59609756097560984</v>
      </c>
      <c r="J60">
        <v>0.55284552845528456</v>
      </c>
      <c r="K60">
        <v>1.8226016260162603</v>
      </c>
      <c r="L60">
        <v>1.8226016260162603</v>
      </c>
      <c r="M60" t="str">
        <v xml:space="preserve"> SG, SF</v>
      </c>
      <c r="N60" t="str">
        <v>ATL</v>
      </c>
      <c r="O60">
        <v>1</v>
      </c>
      <c r="Q60">
        <f>VLOOKUP($A60, 'auction in'!$A$2:$B$218, 2, FALSE)</f>
        <v>1</v>
      </c>
      <c r="S60" t="str">
        <f>VLOOKUP($A60, 'auction in'!$A$2:$C$218, 3, FALSE)</f>
        <v>_______</v>
      </c>
      <c r="U60">
        <v>1.8226016260162603</v>
      </c>
      <c r="W60">
        <f t="shared" si="8"/>
        <v>3.6274796747967479</v>
      </c>
      <c r="X60">
        <f t="shared" si="2"/>
        <v>3.6274796747967479</v>
      </c>
      <c r="Z60">
        <f t="shared" si="10"/>
        <v>1</v>
      </c>
      <c r="AA60">
        <f t="shared" si="10"/>
        <v>0</v>
      </c>
      <c r="AB60">
        <f t="shared" si="10"/>
        <v>0</v>
      </c>
      <c r="AC60">
        <f t="shared" si="10"/>
        <v>0</v>
      </c>
      <c r="AD60">
        <f t="shared" si="10"/>
        <v>0</v>
      </c>
      <c r="AE60">
        <f t="shared" si="10"/>
        <v>0</v>
      </c>
      <c r="AF60">
        <f t="shared" si="10"/>
        <v>0</v>
      </c>
      <c r="AG60">
        <f t="shared" si="10"/>
        <v>0</v>
      </c>
      <c r="AH60">
        <f t="shared" si="10"/>
        <v>0</v>
      </c>
      <c r="AI60">
        <f t="shared" si="10"/>
        <v>0</v>
      </c>
      <c r="AJ60">
        <f t="shared" si="10"/>
        <v>0</v>
      </c>
      <c r="AK60">
        <f t="shared" si="10"/>
        <v>0</v>
      </c>
      <c r="AL60">
        <f t="shared" si="10"/>
        <v>0</v>
      </c>
      <c r="AN60">
        <f t="shared" si="3"/>
        <v>17.274588804607738</v>
      </c>
      <c r="AO60">
        <f t="shared" si="4"/>
        <v>17.274588804607738</v>
      </c>
    </row>
    <row r="61" spans="1:41" x14ac:dyDescent="0.3">
      <c r="A61" t="str">
        <v>Jusuf Nurkic</v>
      </c>
      <c r="B61">
        <v>1.0370731707317074</v>
      </c>
      <c r="C61">
        <v>-0.84707317073170729</v>
      </c>
      <c r="D61">
        <v>-1.3251219512195123</v>
      </c>
      <c r="E61">
        <v>1.8048780487804922E-2</v>
      </c>
      <c r="F61">
        <v>1.678048780487805</v>
      </c>
      <c r="G61">
        <v>-1.4390243902439009E-2</v>
      </c>
      <c r="H61">
        <v>0.33487804878048788</v>
      </c>
      <c r="I61">
        <v>1.826341463414634</v>
      </c>
      <c r="J61">
        <v>-0.9187804878048782</v>
      </c>
      <c r="K61">
        <v>1.7890243902439025</v>
      </c>
      <c r="L61">
        <v>1.7890243902439025</v>
      </c>
      <c r="M61" t="str">
        <v xml:space="preserve"> C</v>
      </c>
      <c r="N61" t="str">
        <v>POR</v>
      </c>
      <c r="O61">
        <v>13</v>
      </c>
      <c r="Q61">
        <f>VLOOKUP($A61, 'auction in'!$A$2:$B$218, 2, FALSE)</f>
        <v>13</v>
      </c>
      <c r="S61" t="str">
        <f>VLOOKUP($A61, 'auction in'!$A$2:$C$218, 3, FALSE)</f>
        <v>_______</v>
      </c>
      <c r="U61">
        <v>1.7890243902439025</v>
      </c>
      <c r="W61">
        <f t="shared" si="8"/>
        <v>3.5939024390243901</v>
      </c>
      <c r="X61">
        <f t="shared" si="2"/>
        <v>3.5939024390243901</v>
      </c>
      <c r="Z61">
        <f t="shared" si="10"/>
        <v>1</v>
      </c>
      <c r="AA61">
        <f t="shared" si="10"/>
        <v>0</v>
      </c>
      <c r="AB61">
        <f t="shared" si="10"/>
        <v>0</v>
      </c>
      <c r="AC61">
        <f t="shared" si="10"/>
        <v>0</v>
      </c>
      <c r="AD61">
        <f t="shared" si="10"/>
        <v>0</v>
      </c>
      <c r="AE61">
        <f t="shared" si="10"/>
        <v>0</v>
      </c>
      <c r="AF61">
        <f t="shared" si="10"/>
        <v>0</v>
      </c>
      <c r="AG61">
        <f t="shared" si="10"/>
        <v>0</v>
      </c>
      <c r="AH61">
        <f t="shared" si="10"/>
        <v>0</v>
      </c>
      <c r="AI61">
        <f t="shared" si="10"/>
        <v>0</v>
      </c>
      <c r="AJ61">
        <f t="shared" si="10"/>
        <v>0</v>
      </c>
      <c r="AK61">
        <f t="shared" si="10"/>
        <v>0</v>
      </c>
      <c r="AL61">
        <f t="shared" si="10"/>
        <v>0</v>
      </c>
      <c r="AN61">
        <f t="shared" si="3"/>
        <v>17.123945450438953</v>
      </c>
      <c r="AO61">
        <f t="shared" si="4"/>
        <v>17.123945450438953</v>
      </c>
    </row>
    <row r="62" spans="1:41" x14ac:dyDescent="0.3">
      <c r="A62" t="str">
        <v>Malcolm Brogdon</v>
      </c>
      <c r="B62">
        <v>-0.51654471544715452</v>
      </c>
      <c r="C62">
        <v>0.76882113821138209</v>
      </c>
      <c r="D62">
        <v>0.65560975609756089</v>
      </c>
      <c r="E62">
        <v>0.76552845528455293</v>
      </c>
      <c r="F62">
        <v>-7.9430894308943081E-2</v>
      </c>
      <c r="G62">
        <v>1.3154065040650404</v>
      </c>
      <c r="H62">
        <v>-0.16536585365853662</v>
      </c>
      <c r="I62">
        <v>-0.58621951219512203</v>
      </c>
      <c r="J62">
        <v>-0.40422764227642283</v>
      </c>
      <c r="K62">
        <v>1.7535772357723571</v>
      </c>
      <c r="L62">
        <v>1.7535772357723571</v>
      </c>
      <c r="M62" t="str">
        <v xml:space="preserve"> PG, SG</v>
      </c>
      <c r="N62" t="str">
        <v>IND</v>
      </c>
      <c r="O62">
        <v>6</v>
      </c>
      <c r="Q62">
        <f>VLOOKUP($A62, 'auction in'!$A$2:$B$218, 2, FALSE)</f>
        <v>6</v>
      </c>
      <c r="S62" t="str">
        <f>VLOOKUP($A62, 'auction in'!$A$2:$C$218, 3, FALSE)</f>
        <v>_______</v>
      </c>
      <c r="U62">
        <v>1.7535772357723571</v>
      </c>
      <c r="W62">
        <f t="shared" si="8"/>
        <v>3.5584552845528448</v>
      </c>
      <c r="X62">
        <f t="shared" si="2"/>
        <v>3.5584552845528448</v>
      </c>
      <c r="Z62">
        <f t="shared" si="10"/>
        <v>1</v>
      </c>
      <c r="AA62">
        <f t="shared" si="10"/>
        <v>0</v>
      </c>
      <c r="AB62">
        <f t="shared" si="10"/>
        <v>0</v>
      </c>
      <c r="AC62">
        <f t="shared" si="10"/>
        <v>0</v>
      </c>
      <c r="AD62">
        <f t="shared" si="10"/>
        <v>0</v>
      </c>
      <c r="AE62">
        <f t="shared" si="10"/>
        <v>0</v>
      </c>
      <c r="AF62">
        <f t="shared" si="10"/>
        <v>0</v>
      </c>
      <c r="AG62">
        <f t="shared" si="10"/>
        <v>0</v>
      </c>
      <c r="AH62">
        <f t="shared" si="10"/>
        <v>0</v>
      </c>
      <c r="AI62">
        <f t="shared" si="10"/>
        <v>0</v>
      </c>
      <c r="AJ62">
        <f t="shared" si="10"/>
        <v>0</v>
      </c>
      <c r="AK62">
        <f t="shared" si="10"/>
        <v>0</v>
      </c>
      <c r="AL62">
        <f t="shared" si="10"/>
        <v>0</v>
      </c>
      <c r="AN62">
        <f t="shared" si="3"/>
        <v>16.964912756933884</v>
      </c>
      <c r="AO62">
        <f t="shared" si="4"/>
        <v>16.964912756933884</v>
      </c>
    </row>
    <row r="63" spans="1:41" x14ac:dyDescent="0.3">
      <c r="A63" t="str">
        <v>Chris Boucher</v>
      </c>
      <c r="B63">
        <v>0.8183739837398375</v>
      </c>
      <c r="C63">
        <v>-1.6260162601626016E-3</v>
      </c>
      <c r="D63">
        <v>-0.40731707317073174</v>
      </c>
      <c r="E63">
        <v>-0.2840650406504065</v>
      </c>
      <c r="F63">
        <v>0.31626016260162604</v>
      </c>
      <c r="G63">
        <v>-0.93528455284552847</v>
      </c>
      <c r="H63">
        <v>-1.0317073170731708</v>
      </c>
      <c r="I63">
        <v>2.1653658536585367</v>
      </c>
      <c r="J63">
        <v>1.02130081300813</v>
      </c>
      <c r="K63">
        <v>1.6613008130081302</v>
      </c>
      <c r="L63">
        <v>1.6613008130081302</v>
      </c>
      <c r="M63" t="str">
        <v xml:space="preserve"> C, PF</v>
      </c>
      <c r="N63" t="str">
        <v>TOR</v>
      </c>
      <c r="O63">
        <v>5</v>
      </c>
      <c r="Q63">
        <f>VLOOKUP($A63, 'auction in'!$A$2:$B$218, 2, FALSE)</f>
        <v>5</v>
      </c>
      <c r="S63" t="str">
        <f>VLOOKUP($A63, 'auction in'!$A$2:$C$218, 3, FALSE)</f>
        <v>_______</v>
      </c>
      <c r="U63">
        <v>1.6613008130081302</v>
      </c>
      <c r="W63">
        <f t="shared" si="8"/>
        <v>3.4661788617886176</v>
      </c>
      <c r="X63">
        <f t="shared" si="2"/>
        <v>3.4661788617886176</v>
      </c>
      <c r="Z63">
        <f t="shared" ref="Z63:AL72" si="11">IF(EXACT($S63, Z$2), 1, 0)</f>
        <v>1</v>
      </c>
      <c r="AA63">
        <f t="shared" si="11"/>
        <v>0</v>
      </c>
      <c r="AB63">
        <f t="shared" si="11"/>
        <v>0</v>
      </c>
      <c r="AC63">
        <f t="shared" si="11"/>
        <v>0</v>
      </c>
      <c r="AD63">
        <f t="shared" si="11"/>
        <v>0</v>
      </c>
      <c r="AE63">
        <f t="shared" si="11"/>
        <v>0</v>
      </c>
      <c r="AF63">
        <f t="shared" si="11"/>
        <v>0</v>
      </c>
      <c r="AG63">
        <f t="shared" si="11"/>
        <v>0</v>
      </c>
      <c r="AH63">
        <f t="shared" si="11"/>
        <v>0</v>
      </c>
      <c r="AI63">
        <f t="shared" si="11"/>
        <v>0</v>
      </c>
      <c r="AJ63">
        <f t="shared" si="11"/>
        <v>0</v>
      </c>
      <c r="AK63">
        <f t="shared" si="11"/>
        <v>0</v>
      </c>
      <c r="AL63">
        <f t="shared" si="11"/>
        <v>0</v>
      </c>
      <c r="AN63">
        <f t="shared" si="3"/>
        <v>16.550917098382861</v>
      </c>
      <c r="AO63">
        <f t="shared" si="4"/>
        <v>16.550917098382861</v>
      </c>
    </row>
    <row r="64" spans="1:41" x14ac:dyDescent="0.3">
      <c r="A64" t="str">
        <v>Jerami Grant</v>
      </c>
      <c r="B64">
        <v>-0.31642276422764226</v>
      </c>
      <c r="C64">
        <v>1.5238211382113822</v>
      </c>
      <c r="D64">
        <v>0.24585365853658542</v>
      </c>
      <c r="E64">
        <v>0.81162601626016273</v>
      </c>
      <c r="F64">
        <v>-0.31382113821138213</v>
      </c>
      <c r="G64">
        <v>-0.1130081300813008</v>
      </c>
      <c r="H64">
        <v>-0.91609756097560979</v>
      </c>
      <c r="I64">
        <v>0.96682926829268301</v>
      </c>
      <c r="J64">
        <v>-0.28447154471544722</v>
      </c>
      <c r="K64">
        <v>1.6043089430894311</v>
      </c>
      <c r="L64">
        <v>1.6043089430894311</v>
      </c>
      <c r="M64" t="str">
        <v xml:space="preserve"> SF, PF</v>
      </c>
      <c r="N64" t="str">
        <v>DET</v>
      </c>
      <c r="O64">
        <v>3</v>
      </c>
      <c r="Q64">
        <f>VLOOKUP($A64, 'auction in'!$A$2:$B$218, 2, FALSE)</f>
        <v>3</v>
      </c>
      <c r="S64" t="str">
        <f>VLOOKUP($A64, 'auction in'!$A$2:$C$218, 3, FALSE)</f>
        <v>_______</v>
      </c>
      <c r="U64">
        <v>1.6043089430894311</v>
      </c>
      <c r="W64">
        <f t="shared" si="8"/>
        <v>3.4091869918699187</v>
      </c>
      <c r="X64">
        <f t="shared" si="2"/>
        <v>3.4091869918699187</v>
      </c>
      <c r="Z64">
        <f t="shared" si="11"/>
        <v>1</v>
      </c>
      <c r="AA64">
        <f t="shared" si="11"/>
        <v>0</v>
      </c>
      <c r="AB64">
        <f t="shared" si="11"/>
        <v>0</v>
      </c>
      <c r="AC64">
        <f t="shared" si="11"/>
        <v>0</v>
      </c>
      <c r="AD64">
        <f t="shared" si="11"/>
        <v>0</v>
      </c>
      <c r="AE64">
        <f t="shared" si="11"/>
        <v>0</v>
      </c>
      <c r="AF64">
        <f t="shared" si="11"/>
        <v>0</v>
      </c>
      <c r="AG64">
        <f t="shared" si="11"/>
        <v>0</v>
      </c>
      <c r="AH64">
        <f t="shared" si="11"/>
        <v>0</v>
      </c>
      <c r="AI64">
        <f t="shared" si="11"/>
        <v>0</v>
      </c>
      <c r="AJ64">
        <f t="shared" si="11"/>
        <v>0</v>
      </c>
      <c r="AK64">
        <f t="shared" si="11"/>
        <v>0</v>
      </c>
      <c r="AL64">
        <f t="shared" si="11"/>
        <v>0</v>
      </c>
      <c r="AN64">
        <f t="shared" si="3"/>
        <v>16.295224625568522</v>
      </c>
      <c r="AO64">
        <f t="shared" si="4"/>
        <v>16.295224625568522</v>
      </c>
    </row>
    <row r="65" spans="1:41" x14ac:dyDescent="0.3">
      <c r="A65" t="str">
        <v>Mike Conley</v>
      </c>
      <c r="B65">
        <v>-0.34178861788617887</v>
      </c>
      <c r="C65">
        <v>0.76894308943089429</v>
      </c>
      <c r="D65">
        <v>0.70243902439024386</v>
      </c>
      <c r="E65">
        <v>0.13528455284552846</v>
      </c>
      <c r="F65">
        <v>-0.76406504065040659</v>
      </c>
      <c r="G65">
        <v>1.2518699186991868</v>
      </c>
      <c r="H65">
        <v>0.74341463414634146</v>
      </c>
      <c r="I65">
        <v>-0.78682926829268296</v>
      </c>
      <c r="J65">
        <v>-0.11886178861788615</v>
      </c>
      <c r="K65">
        <v>1.5904065040650401</v>
      </c>
      <c r="L65">
        <v>1.5904065040650401</v>
      </c>
      <c r="M65" t="str">
        <v xml:space="preserve"> PG</v>
      </c>
      <c r="N65" t="str">
        <v>UTA</v>
      </c>
      <c r="O65">
        <v>3</v>
      </c>
      <c r="Q65">
        <f>VLOOKUP($A65, 'auction in'!$A$2:$B$218, 2, FALSE)</f>
        <v>3</v>
      </c>
      <c r="S65" t="str">
        <f>VLOOKUP($A65, 'auction in'!$A$2:$C$218, 3, FALSE)</f>
        <v>_______</v>
      </c>
      <c r="U65">
        <v>1.5904065040650401</v>
      </c>
      <c r="W65">
        <f t="shared" si="8"/>
        <v>3.3952845528455278</v>
      </c>
      <c r="X65">
        <f t="shared" si="2"/>
        <v>3.3952845528455278</v>
      </c>
      <c r="Z65">
        <f t="shared" si="11"/>
        <v>1</v>
      </c>
      <c r="AA65">
        <f t="shared" si="11"/>
        <v>0</v>
      </c>
      <c r="AB65">
        <f t="shared" si="11"/>
        <v>0</v>
      </c>
      <c r="AC65">
        <f t="shared" si="11"/>
        <v>0</v>
      </c>
      <c r="AD65">
        <f t="shared" si="11"/>
        <v>0</v>
      </c>
      <c r="AE65">
        <f t="shared" si="11"/>
        <v>0</v>
      </c>
      <c r="AF65">
        <f t="shared" si="11"/>
        <v>0</v>
      </c>
      <c r="AG65">
        <f t="shared" si="11"/>
        <v>0</v>
      </c>
      <c r="AH65">
        <f t="shared" si="11"/>
        <v>0</v>
      </c>
      <c r="AI65">
        <f t="shared" si="11"/>
        <v>0</v>
      </c>
      <c r="AJ65">
        <f t="shared" si="11"/>
        <v>0</v>
      </c>
      <c r="AK65">
        <f t="shared" si="11"/>
        <v>0</v>
      </c>
      <c r="AL65">
        <f t="shared" si="11"/>
        <v>0</v>
      </c>
      <c r="AN65">
        <f t="shared" si="3"/>
        <v>16.232851711372728</v>
      </c>
      <c r="AO65">
        <f t="shared" si="4"/>
        <v>16.232851711372728</v>
      </c>
    </row>
    <row r="66" spans="1:41" x14ac:dyDescent="0.3">
      <c r="A66" t="str">
        <v>De'Aaron Fox</v>
      </c>
      <c r="B66">
        <v>0.42792682926829267</v>
      </c>
      <c r="C66">
        <v>-1.595</v>
      </c>
      <c r="D66">
        <v>1.2926829268292694E-2</v>
      </c>
      <c r="E66">
        <v>1.6453658536585367</v>
      </c>
      <c r="F66">
        <v>-0.66634146341463407</v>
      </c>
      <c r="G66">
        <v>2.0119512195121949</v>
      </c>
      <c r="H66">
        <v>1.3623170731707317</v>
      </c>
      <c r="I66">
        <v>-0.18792682926829268</v>
      </c>
      <c r="J66">
        <v>-1.4300000000000002</v>
      </c>
      <c r="K66">
        <v>1.5812195121951218</v>
      </c>
      <c r="L66">
        <v>1.5812195121951218</v>
      </c>
      <c r="M66" t="str">
        <v xml:space="preserve"> PG</v>
      </c>
      <c r="N66" t="str">
        <v>SAC</v>
      </c>
      <c r="O66">
        <v>54</v>
      </c>
      <c r="Q66">
        <f>VLOOKUP($A66, 'auction in'!$A$2:$B$218, 2, FALSE)</f>
        <v>54</v>
      </c>
      <c r="S66" t="str">
        <f>VLOOKUP($A66, 'auction in'!$A$2:$C$218, 3, FALSE)</f>
        <v>_______</v>
      </c>
      <c r="U66">
        <v>1.5812195121951218</v>
      </c>
      <c r="W66">
        <f t="shared" si="8"/>
        <v>3.3860975609756094</v>
      </c>
      <c r="X66">
        <f t="shared" si="2"/>
        <v>3.3860975609756094</v>
      </c>
      <c r="Z66">
        <f t="shared" si="11"/>
        <v>1</v>
      </c>
      <c r="AA66">
        <f t="shared" si="11"/>
        <v>0</v>
      </c>
      <c r="AB66">
        <f t="shared" si="11"/>
        <v>0</v>
      </c>
      <c r="AC66">
        <f t="shared" si="11"/>
        <v>0</v>
      </c>
      <c r="AD66">
        <f t="shared" si="11"/>
        <v>0</v>
      </c>
      <c r="AE66">
        <f t="shared" si="11"/>
        <v>0</v>
      </c>
      <c r="AF66">
        <f t="shared" si="11"/>
        <v>0</v>
      </c>
      <c r="AG66">
        <f t="shared" si="11"/>
        <v>0</v>
      </c>
      <c r="AH66">
        <f t="shared" si="11"/>
        <v>0</v>
      </c>
      <c r="AI66">
        <f t="shared" si="11"/>
        <v>0</v>
      </c>
      <c r="AJ66">
        <f t="shared" si="11"/>
        <v>0</v>
      </c>
      <c r="AK66">
        <f t="shared" si="11"/>
        <v>0</v>
      </c>
      <c r="AL66">
        <f t="shared" si="11"/>
        <v>0</v>
      </c>
      <c r="AN66">
        <f t="shared" si="3"/>
        <v>16.191634522459722</v>
      </c>
      <c r="AO66">
        <f t="shared" si="4"/>
        <v>16.191634522459722</v>
      </c>
    </row>
    <row r="67" spans="1:41" x14ac:dyDescent="0.3">
      <c r="A67" t="str">
        <v>Draymond Green</v>
      </c>
      <c r="B67">
        <v>-6.8455284552845524E-2</v>
      </c>
      <c r="C67">
        <v>8.6178861788617889E-2</v>
      </c>
      <c r="D67">
        <v>-1.2063414634146341</v>
      </c>
      <c r="E67">
        <v>-0.99528455284552841</v>
      </c>
      <c r="F67">
        <v>0.79918699186991882</v>
      </c>
      <c r="G67">
        <v>2.3398373983739837</v>
      </c>
      <c r="H67">
        <v>1.6199999999999999</v>
      </c>
      <c r="I67">
        <v>0.47951219512195131</v>
      </c>
      <c r="J67">
        <v>-1.5250406504065039</v>
      </c>
      <c r="K67">
        <v>1.5295934959349595</v>
      </c>
      <c r="L67">
        <v>1.5295934959349595</v>
      </c>
      <c r="M67" t="str">
        <v xml:space="preserve"> PF</v>
      </c>
      <c r="N67" t="str">
        <v>GSW</v>
      </c>
      <c r="O67">
        <v>12</v>
      </c>
      <c r="Q67">
        <f>VLOOKUP($A67, 'auction in'!$A$2:$B$218, 2, FALSE)</f>
        <v>12</v>
      </c>
      <c r="S67" t="str">
        <f>VLOOKUP($A67, 'auction in'!$A$2:$C$218, 3, FALSE)</f>
        <v>_______</v>
      </c>
      <c r="U67">
        <v>1.5295934959349595</v>
      </c>
      <c r="W67">
        <f t="shared" ref="W67:W98" si="12">U67 - U$158</f>
        <v>3.3344715447154472</v>
      </c>
      <c r="X67">
        <f t="shared" si="2"/>
        <v>3.3344715447154472</v>
      </c>
      <c r="Z67">
        <f t="shared" si="11"/>
        <v>1</v>
      </c>
      <c r="AA67">
        <f t="shared" si="11"/>
        <v>0</v>
      </c>
      <c r="AB67">
        <f t="shared" si="11"/>
        <v>0</v>
      </c>
      <c r="AC67">
        <f t="shared" si="11"/>
        <v>0</v>
      </c>
      <c r="AD67">
        <f t="shared" si="11"/>
        <v>0</v>
      </c>
      <c r="AE67">
        <f t="shared" si="11"/>
        <v>0</v>
      </c>
      <c r="AF67">
        <f t="shared" si="11"/>
        <v>0</v>
      </c>
      <c r="AG67">
        <f t="shared" si="11"/>
        <v>0</v>
      </c>
      <c r="AH67">
        <f t="shared" si="11"/>
        <v>0</v>
      </c>
      <c r="AI67">
        <f t="shared" si="11"/>
        <v>0</v>
      </c>
      <c r="AJ67">
        <f t="shared" si="11"/>
        <v>0</v>
      </c>
      <c r="AK67">
        <f t="shared" si="11"/>
        <v>0</v>
      </c>
      <c r="AL67">
        <f t="shared" si="11"/>
        <v>0</v>
      </c>
      <c r="AN67">
        <f t="shared" si="3"/>
        <v>15.960015806001657</v>
      </c>
      <c r="AO67">
        <f t="shared" si="4"/>
        <v>15.960015806001657</v>
      </c>
    </row>
    <row r="68" spans="1:41" x14ac:dyDescent="0.3">
      <c r="A68" t="str">
        <v>Kyle Anderson</v>
      </c>
      <c r="B68">
        <v>0.23605691056910569</v>
      </c>
      <c r="C68">
        <v>-2.8577235772357722E-2</v>
      </c>
      <c r="D68">
        <v>-0.38426829268292684</v>
      </c>
      <c r="E68">
        <v>-0.29272357723577236</v>
      </c>
      <c r="F68">
        <v>0.13028455284552848</v>
      </c>
      <c r="G68">
        <v>0.29191056910569102</v>
      </c>
      <c r="H68">
        <v>0.60256097560975619</v>
      </c>
      <c r="I68">
        <v>0.41475609756097565</v>
      </c>
      <c r="J68">
        <v>0.52715447154471551</v>
      </c>
      <c r="K68">
        <v>1.4971544715447158</v>
      </c>
      <c r="L68">
        <v>1.4971544715447158</v>
      </c>
      <c r="M68" t="str">
        <v xml:space="preserve"> SF, PF</v>
      </c>
      <c r="N68" t="str">
        <v>MEM</v>
      </c>
      <c r="O68">
        <v>1</v>
      </c>
      <c r="Q68">
        <f>VLOOKUP($A68, 'auction in'!$A$2:$B$218, 2, FALSE)</f>
        <v>1</v>
      </c>
      <c r="S68" t="str">
        <f>VLOOKUP($A68, 'auction in'!$A$2:$C$218, 3, FALSE)</f>
        <v>_______</v>
      </c>
      <c r="U68">
        <v>1.4971544715447158</v>
      </c>
      <c r="W68">
        <f t="shared" si="12"/>
        <v>3.3020325203252034</v>
      </c>
      <c r="X68">
        <f t="shared" ref="X68:X131" si="13">L68-L$158</f>
        <v>3.3020325203252034</v>
      </c>
      <c r="Z68">
        <f t="shared" si="11"/>
        <v>1</v>
      </c>
      <c r="AA68">
        <f t="shared" si="11"/>
        <v>0</v>
      </c>
      <c r="AB68">
        <f t="shared" si="11"/>
        <v>0</v>
      </c>
      <c r="AC68">
        <f t="shared" si="11"/>
        <v>0</v>
      </c>
      <c r="AD68">
        <f t="shared" si="11"/>
        <v>0</v>
      </c>
      <c r="AE68">
        <f t="shared" si="11"/>
        <v>0</v>
      </c>
      <c r="AF68">
        <f t="shared" si="11"/>
        <v>0</v>
      </c>
      <c r="AG68">
        <f t="shared" si="11"/>
        <v>0</v>
      </c>
      <c r="AH68">
        <f t="shared" si="11"/>
        <v>0</v>
      </c>
      <c r="AI68">
        <f t="shared" si="11"/>
        <v>0</v>
      </c>
      <c r="AJ68">
        <f t="shared" si="11"/>
        <v>0</v>
      </c>
      <c r="AK68">
        <f t="shared" si="11"/>
        <v>0</v>
      </c>
      <c r="AL68">
        <f t="shared" si="11"/>
        <v>0</v>
      </c>
      <c r="AN68">
        <f t="shared" ref="AN68:AN131" si="14">(2400-156) * (W68/AQ$3) + 1</f>
        <v>15.814479006211471</v>
      </c>
      <c r="AO68">
        <f t="shared" ref="AO68:AO131" si="15">(2400-156) * (X68/AR$3) + 1</f>
        <v>15.814479006211471</v>
      </c>
    </row>
    <row r="69" spans="1:41" x14ac:dyDescent="0.3">
      <c r="A69" t="str">
        <v>Brook Lopez</v>
      </c>
      <c r="B69">
        <v>0.78483739837398381</v>
      </c>
      <c r="C69">
        <v>0.53849593495934966</v>
      </c>
      <c r="D69">
        <v>-0.34768292682926832</v>
      </c>
      <c r="E69">
        <v>-0.26528455284552849</v>
      </c>
      <c r="F69">
        <v>-8.0081300813008127E-2</v>
      </c>
      <c r="G69">
        <v>-1.0800406504065041</v>
      </c>
      <c r="H69">
        <v>-0.83341463414634154</v>
      </c>
      <c r="I69">
        <v>1.9147560975609756</v>
      </c>
      <c r="J69">
        <v>0.82898373983739848</v>
      </c>
      <c r="K69">
        <v>1.460569105691057</v>
      </c>
      <c r="L69">
        <v>1.460569105691057</v>
      </c>
      <c r="M69" t="str">
        <v xml:space="preserve"> C</v>
      </c>
      <c r="N69" t="str">
        <v>MIL</v>
      </c>
      <c r="O69">
        <v>2</v>
      </c>
      <c r="Q69">
        <f>VLOOKUP($A69, 'auction in'!$A$2:$B$218, 2, FALSE)</f>
        <v>2</v>
      </c>
      <c r="S69" t="str">
        <f>VLOOKUP($A69, 'auction in'!$A$2:$C$218, 3, FALSE)</f>
        <v>_______</v>
      </c>
      <c r="U69">
        <v>1.460569105691057</v>
      </c>
      <c r="W69">
        <f t="shared" si="12"/>
        <v>3.2654471544715449</v>
      </c>
      <c r="X69">
        <f t="shared" si="13"/>
        <v>3.2654471544715449</v>
      </c>
      <c r="Z69">
        <f t="shared" si="11"/>
        <v>1</v>
      </c>
      <c r="AA69">
        <f t="shared" si="11"/>
        <v>0</v>
      </c>
      <c r="AB69">
        <f t="shared" si="11"/>
        <v>0</v>
      </c>
      <c r="AC69">
        <f t="shared" si="11"/>
        <v>0</v>
      </c>
      <c r="AD69">
        <f t="shared" si="11"/>
        <v>0</v>
      </c>
      <c r="AE69">
        <f t="shared" si="11"/>
        <v>0</v>
      </c>
      <c r="AF69">
        <f t="shared" si="11"/>
        <v>0</v>
      </c>
      <c r="AG69">
        <f t="shared" si="11"/>
        <v>0</v>
      </c>
      <c r="AH69">
        <f t="shared" si="11"/>
        <v>0</v>
      </c>
      <c r="AI69">
        <f t="shared" si="11"/>
        <v>0</v>
      </c>
      <c r="AJ69">
        <f t="shared" si="11"/>
        <v>0</v>
      </c>
      <c r="AK69">
        <f t="shared" si="11"/>
        <v>0</v>
      </c>
      <c r="AL69">
        <f t="shared" si="11"/>
        <v>0</v>
      </c>
      <c r="AN69">
        <f t="shared" si="14"/>
        <v>15.650339758327803</v>
      </c>
      <c r="AO69">
        <f t="shared" si="15"/>
        <v>15.650339758327803</v>
      </c>
    </row>
    <row r="70" spans="1:41" x14ac:dyDescent="0.3">
      <c r="A70" t="str">
        <v>Anthony Edwards</v>
      </c>
      <c r="B70">
        <v>-0.93373983739837396</v>
      </c>
      <c r="C70">
        <v>0.14943089430894307</v>
      </c>
      <c r="D70">
        <v>0.86707317073170731</v>
      </c>
      <c r="E70">
        <v>1.1451626016260161</v>
      </c>
      <c r="F70">
        <v>-5.5162601626016258E-2</v>
      </c>
      <c r="G70">
        <v>0.33504065040650405</v>
      </c>
      <c r="H70">
        <v>0.82146341463414629</v>
      </c>
      <c r="I70">
        <v>-4.9999999999999996E-2</v>
      </c>
      <c r="J70">
        <v>-0.86300813008130073</v>
      </c>
      <c r="K70">
        <v>1.4162601626016262</v>
      </c>
      <c r="L70">
        <v>1.4162601626016262</v>
      </c>
      <c r="M70" t="str">
        <v xml:space="preserve"> SG, SF</v>
      </c>
      <c r="N70" t="str">
        <v>MIN</v>
      </c>
      <c r="O70">
        <v>9</v>
      </c>
      <c r="Q70">
        <f>VLOOKUP($A70, 'auction in'!$A$2:$B$218, 2, FALSE)</f>
        <v>9</v>
      </c>
      <c r="S70" t="str">
        <f>VLOOKUP($A70, 'auction in'!$A$2:$C$218, 3, FALSE)</f>
        <v>_______</v>
      </c>
      <c r="U70">
        <v>1.4162601626016262</v>
      </c>
      <c r="W70">
        <f t="shared" si="12"/>
        <v>3.2211382113821139</v>
      </c>
      <c r="X70">
        <f t="shared" si="13"/>
        <v>3.2211382113821139</v>
      </c>
      <c r="Z70">
        <f t="shared" si="11"/>
        <v>1</v>
      </c>
      <c r="AA70">
        <f t="shared" si="11"/>
        <v>0</v>
      </c>
      <c r="AB70">
        <f t="shared" si="11"/>
        <v>0</v>
      </c>
      <c r="AC70">
        <f t="shared" si="11"/>
        <v>0</v>
      </c>
      <c r="AD70">
        <f t="shared" si="11"/>
        <v>0</v>
      </c>
      <c r="AE70">
        <f t="shared" si="11"/>
        <v>0</v>
      </c>
      <c r="AF70">
        <f t="shared" si="11"/>
        <v>0</v>
      </c>
      <c r="AG70">
        <f t="shared" si="11"/>
        <v>0</v>
      </c>
      <c r="AH70">
        <f t="shared" si="11"/>
        <v>0</v>
      </c>
      <c r="AI70">
        <f t="shared" si="11"/>
        <v>0</v>
      </c>
      <c r="AJ70">
        <f t="shared" si="11"/>
        <v>0</v>
      </c>
      <c r="AK70">
        <f t="shared" si="11"/>
        <v>0</v>
      </c>
      <c r="AL70">
        <f t="shared" si="11"/>
        <v>0</v>
      </c>
      <c r="AN70">
        <f t="shared" si="14"/>
        <v>15.451548891446471</v>
      </c>
      <c r="AO70">
        <f t="shared" si="15"/>
        <v>15.451548891446471</v>
      </c>
    </row>
    <row r="71" spans="1:41" x14ac:dyDescent="0.3">
      <c r="A71" t="str">
        <v>Mitchell Robinson</v>
      </c>
      <c r="B71">
        <v>2.0030894308943088</v>
      </c>
      <c r="C71">
        <v>-1.5343495934959348</v>
      </c>
      <c r="D71">
        <v>-1.6908536585365852</v>
      </c>
      <c r="E71">
        <v>-0.78434959349593492</v>
      </c>
      <c r="F71">
        <v>1.0548373983739836</v>
      </c>
      <c r="G71">
        <v>-1.1522764227642277</v>
      </c>
      <c r="H71">
        <v>0.41475609756097559</v>
      </c>
      <c r="I71">
        <v>2.2018292682926828</v>
      </c>
      <c r="J71">
        <v>0.89455284552845526</v>
      </c>
      <c r="K71">
        <v>1.4072357723577233</v>
      </c>
      <c r="L71">
        <v>1.4072357723577233</v>
      </c>
      <c r="M71" t="str">
        <v xml:space="preserve"> C</v>
      </c>
      <c r="N71" t="str">
        <v>NYK</v>
      </c>
      <c r="O71">
        <v>1</v>
      </c>
      <c r="Q71">
        <f>VLOOKUP($A71, 'auction in'!$A$2:$B$218, 2, FALSE)</f>
        <v>1</v>
      </c>
      <c r="S71" t="str">
        <f>VLOOKUP($A71, 'auction in'!$A$2:$C$218, 3, FALSE)</f>
        <v>_______</v>
      </c>
      <c r="U71">
        <v>1.4072357723577233</v>
      </c>
      <c r="W71">
        <f t="shared" si="12"/>
        <v>3.2121138211382112</v>
      </c>
      <c r="X71">
        <f t="shared" si="13"/>
        <v>3.2121138211382112</v>
      </c>
      <c r="Z71">
        <f t="shared" si="11"/>
        <v>1</v>
      </c>
      <c r="AA71">
        <f t="shared" si="11"/>
        <v>0</v>
      </c>
      <c r="AB71">
        <f t="shared" si="11"/>
        <v>0</v>
      </c>
      <c r="AC71">
        <f t="shared" si="11"/>
        <v>0</v>
      </c>
      <c r="AD71">
        <f t="shared" si="11"/>
        <v>0</v>
      </c>
      <c r="AE71">
        <f t="shared" si="11"/>
        <v>0</v>
      </c>
      <c r="AF71">
        <f t="shared" si="11"/>
        <v>0</v>
      </c>
      <c r="AG71">
        <f t="shared" si="11"/>
        <v>0</v>
      </c>
      <c r="AH71">
        <f t="shared" si="11"/>
        <v>0</v>
      </c>
      <c r="AI71">
        <f t="shared" si="11"/>
        <v>0</v>
      </c>
      <c r="AJ71">
        <f t="shared" si="11"/>
        <v>0</v>
      </c>
      <c r="AK71">
        <f t="shared" si="11"/>
        <v>0</v>
      </c>
      <c r="AL71">
        <f t="shared" si="11"/>
        <v>0</v>
      </c>
      <c r="AN71">
        <f t="shared" si="14"/>
        <v>15.411061210301833</v>
      </c>
      <c r="AO71">
        <f t="shared" si="15"/>
        <v>15.411061210301833</v>
      </c>
    </row>
    <row r="72" spans="1:41" x14ac:dyDescent="0.3">
      <c r="A72" t="str">
        <v>DeMar DeRozan</v>
      </c>
      <c r="B72">
        <v>1.0351219512195124</v>
      </c>
      <c r="C72">
        <v>2.3439024390243901</v>
      </c>
      <c r="D72">
        <v>-1.4673170731707319</v>
      </c>
      <c r="E72">
        <v>0.84341463414634155</v>
      </c>
      <c r="F72">
        <v>-0.55414634146341468</v>
      </c>
      <c r="G72">
        <v>0.52195121951219525</v>
      </c>
      <c r="H72">
        <v>-0.37804878048780494</v>
      </c>
      <c r="I72">
        <v>-0.83853658536585363</v>
      </c>
      <c r="J72">
        <v>-0.11268292682926831</v>
      </c>
      <c r="K72">
        <v>1.3936585365853658</v>
      </c>
      <c r="L72">
        <v>1.3936585365853658</v>
      </c>
      <c r="M72" t="str">
        <v xml:space="preserve"> SG, SF</v>
      </c>
      <c r="N72" t="str">
        <v>CHI</v>
      </c>
      <c r="O72">
        <v>12</v>
      </c>
      <c r="Q72">
        <f>VLOOKUP($A72, 'auction in'!$A$2:$B$218, 2, FALSE)</f>
        <v>12</v>
      </c>
      <c r="S72" t="str">
        <f>VLOOKUP($A72, 'auction in'!$A$2:$C$218, 3, FALSE)</f>
        <v>_______</v>
      </c>
      <c r="U72">
        <v>1.3936585365853658</v>
      </c>
      <c r="W72">
        <f t="shared" si="12"/>
        <v>3.1985365853658534</v>
      </c>
      <c r="X72">
        <f t="shared" si="13"/>
        <v>3.1985365853658534</v>
      </c>
      <c r="Z72">
        <f t="shared" si="11"/>
        <v>1</v>
      </c>
      <c r="AA72">
        <f t="shared" si="11"/>
        <v>0</v>
      </c>
      <c r="AB72">
        <f t="shared" si="11"/>
        <v>0</v>
      </c>
      <c r="AC72">
        <f t="shared" si="11"/>
        <v>0</v>
      </c>
      <c r="AD72">
        <f t="shared" si="11"/>
        <v>0</v>
      </c>
      <c r="AE72">
        <f t="shared" si="11"/>
        <v>0</v>
      </c>
      <c r="AF72">
        <f t="shared" si="11"/>
        <v>0</v>
      </c>
      <c r="AG72">
        <f t="shared" si="11"/>
        <v>0</v>
      </c>
      <c r="AH72">
        <f t="shared" si="11"/>
        <v>0</v>
      </c>
      <c r="AI72">
        <f t="shared" si="11"/>
        <v>0</v>
      </c>
      <c r="AJ72">
        <f t="shared" si="11"/>
        <v>0</v>
      </c>
      <c r="AK72">
        <f t="shared" si="11"/>
        <v>0</v>
      </c>
      <c r="AL72">
        <f t="shared" si="11"/>
        <v>0</v>
      </c>
      <c r="AN72">
        <f t="shared" si="14"/>
        <v>15.350147311642784</v>
      </c>
      <c r="AO72">
        <f t="shared" si="15"/>
        <v>15.350147311642784</v>
      </c>
    </row>
    <row r="73" spans="1:41" x14ac:dyDescent="0.3">
      <c r="A73" t="str">
        <v>Kyle Lowry</v>
      </c>
      <c r="B73">
        <v>-0.48991869918699188</v>
      </c>
      <c r="C73">
        <v>0.94666666666666677</v>
      </c>
      <c r="D73">
        <v>0.83073170731707324</v>
      </c>
      <c r="E73">
        <v>0.20764227642276425</v>
      </c>
      <c r="F73">
        <v>-0.20178861788617886</v>
      </c>
      <c r="G73">
        <v>1.6022764227642277</v>
      </c>
      <c r="H73">
        <v>-7.4634146341463412E-2</v>
      </c>
      <c r="I73">
        <v>-0.61804878048780487</v>
      </c>
      <c r="J73">
        <v>-0.84894308943089425</v>
      </c>
      <c r="K73">
        <v>1.3539837398373982</v>
      </c>
      <c r="L73">
        <v>1.3539837398373982</v>
      </c>
      <c r="M73" t="str">
        <v xml:space="preserve"> PG</v>
      </c>
      <c r="N73" t="str">
        <v>MIA</v>
      </c>
      <c r="O73">
        <v>9</v>
      </c>
      <c r="Q73">
        <f>VLOOKUP($A73, 'auction in'!$A$2:$B$218, 2, FALSE)</f>
        <v>9</v>
      </c>
      <c r="S73" t="str">
        <f>VLOOKUP($A73, 'auction in'!$A$2:$C$218, 3, FALSE)</f>
        <v>_______</v>
      </c>
      <c r="U73">
        <v>1.3539837398373982</v>
      </c>
      <c r="W73">
        <f t="shared" si="12"/>
        <v>3.1588617886178856</v>
      </c>
      <c r="X73">
        <f t="shared" si="13"/>
        <v>3.1588617886178856</v>
      </c>
      <c r="Z73">
        <f t="shared" ref="Z73:AL82" si="16">IF(EXACT($S73, Z$2), 1, 0)</f>
        <v>1</v>
      </c>
      <c r="AA73">
        <f t="shared" si="16"/>
        <v>0</v>
      </c>
      <c r="AB73">
        <f t="shared" si="16"/>
        <v>0</v>
      </c>
      <c r="AC73">
        <f t="shared" si="16"/>
        <v>0</v>
      </c>
      <c r="AD73">
        <f t="shared" si="16"/>
        <v>0</v>
      </c>
      <c r="AE73">
        <f t="shared" si="16"/>
        <v>0</v>
      </c>
      <c r="AF73">
        <f t="shared" si="16"/>
        <v>0</v>
      </c>
      <c r="AG73">
        <f t="shared" si="16"/>
        <v>0</v>
      </c>
      <c r="AH73">
        <f t="shared" si="16"/>
        <v>0</v>
      </c>
      <c r="AI73">
        <f t="shared" si="16"/>
        <v>0</v>
      </c>
      <c r="AJ73">
        <f t="shared" si="16"/>
        <v>0</v>
      </c>
      <c r="AK73">
        <f t="shared" si="16"/>
        <v>0</v>
      </c>
      <c r="AL73">
        <f t="shared" si="16"/>
        <v>0</v>
      </c>
      <c r="AN73">
        <f t="shared" si="14"/>
        <v>15.172147416160048</v>
      </c>
      <c r="AO73">
        <f t="shared" si="15"/>
        <v>15.172147416160048</v>
      </c>
    </row>
    <row r="74" spans="1:41" x14ac:dyDescent="0.3">
      <c r="A74" t="str">
        <v>Jarrett Allen</v>
      </c>
      <c r="B74">
        <v>2.2916260162601625</v>
      </c>
      <c r="C74">
        <v>-1.6256910569105691</v>
      </c>
      <c r="D74">
        <v>-1.6041463414634145</v>
      </c>
      <c r="E74">
        <v>-8.1788617886178833E-2</v>
      </c>
      <c r="F74">
        <v>2.0595934959349598</v>
      </c>
      <c r="G74">
        <v>-0.53715447154471541</v>
      </c>
      <c r="H74">
        <v>-1.0153658536585366</v>
      </c>
      <c r="I74">
        <v>1.8782926829268292</v>
      </c>
      <c r="J74">
        <v>-4.9837398373983766E-2</v>
      </c>
      <c r="K74">
        <v>1.3155284552845532</v>
      </c>
      <c r="L74">
        <v>1.3155284552845532</v>
      </c>
      <c r="M74" t="str">
        <v xml:space="preserve"> C</v>
      </c>
      <c r="N74" t="str">
        <v>CLE</v>
      </c>
      <c r="O74">
        <v>7</v>
      </c>
      <c r="Q74">
        <f>VLOOKUP($A74, 'auction in'!$A$2:$B$218, 2, FALSE)</f>
        <v>7</v>
      </c>
      <c r="S74" t="str">
        <f>VLOOKUP($A74, 'auction in'!$A$2:$C$218, 3, FALSE)</f>
        <v>_______</v>
      </c>
      <c r="U74">
        <v>1.3155284552845532</v>
      </c>
      <c r="W74">
        <f t="shared" si="12"/>
        <v>3.1204065040650408</v>
      </c>
      <c r="X74">
        <f t="shared" si="13"/>
        <v>3.1204065040650408</v>
      </c>
      <c r="Z74">
        <f t="shared" si="16"/>
        <v>1</v>
      </c>
      <c r="AA74">
        <f t="shared" si="16"/>
        <v>0</v>
      </c>
      <c r="AB74">
        <f t="shared" si="16"/>
        <v>0</v>
      </c>
      <c r="AC74">
        <f t="shared" si="16"/>
        <v>0</v>
      </c>
      <c r="AD74">
        <f t="shared" si="16"/>
        <v>0</v>
      </c>
      <c r="AE74">
        <f t="shared" si="16"/>
        <v>0</v>
      </c>
      <c r="AF74">
        <f t="shared" si="16"/>
        <v>0</v>
      </c>
      <c r="AG74">
        <f t="shared" si="16"/>
        <v>0</v>
      </c>
      <c r="AH74">
        <f t="shared" si="16"/>
        <v>0</v>
      </c>
      <c r="AI74">
        <f t="shared" si="16"/>
        <v>0</v>
      </c>
      <c r="AJ74">
        <f t="shared" si="16"/>
        <v>0</v>
      </c>
      <c r="AK74">
        <f t="shared" si="16"/>
        <v>0</v>
      </c>
      <c r="AL74">
        <f t="shared" si="16"/>
        <v>0</v>
      </c>
      <c r="AN74">
        <f t="shared" si="14"/>
        <v>14.999618828940108</v>
      </c>
      <c r="AO74">
        <f t="shared" si="15"/>
        <v>14.999618828940108</v>
      </c>
    </row>
    <row r="75" spans="1:41" x14ac:dyDescent="0.3">
      <c r="A75" t="str">
        <v>Caris LeVert</v>
      </c>
      <c r="B75">
        <v>-0.65691056910569112</v>
      </c>
      <c r="C75">
        <v>0.45382113821138215</v>
      </c>
      <c r="D75">
        <v>-9.3658536585365867E-2</v>
      </c>
      <c r="E75">
        <v>0.59967479674796742</v>
      </c>
      <c r="F75">
        <v>-0.36601626016260164</v>
      </c>
      <c r="G75">
        <v>0.87869918699186988</v>
      </c>
      <c r="H75">
        <v>0.85951219512195132</v>
      </c>
      <c r="I75">
        <v>-4.8780487804878064E-2</v>
      </c>
      <c r="J75">
        <v>-0.40081300813008125</v>
      </c>
      <c r="K75">
        <v>1.2255284552845529</v>
      </c>
      <c r="L75">
        <v>1.2255284552845529</v>
      </c>
      <c r="M75" t="str">
        <v xml:space="preserve"> SG, SF</v>
      </c>
      <c r="N75" t="str">
        <v>IND</v>
      </c>
      <c r="O75">
        <v>16</v>
      </c>
      <c r="Q75">
        <f>VLOOKUP($A75, 'auction in'!$A$2:$B$218, 2, FALSE)</f>
        <v>16</v>
      </c>
      <c r="S75" t="str">
        <f>VLOOKUP($A75, 'auction in'!$A$2:$C$218, 3, FALSE)</f>
        <v>_______</v>
      </c>
      <c r="U75">
        <v>1.2255284552845529</v>
      </c>
      <c r="W75">
        <f t="shared" si="12"/>
        <v>3.0304065040650405</v>
      </c>
      <c r="X75">
        <f t="shared" si="13"/>
        <v>3.0304065040650405</v>
      </c>
      <c r="Z75">
        <f t="shared" si="16"/>
        <v>1</v>
      </c>
      <c r="AA75">
        <f t="shared" si="16"/>
        <v>0</v>
      </c>
      <c r="AB75">
        <f t="shared" si="16"/>
        <v>0</v>
      </c>
      <c r="AC75">
        <f t="shared" si="16"/>
        <v>0</v>
      </c>
      <c r="AD75">
        <f t="shared" si="16"/>
        <v>0</v>
      </c>
      <c r="AE75">
        <f t="shared" si="16"/>
        <v>0</v>
      </c>
      <c r="AF75">
        <f t="shared" si="16"/>
        <v>0</v>
      </c>
      <c r="AG75">
        <f t="shared" si="16"/>
        <v>0</v>
      </c>
      <c r="AH75">
        <f t="shared" si="16"/>
        <v>0</v>
      </c>
      <c r="AI75">
        <f t="shared" si="16"/>
        <v>0</v>
      </c>
      <c r="AJ75">
        <f t="shared" si="16"/>
        <v>0</v>
      </c>
      <c r="AK75">
        <f t="shared" si="16"/>
        <v>0</v>
      </c>
      <c r="AL75">
        <f t="shared" si="16"/>
        <v>0</v>
      </c>
      <c r="AN75">
        <f t="shared" si="14"/>
        <v>14.595836279146283</v>
      </c>
      <c r="AO75">
        <f t="shared" si="15"/>
        <v>14.595836279146283</v>
      </c>
    </row>
    <row r="76" spans="1:41" x14ac:dyDescent="0.3">
      <c r="A76" t="str">
        <v>PJ Washington</v>
      </c>
      <c r="B76">
        <v>-0.26227642276422763</v>
      </c>
      <c r="C76">
        <v>-0.25398373983739841</v>
      </c>
      <c r="D76">
        <v>2.9268292682926855E-2</v>
      </c>
      <c r="E76">
        <v>-0.15398373983739833</v>
      </c>
      <c r="F76">
        <v>0.52544715447154478</v>
      </c>
      <c r="G76">
        <v>-0.2032520325203252</v>
      </c>
      <c r="H76">
        <v>0.41951219512195126</v>
      </c>
      <c r="I76">
        <v>1.2826829268292683</v>
      </c>
      <c r="J76">
        <v>-0.37471544715447158</v>
      </c>
      <c r="K76">
        <v>1.00869918699187</v>
      </c>
      <c r="L76">
        <v>1.00869918699187</v>
      </c>
      <c r="M76" t="str">
        <v xml:space="preserve"> PF</v>
      </c>
      <c r="N76" t="str">
        <v>CHA</v>
      </c>
      <c r="O76">
        <v>2</v>
      </c>
      <c r="Q76">
        <f>VLOOKUP($A76, 'auction in'!$A$2:$B$218, 2, FALSE)</f>
        <v>2</v>
      </c>
      <c r="S76" t="str">
        <f>VLOOKUP($A76, 'auction in'!$A$2:$C$218, 3, FALSE)</f>
        <v>_______</v>
      </c>
      <c r="U76">
        <v>1.00869918699187</v>
      </c>
      <c r="W76">
        <f t="shared" si="12"/>
        <v>2.8135772357723576</v>
      </c>
      <c r="X76">
        <f t="shared" si="13"/>
        <v>2.8135772357723576</v>
      </c>
      <c r="Z76">
        <f t="shared" si="16"/>
        <v>1</v>
      </c>
      <c r="AA76">
        <f t="shared" si="16"/>
        <v>0</v>
      </c>
      <c r="AB76">
        <f t="shared" si="16"/>
        <v>0</v>
      </c>
      <c r="AC76">
        <f t="shared" si="16"/>
        <v>0</v>
      </c>
      <c r="AD76">
        <f t="shared" si="16"/>
        <v>0</v>
      </c>
      <c r="AE76">
        <f t="shared" si="16"/>
        <v>0</v>
      </c>
      <c r="AF76">
        <f t="shared" si="16"/>
        <v>0</v>
      </c>
      <c r="AG76">
        <f t="shared" si="16"/>
        <v>0</v>
      </c>
      <c r="AH76">
        <f t="shared" si="16"/>
        <v>0</v>
      </c>
      <c r="AI76">
        <f t="shared" si="16"/>
        <v>0</v>
      </c>
      <c r="AJ76">
        <f t="shared" si="16"/>
        <v>0</v>
      </c>
      <c r="AK76">
        <f t="shared" si="16"/>
        <v>0</v>
      </c>
      <c r="AL76">
        <f t="shared" si="16"/>
        <v>0</v>
      </c>
      <c r="AN76">
        <f t="shared" si="14"/>
        <v>13.623037670022415</v>
      </c>
      <c r="AO76">
        <f t="shared" si="15"/>
        <v>13.623037670022415</v>
      </c>
    </row>
    <row r="77" spans="1:41" x14ac:dyDescent="0.3">
      <c r="A77" t="str">
        <v>Norman Powell</v>
      </c>
      <c r="B77">
        <v>0.11715447154471545</v>
      </c>
      <c r="C77">
        <v>1.3616666666666666</v>
      </c>
      <c r="D77">
        <v>0.66756097560975614</v>
      </c>
      <c r="E77">
        <v>0.53959349593495942</v>
      </c>
      <c r="F77">
        <v>-0.83922764227642288</v>
      </c>
      <c r="G77">
        <v>-0.51296747967479672</v>
      </c>
      <c r="H77">
        <v>0.24585365853658536</v>
      </c>
      <c r="I77">
        <v>-0.59134146341463412</v>
      </c>
      <c r="J77">
        <v>-1.2479674796747955E-2</v>
      </c>
      <c r="K77">
        <v>0.97581300813008132</v>
      </c>
      <c r="L77">
        <v>0.97581300813008132</v>
      </c>
      <c r="M77" t="str">
        <v xml:space="preserve"> SG, SF</v>
      </c>
      <c r="N77" t="str">
        <v>POR</v>
      </c>
      <c r="O77">
        <v>1</v>
      </c>
      <c r="Q77">
        <f>VLOOKUP($A77, 'auction in'!$A$2:$B$218, 2, FALSE)</f>
        <v>1</v>
      </c>
      <c r="S77" t="str">
        <f>VLOOKUP($A77, 'auction in'!$A$2:$C$218, 3, FALSE)</f>
        <v>_______</v>
      </c>
      <c r="U77">
        <v>0.97581300813008132</v>
      </c>
      <c r="W77">
        <f t="shared" si="12"/>
        <v>2.7806910569105687</v>
      </c>
      <c r="X77">
        <f t="shared" si="13"/>
        <v>2.7806910569105687</v>
      </c>
      <c r="Z77">
        <f t="shared" si="16"/>
        <v>1</v>
      </c>
      <c r="AA77">
        <f t="shared" si="16"/>
        <v>0</v>
      </c>
      <c r="AB77">
        <f t="shared" si="16"/>
        <v>0</v>
      </c>
      <c r="AC77">
        <f t="shared" si="16"/>
        <v>0</v>
      </c>
      <c r="AD77">
        <f t="shared" si="16"/>
        <v>0</v>
      </c>
      <c r="AE77">
        <f t="shared" si="16"/>
        <v>0</v>
      </c>
      <c r="AF77">
        <f t="shared" si="16"/>
        <v>0</v>
      </c>
      <c r="AG77">
        <f t="shared" si="16"/>
        <v>0</v>
      </c>
      <c r="AH77">
        <f t="shared" si="16"/>
        <v>0</v>
      </c>
      <c r="AI77">
        <f t="shared" si="16"/>
        <v>0</v>
      </c>
      <c r="AJ77">
        <f t="shared" si="16"/>
        <v>0</v>
      </c>
      <c r="AK77">
        <f t="shared" si="16"/>
        <v>0</v>
      </c>
      <c r="AL77">
        <f t="shared" si="16"/>
        <v>0</v>
      </c>
      <c r="AN77">
        <f t="shared" si="14"/>
        <v>13.475494723869206</v>
      </c>
      <c r="AO77">
        <f t="shared" si="15"/>
        <v>13.475494723869206</v>
      </c>
    </row>
    <row r="78" spans="1:41" x14ac:dyDescent="0.3">
      <c r="A78" t="str">
        <v>Buddy Hield</v>
      </c>
      <c r="B78">
        <v>-1.1058536585365855</v>
      </c>
      <c r="C78">
        <v>0.11951219512195123</v>
      </c>
      <c r="D78">
        <v>2.1565853658536587</v>
      </c>
      <c r="E78">
        <v>0.32439024390243909</v>
      </c>
      <c r="F78">
        <v>-0.22048780487804875</v>
      </c>
      <c r="G78">
        <v>0.31804878048780488</v>
      </c>
      <c r="H78">
        <v>-0.11853658536585365</v>
      </c>
      <c r="I78">
        <v>-0.37512195121951225</v>
      </c>
      <c r="J78">
        <v>-0.14975609756097563</v>
      </c>
      <c r="K78">
        <v>0.94878048780487834</v>
      </c>
      <c r="L78">
        <v>0.94878048780487834</v>
      </c>
      <c r="M78" t="str">
        <v xml:space="preserve"> SG, SF</v>
      </c>
      <c r="N78" t="str">
        <v>SAC</v>
      </c>
      <c r="O78">
        <v>7</v>
      </c>
      <c r="Q78">
        <f>VLOOKUP($A78, 'auction in'!$A$2:$B$218, 2, FALSE)</f>
        <v>7</v>
      </c>
      <c r="S78" t="str">
        <f>VLOOKUP($A78, 'auction in'!$A$2:$C$218, 3, FALSE)</f>
        <v>_______</v>
      </c>
      <c r="U78">
        <v>0.94878048780487834</v>
      </c>
      <c r="W78">
        <f t="shared" si="12"/>
        <v>2.7536585365853661</v>
      </c>
      <c r="X78">
        <f t="shared" si="13"/>
        <v>2.7536585365853661</v>
      </c>
      <c r="Z78">
        <f t="shared" si="16"/>
        <v>1</v>
      </c>
      <c r="AA78">
        <f t="shared" si="16"/>
        <v>0</v>
      </c>
      <c r="AB78">
        <f t="shared" si="16"/>
        <v>0</v>
      </c>
      <c r="AC78">
        <f t="shared" si="16"/>
        <v>0</v>
      </c>
      <c r="AD78">
        <f t="shared" si="16"/>
        <v>0</v>
      </c>
      <c r="AE78">
        <f t="shared" si="16"/>
        <v>0</v>
      </c>
      <c r="AF78">
        <f t="shared" si="16"/>
        <v>0</v>
      </c>
      <c r="AG78">
        <f t="shared" si="16"/>
        <v>0</v>
      </c>
      <c r="AH78">
        <f t="shared" si="16"/>
        <v>0</v>
      </c>
      <c r="AI78">
        <f t="shared" si="16"/>
        <v>0</v>
      </c>
      <c r="AJ78">
        <f t="shared" si="16"/>
        <v>0</v>
      </c>
      <c r="AK78">
        <f t="shared" si="16"/>
        <v>0</v>
      </c>
      <c r="AL78">
        <f t="shared" si="16"/>
        <v>0</v>
      </c>
      <c r="AN78">
        <f t="shared" si="14"/>
        <v>13.354214057377387</v>
      </c>
      <c r="AO78">
        <f t="shared" si="15"/>
        <v>13.354214057377387</v>
      </c>
    </row>
    <row r="79" spans="1:41" x14ac:dyDescent="0.3">
      <c r="A79" t="str">
        <v>Saddiq Bey</v>
      </c>
      <c r="B79">
        <v>-0.92048780487804882</v>
      </c>
      <c r="C79">
        <v>0.78682926829268296</v>
      </c>
      <c r="D79">
        <v>1.3965853658536587</v>
      </c>
      <c r="E79">
        <v>0.26878048780487812</v>
      </c>
      <c r="F79">
        <v>0.1965853658536586</v>
      </c>
      <c r="G79">
        <v>-0.55317073170731712</v>
      </c>
      <c r="H79">
        <v>-0.11853658536585365</v>
      </c>
      <c r="I79">
        <v>-0.67170731707317077</v>
      </c>
      <c r="J79">
        <v>0.5639024390243903</v>
      </c>
      <c r="K79">
        <v>0.94878048780487811</v>
      </c>
      <c r="L79">
        <v>0.94878048780487811</v>
      </c>
      <c r="M79" t="str">
        <v xml:space="preserve"> SF</v>
      </c>
      <c r="N79" t="str">
        <v>DET</v>
      </c>
      <c r="O79">
        <v>1</v>
      </c>
      <c r="Q79">
        <f>VLOOKUP($A79, 'auction in'!$A$2:$B$218, 2, FALSE)</f>
        <v>1</v>
      </c>
      <c r="S79" t="str">
        <f>VLOOKUP($A79, 'auction in'!$A$2:$C$218, 3, FALSE)</f>
        <v>_______</v>
      </c>
      <c r="U79">
        <v>0.94878048780487811</v>
      </c>
      <c r="W79">
        <f t="shared" si="12"/>
        <v>2.7536585365853656</v>
      </c>
      <c r="X79">
        <f t="shared" si="13"/>
        <v>2.7536585365853656</v>
      </c>
      <c r="Z79">
        <f t="shared" si="16"/>
        <v>1</v>
      </c>
      <c r="AA79">
        <f t="shared" si="16"/>
        <v>0</v>
      </c>
      <c r="AB79">
        <f t="shared" si="16"/>
        <v>0</v>
      </c>
      <c r="AC79">
        <f t="shared" si="16"/>
        <v>0</v>
      </c>
      <c r="AD79">
        <f t="shared" si="16"/>
        <v>0</v>
      </c>
      <c r="AE79">
        <f t="shared" si="16"/>
        <v>0</v>
      </c>
      <c r="AF79">
        <f t="shared" si="16"/>
        <v>0</v>
      </c>
      <c r="AG79">
        <f t="shared" si="16"/>
        <v>0</v>
      </c>
      <c r="AH79">
        <f t="shared" si="16"/>
        <v>0</v>
      </c>
      <c r="AI79">
        <f t="shared" si="16"/>
        <v>0</v>
      </c>
      <c r="AJ79">
        <f t="shared" si="16"/>
        <v>0</v>
      </c>
      <c r="AK79">
        <f t="shared" si="16"/>
        <v>0</v>
      </c>
      <c r="AL79">
        <f t="shared" si="16"/>
        <v>0</v>
      </c>
      <c r="AN79">
        <f t="shared" si="14"/>
        <v>13.354214057377385</v>
      </c>
      <c r="AO79">
        <f t="shared" si="15"/>
        <v>13.354214057377385</v>
      </c>
    </row>
    <row r="80" spans="1:41" x14ac:dyDescent="0.3">
      <c r="A80" t="str">
        <v>Joe Harris</v>
      </c>
      <c r="B80">
        <v>0.89837398373983735</v>
      </c>
      <c r="C80">
        <v>-1.9674796747967477E-2</v>
      </c>
      <c r="D80">
        <v>1.4548780487804878</v>
      </c>
      <c r="E80">
        <v>9.3739837398374007E-2</v>
      </c>
      <c r="F80">
        <v>-0.57081300813008129</v>
      </c>
      <c r="G80">
        <v>-0.46601626016260161</v>
      </c>
      <c r="H80">
        <v>-0.5356097560975609</v>
      </c>
      <c r="I80">
        <v>-0.78195121951219515</v>
      </c>
      <c r="J80">
        <v>0.8027642276422764</v>
      </c>
      <c r="K80">
        <v>0.87569105691056903</v>
      </c>
      <c r="L80">
        <v>0.87569105691056903</v>
      </c>
      <c r="M80" t="str">
        <v xml:space="preserve"> SG, SF</v>
      </c>
      <c r="N80" t="str">
        <v>BRO</v>
      </c>
      <c r="O80">
        <v>1</v>
      </c>
      <c r="Q80">
        <f>VLOOKUP($A80, 'auction in'!$A$2:$B$218, 2, FALSE)</f>
        <v>1</v>
      </c>
      <c r="S80" t="str">
        <f>VLOOKUP($A80, 'auction in'!$A$2:$C$218, 3, FALSE)</f>
        <v>_______</v>
      </c>
      <c r="U80">
        <v>0.87569105691056903</v>
      </c>
      <c r="W80">
        <f t="shared" si="12"/>
        <v>2.6805691056910566</v>
      </c>
      <c r="X80">
        <f t="shared" si="13"/>
        <v>2.6805691056910566</v>
      </c>
      <c r="Z80">
        <f t="shared" si="16"/>
        <v>1</v>
      </c>
      <c r="AA80">
        <f t="shared" si="16"/>
        <v>0</v>
      </c>
      <c r="AB80">
        <f t="shared" si="16"/>
        <v>0</v>
      </c>
      <c r="AC80">
        <f t="shared" si="16"/>
        <v>0</v>
      </c>
      <c r="AD80">
        <f t="shared" si="16"/>
        <v>0</v>
      </c>
      <c r="AE80">
        <f t="shared" si="16"/>
        <v>0</v>
      </c>
      <c r="AF80">
        <f t="shared" si="16"/>
        <v>0</v>
      </c>
      <c r="AG80">
        <f t="shared" si="16"/>
        <v>0</v>
      </c>
      <c r="AH80">
        <f t="shared" si="16"/>
        <v>0</v>
      </c>
      <c r="AI80">
        <f t="shared" si="16"/>
        <v>0</v>
      </c>
      <c r="AJ80">
        <f t="shared" si="16"/>
        <v>0</v>
      </c>
      <c r="AK80">
        <f t="shared" si="16"/>
        <v>0</v>
      </c>
      <c r="AL80">
        <f t="shared" si="16"/>
        <v>0</v>
      </c>
      <c r="AN80">
        <f t="shared" si="14"/>
        <v>13.026300315494236</v>
      </c>
      <c r="AO80">
        <f t="shared" si="15"/>
        <v>13.026300315494236</v>
      </c>
    </row>
    <row r="81" spans="1:41" x14ac:dyDescent="0.3">
      <c r="A81" t="str">
        <v>T.J. McConnell</v>
      </c>
      <c r="B81">
        <v>1.3131707317073171</v>
      </c>
      <c r="C81">
        <v>-0.1678048780487805</v>
      </c>
      <c r="D81">
        <v>-1.5507317073170734</v>
      </c>
      <c r="E81">
        <v>-0.88975609756097562</v>
      </c>
      <c r="F81">
        <v>-0.6839024390243903</v>
      </c>
      <c r="G81">
        <v>1.5692682926829269</v>
      </c>
      <c r="H81">
        <v>2.1151219512195123</v>
      </c>
      <c r="I81">
        <v>-0.63463414634146342</v>
      </c>
      <c r="J81">
        <v>-0.2239024390243903</v>
      </c>
      <c r="K81">
        <v>0.84682926829268246</v>
      </c>
      <c r="L81">
        <v>0.84682926829268246</v>
      </c>
      <c r="M81" t="str">
        <v xml:space="preserve"> PG</v>
      </c>
      <c r="N81" t="str">
        <v>IND</v>
      </c>
      <c r="O81">
        <v>1</v>
      </c>
      <c r="Q81">
        <f>VLOOKUP($A81, 'auction in'!$A$2:$B$218, 2, FALSE)</f>
        <v>1</v>
      </c>
      <c r="S81" t="str">
        <f>VLOOKUP($A81, 'auction in'!$A$2:$C$218, 3, FALSE)</f>
        <v>_______</v>
      </c>
      <c r="U81">
        <v>0.84682926829268246</v>
      </c>
      <c r="W81">
        <f t="shared" si="12"/>
        <v>2.65170731707317</v>
      </c>
      <c r="X81">
        <f t="shared" si="13"/>
        <v>2.65170731707317</v>
      </c>
      <c r="Z81">
        <f t="shared" si="16"/>
        <v>1</v>
      </c>
      <c r="AA81">
        <f t="shared" si="16"/>
        <v>0</v>
      </c>
      <c r="AB81">
        <f t="shared" si="16"/>
        <v>0</v>
      </c>
      <c r="AC81">
        <f t="shared" si="16"/>
        <v>0</v>
      </c>
      <c r="AD81">
        <f t="shared" si="16"/>
        <v>0</v>
      </c>
      <c r="AE81">
        <f t="shared" si="16"/>
        <v>0</v>
      </c>
      <c r="AF81">
        <f t="shared" si="16"/>
        <v>0</v>
      </c>
      <c r="AG81">
        <f t="shared" si="16"/>
        <v>0</v>
      </c>
      <c r="AH81">
        <f t="shared" si="16"/>
        <v>0</v>
      </c>
      <c r="AI81">
        <f t="shared" si="16"/>
        <v>0</v>
      </c>
      <c r="AJ81">
        <f t="shared" si="16"/>
        <v>0</v>
      </c>
      <c r="AK81">
        <f t="shared" si="16"/>
        <v>0</v>
      </c>
      <c r="AL81">
        <f t="shared" si="16"/>
        <v>0</v>
      </c>
      <c r="AN81">
        <f t="shared" si="14"/>
        <v>12.896812686608229</v>
      </c>
      <c r="AO81">
        <f t="shared" si="15"/>
        <v>12.896812686608229</v>
      </c>
    </row>
    <row r="82" spans="1:41" x14ac:dyDescent="0.3">
      <c r="A82" t="str">
        <v>Kemba Walker</v>
      </c>
      <c r="B82">
        <v>-1.0218292682926828</v>
      </c>
      <c r="C82">
        <v>1.231341463414634</v>
      </c>
      <c r="D82">
        <v>0.83817073170731704</v>
      </c>
      <c r="E82">
        <v>0.39878048780487807</v>
      </c>
      <c r="F82">
        <v>-0.61768292682926829</v>
      </c>
      <c r="G82">
        <v>0.66353658536585369</v>
      </c>
      <c r="H82">
        <v>9.585365853658534E-2</v>
      </c>
      <c r="I82">
        <v>-0.63207317073170721</v>
      </c>
      <c r="J82">
        <v>-0.12329268292682924</v>
      </c>
      <c r="K82">
        <v>0.83280487804878034</v>
      </c>
      <c r="L82">
        <v>0.83280487804878034</v>
      </c>
      <c r="M82" t="str">
        <v xml:space="preserve"> PG</v>
      </c>
      <c r="N82" t="str">
        <v>NYK</v>
      </c>
      <c r="O82">
        <v>6</v>
      </c>
      <c r="Q82">
        <f>VLOOKUP($A82, 'auction in'!$A$2:$B$218, 2, FALSE)</f>
        <v>6</v>
      </c>
      <c r="S82" t="str">
        <f>VLOOKUP($A82, 'auction in'!$A$2:$C$218, 3, FALSE)</f>
        <v>_______</v>
      </c>
      <c r="U82">
        <v>0.83280487804878034</v>
      </c>
      <c r="W82">
        <f t="shared" si="12"/>
        <v>2.6376829268292679</v>
      </c>
      <c r="X82">
        <f t="shared" si="13"/>
        <v>2.6376829268292679</v>
      </c>
      <c r="Z82">
        <f t="shared" si="16"/>
        <v>1</v>
      </c>
      <c r="AA82">
        <f t="shared" si="16"/>
        <v>0</v>
      </c>
      <c r="AB82">
        <f t="shared" si="16"/>
        <v>0</v>
      </c>
      <c r="AC82">
        <f t="shared" si="16"/>
        <v>0</v>
      </c>
      <c r="AD82">
        <f t="shared" si="16"/>
        <v>0</v>
      </c>
      <c r="AE82">
        <f t="shared" si="16"/>
        <v>0</v>
      </c>
      <c r="AF82">
        <f t="shared" si="16"/>
        <v>0</v>
      </c>
      <c r="AG82">
        <f t="shared" si="16"/>
        <v>0</v>
      </c>
      <c r="AH82">
        <f t="shared" si="16"/>
        <v>0</v>
      </c>
      <c r="AI82">
        <f t="shared" si="16"/>
        <v>0</v>
      </c>
      <c r="AJ82">
        <f t="shared" si="16"/>
        <v>0</v>
      </c>
      <c r="AK82">
        <f t="shared" si="16"/>
        <v>0</v>
      </c>
      <c r="AL82">
        <f t="shared" si="16"/>
        <v>0</v>
      </c>
      <c r="AN82">
        <f t="shared" si="14"/>
        <v>12.833892641586157</v>
      </c>
      <c r="AO82">
        <f t="shared" si="15"/>
        <v>12.833892641586157</v>
      </c>
    </row>
    <row r="83" spans="1:41" x14ac:dyDescent="0.3">
      <c r="A83" t="str">
        <v>Christian Wood</v>
      </c>
      <c r="B83">
        <v>1.3102439024390244</v>
      </c>
      <c r="C83">
        <v>-2.2726829268292685</v>
      </c>
      <c r="D83">
        <v>-1.9024390243902428E-2</v>
      </c>
      <c r="E83">
        <v>0.71804878048780496</v>
      </c>
      <c r="F83">
        <v>1.3792682926829269</v>
      </c>
      <c r="G83">
        <v>-0.64609756097560977</v>
      </c>
      <c r="H83">
        <v>-0.50170731707317073</v>
      </c>
      <c r="I83">
        <v>1.0495121951219515</v>
      </c>
      <c r="J83">
        <v>-0.20170731707317074</v>
      </c>
      <c r="K83">
        <v>0.81585365853658542</v>
      </c>
      <c r="L83">
        <v>0.81585365853658542</v>
      </c>
      <c r="M83" t="str">
        <v xml:space="preserve"> C, PF</v>
      </c>
      <c r="N83" t="str">
        <v>HOU</v>
      </c>
      <c r="O83">
        <v>19</v>
      </c>
      <c r="Q83">
        <f>VLOOKUP($A83, 'auction in'!$A$2:$B$218, 2, FALSE)</f>
        <v>19</v>
      </c>
      <c r="S83" t="str">
        <f>VLOOKUP($A83, 'auction in'!$A$2:$C$218, 3, FALSE)</f>
        <v>_______</v>
      </c>
      <c r="U83">
        <v>0.81585365853658542</v>
      </c>
      <c r="W83">
        <f t="shared" si="12"/>
        <v>2.6207317073170731</v>
      </c>
      <c r="X83">
        <f t="shared" si="13"/>
        <v>2.6207317073170731</v>
      </c>
      <c r="Z83">
        <f t="shared" ref="Z83:AL92" si="17">IF(EXACT($S83, Z$2), 1, 0)</f>
        <v>1</v>
      </c>
      <c r="AA83">
        <f t="shared" si="17"/>
        <v>0</v>
      </c>
      <c r="AB83">
        <f t="shared" si="17"/>
        <v>0</v>
      </c>
      <c r="AC83">
        <f t="shared" si="17"/>
        <v>0</v>
      </c>
      <c r="AD83">
        <f t="shared" si="17"/>
        <v>0</v>
      </c>
      <c r="AE83">
        <f t="shared" si="17"/>
        <v>0</v>
      </c>
      <c r="AF83">
        <f t="shared" si="17"/>
        <v>0</v>
      </c>
      <c r="AG83">
        <f t="shared" si="17"/>
        <v>0</v>
      </c>
      <c r="AH83">
        <f t="shared" si="17"/>
        <v>0</v>
      </c>
      <c r="AI83">
        <f t="shared" si="17"/>
        <v>0</v>
      </c>
      <c r="AJ83">
        <f t="shared" si="17"/>
        <v>0</v>
      </c>
      <c r="AK83">
        <f t="shared" si="17"/>
        <v>0</v>
      </c>
      <c r="AL83">
        <f t="shared" si="17"/>
        <v>0</v>
      </c>
      <c r="AN83">
        <f t="shared" si="14"/>
        <v>12.757841456733393</v>
      </c>
      <c r="AO83">
        <f t="shared" si="15"/>
        <v>12.757841456733393</v>
      </c>
    </row>
    <row r="84" spans="1:41" x14ac:dyDescent="0.3">
      <c r="A84" t="str">
        <v>Miles Bridges</v>
      </c>
      <c r="B84">
        <v>0.70016260162601618</v>
      </c>
      <c r="C84">
        <v>0.68467479674796738</v>
      </c>
      <c r="D84">
        <v>3.1341463414634146E-2</v>
      </c>
      <c r="E84">
        <v>-0.22581300813008126</v>
      </c>
      <c r="F84">
        <v>0.29227642276422766</v>
      </c>
      <c r="G84">
        <v>-0.35983739837398371</v>
      </c>
      <c r="H84">
        <v>-0.85939024390243901</v>
      </c>
      <c r="I84">
        <v>0.4476829268292683</v>
      </c>
      <c r="J84">
        <v>6.662601626016261E-2</v>
      </c>
      <c r="K84">
        <v>0.77772357723577223</v>
      </c>
      <c r="L84">
        <v>0.77772357723577223</v>
      </c>
      <c r="M84" t="str">
        <v xml:space="preserve"> SF, PF</v>
      </c>
      <c r="N84" t="str">
        <v>CHA</v>
      </c>
      <c r="O84">
        <v>1</v>
      </c>
      <c r="Q84">
        <f>VLOOKUP($A84, 'auction in'!$A$2:$B$218, 2, FALSE)</f>
        <v>1</v>
      </c>
      <c r="S84" t="str">
        <f>VLOOKUP($A84, 'auction in'!$A$2:$C$218, 3, FALSE)</f>
        <v>_______</v>
      </c>
      <c r="U84">
        <v>0.77772357723577223</v>
      </c>
      <c r="W84">
        <f t="shared" si="12"/>
        <v>2.5826016260162596</v>
      </c>
      <c r="X84">
        <f t="shared" si="13"/>
        <v>2.5826016260162596</v>
      </c>
      <c r="Z84">
        <f t="shared" si="17"/>
        <v>1</v>
      </c>
      <c r="AA84">
        <f t="shared" si="17"/>
        <v>0</v>
      </c>
      <c r="AB84">
        <f t="shared" si="17"/>
        <v>0</v>
      </c>
      <c r="AC84">
        <f t="shared" si="17"/>
        <v>0</v>
      </c>
      <c r="AD84">
        <f t="shared" si="17"/>
        <v>0</v>
      </c>
      <c r="AE84">
        <f t="shared" si="17"/>
        <v>0</v>
      </c>
      <c r="AF84">
        <f t="shared" si="17"/>
        <v>0</v>
      </c>
      <c r="AG84">
        <f t="shared" si="17"/>
        <v>0</v>
      </c>
      <c r="AH84">
        <f t="shared" si="17"/>
        <v>0</v>
      </c>
      <c r="AI84">
        <f t="shared" si="17"/>
        <v>0</v>
      </c>
      <c r="AJ84">
        <f t="shared" si="17"/>
        <v>0</v>
      </c>
      <c r="AK84">
        <f t="shared" si="17"/>
        <v>0</v>
      </c>
      <c r="AL84">
        <f t="shared" si="17"/>
        <v>0</v>
      </c>
      <c r="AN84">
        <f t="shared" si="14"/>
        <v>12.586771885050192</v>
      </c>
      <c r="AO84">
        <f t="shared" si="15"/>
        <v>12.586771885050192</v>
      </c>
    </row>
    <row r="85" spans="1:41" x14ac:dyDescent="0.3">
      <c r="A85" t="str">
        <v>Bobby Portis</v>
      </c>
      <c r="B85">
        <v>1.0409349593495933</v>
      </c>
      <c r="C85">
        <v>-0.18406504065040652</v>
      </c>
      <c r="D85">
        <v>-0.52146341463414636</v>
      </c>
      <c r="E85">
        <v>-0.22869918699186992</v>
      </c>
      <c r="F85">
        <v>1.0266260162601626</v>
      </c>
      <c r="G85">
        <v>-0.82394308943089445</v>
      </c>
      <c r="H85">
        <v>-8.3414634146341482E-2</v>
      </c>
      <c r="I85">
        <v>-0.28036585365853661</v>
      </c>
      <c r="J85">
        <v>0.82898373983739848</v>
      </c>
      <c r="K85">
        <v>0.77459349593495896</v>
      </c>
      <c r="L85">
        <v>0.77459349593495896</v>
      </c>
      <c r="M85" t="str">
        <v xml:space="preserve"> PF</v>
      </c>
      <c r="N85" t="str">
        <v>MIL</v>
      </c>
      <c r="O85">
        <v>1</v>
      </c>
      <c r="Q85">
        <f>VLOOKUP($A85, 'auction in'!$A$2:$B$218, 2, FALSE)</f>
        <v>1</v>
      </c>
      <c r="S85" t="str">
        <f>VLOOKUP($A85, 'auction in'!$A$2:$C$218, 3, FALSE)</f>
        <v>_______</v>
      </c>
      <c r="U85">
        <v>0.77459349593495896</v>
      </c>
      <c r="W85">
        <f t="shared" si="12"/>
        <v>2.5794715447154468</v>
      </c>
      <c r="X85">
        <f t="shared" si="13"/>
        <v>2.5794715447154468</v>
      </c>
      <c r="Z85">
        <f t="shared" si="17"/>
        <v>1</v>
      </c>
      <c r="AA85">
        <f t="shared" si="17"/>
        <v>0</v>
      </c>
      <c r="AB85">
        <f t="shared" si="17"/>
        <v>0</v>
      </c>
      <c r="AC85">
        <f t="shared" si="17"/>
        <v>0</v>
      </c>
      <c r="AD85">
        <f t="shared" si="17"/>
        <v>0</v>
      </c>
      <c r="AE85">
        <f t="shared" si="17"/>
        <v>0</v>
      </c>
      <c r="AF85">
        <f t="shared" si="17"/>
        <v>0</v>
      </c>
      <c r="AG85">
        <f t="shared" si="17"/>
        <v>0</v>
      </c>
      <c r="AH85">
        <f t="shared" si="17"/>
        <v>0</v>
      </c>
      <c r="AI85">
        <f t="shared" si="17"/>
        <v>0</v>
      </c>
      <c r="AJ85">
        <f t="shared" si="17"/>
        <v>0</v>
      </c>
      <c r="AK85">
        <f t="shared" si="17"/>
        <v>0</v>
      </c>
      <c r="AL85">
        <f t="shared" si="17"/>
        <v>0</v>
      </c>
      <c r="AN85">
        <f t="shared" si="14"/>
        <v>12.572728860509033</v>
      </c>
      <c r="AO85">
        <f t="shared" si="15"/>
        <v>12.572728860509033</v>
      </c>
    </row>
    <row r="86" spans="1:41" x14ac:dyDescent="0.3">
      <c r="A86" t="str">
        <v>Collin Sexton</v>
      </c>
      <c r="B86">
        <v>0.34780487804878052</v>
      </c>
      <c r="C86">
        <v>1.0045121951219511</v>
      </c>
      <c r="D86">
        <v>-0.1651219512195122</v>
      </c>
      <c r="E86">
        <v>1.3515853658536585</v>
      </c>
      <c r="F86">
        <v>-0.77317073170731709</v>
      </c>
      <c r="G86">
        <v>0.61426829268292693</v>
      </c>
      <c r="H86">
        <v>0.39195121951219519</v>
      </c>
      <c r="I86">
        <v>-0.78439024390243905</v>
      </c>
      <c r="J86">
        <v>-1.2341463414634148</v>
      </c>
      <c r="K86">
        <v>0.7532926829268296</v>
      </c>
      <c r="L86">
        <v>0.7532926829268296</v>
      </c>
      <c r="M86" t="str">
        <v xml:space="preserve"> SG, PG</v>
      </c>
      <c r="N86" t="str">
        <v>CLE</v>
      </c>
      <c r="O86">
        <v>13</v>
      </c>
      <c r="Q86">
        <f>VLOOKUP($A86, 'auction in'!$A$2:$B$218, 2, FALSE)</f>
        <v>13</v>
      </c>
      <c r="S86" t="str">
        <f>VLOOKUP($A86, 'auction in'!$A$2:$C$218, 3, FALSE)</f>
        <v>_______</v>
      </c>
      <c r="U86">
        <v>0.7532926829268296</v>
      </c>
      <c r="W86">
        <f t="shared" si="12"/>
        <v>2.5581707317073175</v>
      </c>
      <c r="X86">
        <f t="shared" si="13"/>
        <v>2.5581707317073175</v>
      </c>
      <c r="Z86">
        <f t="shared" si="17"/>
        <v>1</v>
      </c>
      <c r="AA86">
        <f t="shared" si="17"/>
        <v>0</v>
      </c>
      <c r="AB86">
        <f t="shared" si="17"/>
        <v>0</v>
      </c>
      <c r="AC86">
        <f t="shared" si="17"/>
        <v>0</v>
      </c>
      <c r="AD86">
        <f t="shared" si="17"/>
        <v>0</v>
      </c>
      <c r="AE86">
        <f t="shared" si="17"/>
        <v>0</v>
      </c>
      <c r="AF86">
        <f t="shared" si="17"/>
        <v>0</v>
      </c>
      <c r="AG86">
        <f t="shared" si="17"/>
        <v>0</v>
      </c>
      <c r="AH86">
        <f t="shared" si="17"/>
        <v>0</v>
      </c>
      <c r="AI86">
        <f t="shared" si="17"/>
        <v>0</v>
      </c>
      <c r="AJ86">
        <f t="shared" si="17"/>
        <v>0</v>
      </c>
      <c r="AK86">
        <f t="shared" si="17"/>
        <v>0</v>
      </c>
      <c r="AL86">
        <f t="shared" si="17"/>
        <v>0</v>
      </c>
      <c r="AN86">
        <f t="shared" si="14"/>
        <v>12.477163342852323</v>
      </c>
      <c r="AO86">
        <f t="shared" si="15"/>
        <v>12.477163342852323</v>
      </c>
    </row>
    <row r="87" spans="1:41" x14ac:dyDescent="0.3">
      <c r="A87" t="str">
        <v>Derrick Favors</v>
      </c>
      <c r="B87">
        <v>1.6346341463414633</v>
      </c>
      <c r="C87">
        <v>-0.21365853658536588</v>
      </c>
      <c r="D87">
        <v>-1.6404878048780489</v>
      </c>
      <c r="E87">
        <v>-0.75853658536585356</v>
      </c>
      <c r="F87">
        <v>1.1829268292682928</v>
      </c>
      <c r="G87">
        <v>-0.92390243902439029</v>
      </c>
      <c r="H87">
        <v>-0.40243902439024387</v>
      </c>
      <c r="I87">
        <v>0.94390243902439019</v>
      </c>
      <c r="J87">
        <v>0.92926829268292688</v>
      </c>
      <c r="K87">
        <v>0.75170731707317084</v>
      </c>
      <c r="L87">
        <v>0.75170731707317084</v>
      </c>
      <c r="M87" t="str">
        <v>C, PF</v>
      </c>
      <c r="N87" t="str">
        <v>OKL</v>
      </c>
      <c r="O87">
        <v>13.475494723869206</v>
      </c>
      <c r="Q87">
        <f>VLOOKUP($A87, 'auction in'!$A$2:$B$218, 2, FALSE)</f>
        <v>13.475494723869206</v>
      </c>
      <c r="S87" t="str">
        <f>VLOOKUP($A87, 'auction in'!$A$2:$C$218, 3, FALSE)</f>
        <v>_______</v>
      </c>
      <c r="U87">
        <v>0.75170731707317084</v>
      </c>
      <c r="W87">
        <f t="shared" si="12"/>
        <v>2.5565853658536586</v>
      </c>
      <c r="X87">
        <f t="shared" si="13"/>
        <v>2.5565853658536586</v>
      </c>
      <c r="Z87">
        <f t="shared" si="17"/>
        <v>1</v>
      </c>
      <c r="AA87">
        <f t="shared" si="17"/>
        <v>0</v>
      </c>
      <c r="AB87">
        <f t="shared" si="17"/>
        <v>0</v>
      </c>
      <c r="AC87">
        <f t="shared" si="17"/>
        <v>0</v>
      </c>
      <c r="AD87">
        <f t="shared" si="17"/>
        <v>0</v>
      </c>
      <c r="AE87">
        <f t="shared" si="17"/>
        <v>0</v>
      </c>
      <c r="AF87">
        <f t="shared" si="17"/>
        <v>0</v>
      </c>
      <c r="AG87">
        <f t="shared" si="17"/>
        <v>0</v>
      </c>
      <c r="AH87">
        <f t="shared" si="17"/>
        <v>0</v>
      </c>
      <c r="AI87">
        <f t="shared" si="17"/>
        <v>0</v>
      </c>
      <c r="AJ87">
        <f t="shared" si="17"/>
        <v>0</v>
      </c>
      <c r="AK87">
        <f t="shared" si="17"/>
        <v>0</v>
      </c>
      <c r="AL87">
        <f t="shared" si="17"/>
        <v>0</v>
      </c>
      <c r="AN87">
        <f t="shared" si="14"/>
        <v>12.470050642110696</v>
      </c>
      <c r="AO87">
        <f t="shared" si="15"/>
        <v>12.470050642110696</v>
      </c>
    </row>
    <row r="88" spans="1:41" x14ac:dyDescent="0.3">
      <c r="A88" t="str">
        <v>Pascal Siakam</v>
      </c>
      <c r="B88">
        <v>-0.19873983739837398</v>
      </c>
      <c r="C88">
        <v>0.85247967479674791</v>
      </c>
      <c r="D88">
        <v>-0.63317073170731708</v>
      </c>
      <c r="E88">
        <v>0.44382113821138208</v>
      </c>
      <c r="F88">
        <v>0.2426422764227642</v>
      </c>
      <c r="G88">
        <v>0.34577235772357723</v>
      </c>
      <c r="H88">
        <v>-7.3048780487804943E-2</v>
      </c>
      <c r="I88">
        <v>-1.4146341463414647E-2</v>
      </c>
      <c r="J88">
        <v>-0.24032520325203244</v>
      </c>
      <c r="K88">
        <v>0.7252845528455284</v>
      </c>
      <c r="L88">
        <v>0.7252845528455284</v>
      </c>
      <c r="M88" t="str">
        <v xml:space="preserve"> PF</v>
      </c>
      <c r="N88" t="str">
        <v>TOR</v>
      </c>
      <c r="O88">
        <v>9</v>
      </c>
      <c r="Q88">
        <f>VLOOKUP($A88, 'auction in'!$A$2:$B$218, 2, FALSE)</f>
        <v>9</v>
      </c>
      <c r="S88" t="str">
        <f>VLOOKUP($A88, 'auction in'!$A$2:$C$218, 3, FALSE)</f>
        <v>_______</v>
      </c>
      <c r="U88">
        <v>0.7252845528455284</v>
      </c>
      <c r="W88">
        <f t="shared" si="12"/>
        <v>2.5301626016260159</v>
      </c>
      <c r="X88">
        <f t="shared" si="13"/>
        <v>2.5301626016260159</v>
      </c>
      <c r="Z88">
        <f t="shared" si="17"/>
        <v>1</v>
      </c>
      <c r="AA88">
        <f t="shared" si="17"/>
        <v>0</v>
      </c>
      <c r="AB88">
        <f t="shared" si="17"/>
        <v>0</v>
      </c>
      <c r="AC88">
        <f t="shared" si="17"/>
        <v>0</v>
      </c>
      <c r="AD88">
        <f t="shared" si="17"/>
        <v>0</v>
      </c>
      <c r="AE88">
        <f t="shared" si="17"/>
        <v>0</v>
      </c>
      <c r="AF88">
        <f t="shared" si="17"/>
        <v>0</v>
      </c>
      <c r="AG88">
        <f t="shared" si="17"/>
        <v>0</v>
      </c>
      <c r="AH88">
        <f t="shared" si="17"/>
        <v>0</v>
      </c>
      <c r="AI88">
        <f t="shared" si="17"/>
        <v>0</v>
      </c>
      <c r="AJ88">
        <f t="shared" si="17"/>
        <v>0</v>
      </c>
      <c r="AK88">
        <f t="shared" si="17"/>
        <v>0</v>
      </c>
      <c r="AL88">
        <f t="shared" si="17"/>
        <v>0</v>
      </c>
      <c r="AN88">
        <f t="shared" si="14"/>
        <v>12.351505629750269</v>
      </c>
      <c r="AO88">
        <f t="shared" si="15"/>
        <v>12.351505629750269</v>
      </c>
    </row>
    <row r="89" spans="1:41" x14ac:dyDescent="0.3">
      <c r="A89" t="str">
        <v>Harrison Barnes</v>
      </c>
      <c r="B89">
        <v>0.6778861788617887</v>
      </c>
      <c r="C89">
        <v>0.77105691056910575</v>
      </c>
      <c r="D89">
        <v>-0.14390243902439023</v>
      </c>
      <c r="E89">
        <v>0.15495934959349597</v>
      </c>
      <c r="F89">
        <v>0.39528455284552855</v>
      </c>
      <c r="G89">
        <v>0.18861788617886177</v>
      </c>
      <c r="H89">
        <v>-0.66292682926829272</v>
      </c>
      <c r="I89">
        <v>-0.80243902439024395</v>
      </c>
      <c r="J89">
        <v>0.1432520325203252</v>
      </c>
      <c r="K89">
        <v>0.72178861788617921</v>
      </c>
      <c r="L89">
        <v>0.72178861788617921</v>
      </c>
      <c r="M89" t="str">
        <v xml:space="preserve"> SF, PF</v>
      </c>
      <c r="N89" t="str">
        <v>SAC</v>
      </c>
      <c r="O89">
        <v>1</v>
      </c>
      <c r="Q89">
        <f>VLOOKUP($A89, 'auction in'!$A$2:$B$218, 2, FALSE)</f>
        <v>1</v>
      </c>
      <c r="S89" t="str">
        <f>VLOOKUP($A89, 'auction in'!$A$2:$C$218, 3, FALSE)</f>
        <v>_______</v>
      </c>
      <c r="U89">
        <v>0.72178861788617921</v>
      </c>
      <c r="W89">
        <f t="shared" si="12"/>
        <v>2.5266666666666668</v>
      </c>
      <c r="X89">
        <f t="shared" si="13"/>
        <v>2.5266666666666668</v>
      </c>
      <c r="Z89">
        <f t="shared" si="17"/>
        <v>1</v>
      </c>
      <c r="AA89">
        <f t="shared" si="17"/>
        <v>0</v>
      </c>
      <c r="AB89">
        <f t="shared" si="17"/>
        <v>0</v>
      </c>
      <c r="AC89">
        <f t="shared" si="17"/>
        <v>0</v>
      </c>
      <c r="AD89">
        <f t="shared" si="17"/>
        <v>0</v>
      </c>
      <c r="AE89">
        <f t="shared" si="17"/>
        <v>0</v>
      </c>
      <c r="AF89">
        <f t="shared" si="17"/>
        <v>0</v>
      </c>
      <c r="AG89">
        <f t="shared" si="17"/>
        <v>0</v>
      </c>
      <c r="AH89">
        <f t="shared" si="17"/>
        <v>0</v>
      </c>
      <c r="AI89">
        <f t="shared" si="17"/>
        <v>0</v>
      </c>
      <c r="AJ89">
        <f t="shared" si="17"/>
        <v>0</v>
      </c>
      <c r="AK89">
        <f t="shared" si="17"/>
        <v>0</v>
      </c>
      <c r="AL89">
        <f t="shared" si="17"/>
        <v>0</v>
      </c>
      <c r="AN89">
        <f t="shared" si="14"/>
        <v>12.335821212730275</v>
      </c>
      <c r="AO89">
        <f t="shared" si="15"/>
        <v>12.335821212730275</v>
      </c>
    </row>
    <row r="90" spans="1:41" x14ac:dyDescent="0.3">
      <c r="A90" t="str">
        <v>Kelly Olynyk</v>
      </c>
      <c r="B90">
        <v>9.5121951219512193E-3</v>
      </c>
      <c r="C90">
        <v>0.53268292682926832</v>
      </c>
      <c r="D90">
        <v>-0.1028048780487805</v>
      </c>
      <c r="E90">
        <v>-0.33097560975609752</v>
      </c>
      <c r="F90">
        <v>0.42865853658536596</v>
      </c>
      <c r="G90">
        <v>-0.12463414634146341</v>
      </c>
      <c r="H90">
        <v>0.19609756097560976</v>
      </c>
      <c r="I90">
        <v>-4.5487804878048772E-2</v>
      </c>
      <c r="J90">
        <v>-5.6097560975609806E-3</v>
      </c>
      <c r="K90">
        <v>0.55743902439024418</v>
      </c>
      <c r="L90">
        <v>0.55743902439024418</v>
      </c>
      <c r="M90" t="str">
        <v xml:space="preserve"> C, PF</v>
      </c>
      <c r="N90" t="str">
        <v>DET</v>
      </c>
      <c r="O90">
        <v>11.532268405868676</v>
      </c>
      <c r="Q90">
        <f>VLOOKUP($A90, 'auction in'!$A$2:$B$218, 2, FALSE)</f>
        <v>11.532268405868676</v>
      </c>
      <c r="S90" t="str">
        <f>VLOOKUP($A90, 'auction in'!$A$2:$C$218, 3, FALSE)</f>
        <v>_______</v>
      </c>
      <c r="U90">
        <v>0.55743902439024418</v>
      </c>
      <c r="W90">
        <f t="shared" si="12"/>
        <v>2.3623170731707317</v>
      </c>
      <c r="X90">
        <f t="shared" si="13"/>
        <v>2.3623170731707317</v>
      </c>
      <c r="Z90">
        <f t="shared" si="17"/>
        <v>1</v>
      </c>
      <c r="AA90">
        <f t="shared" si="17"/>
        <v>0</v>
      </c>
      <c r="AB90">
        <f t="shared" si="17"/>
        <v>0</v>
      </c>
      <c r="AC90">
        <f t="shared" si="17"/>
        <v>0</v>
      </c>
      <c r="AD90">
        <f t="shared" si="17"/>
        <v>0</v>
      </c>
      <c r="AE90">
        <f t="shared" si="17"/>
        <v>0</v>
      </c>
      <c r="AF90">
        <f t="shared" si="17"/>
        <v>0</v>
      </c>
      <c r="AG90">
        <f t="shared" si="17"/>
        <v>0</v>
      </c>
      <c r="AH90">
        <f t="shared" si="17"/>
        <v>0</v>
      </c>
      <c r="AI90">
        <f t="shared" si="17"/>
        <v>0</v>
      </c>
      <c r="AJ90">
        <f t="shared" si="17"/>
        <v>0</v>
      </c>
      <c r="AK90">
        <f t="shared" si="17"/>
        <v>0</v>
      </c>
      <c r="AL90">
        <f t="shared" si="17"/>
        <v>0</v>
      </c>
      <c r="AN90">
        <f t="shared" si="14"/>
        <v>11.59847123584842</v>
      </c>
      <c r="AO90">
        <f t="shared" si="15"/>
        <v>11.59847123584842</v>
      </c>
    </row>
    <row r="91" spans="1:41" x14ac:dyDescent="0.3">
      <c r="A91" t="str">
        <v>Nerlens Noel</v>
      </c>
      <c r="B91">
        <v>0.89195121951219514</v>
      </c>
      <c r="C91">
        <v>-0.23243902439024391</v>
      </c>
      <c r="D91">
        <v>-1.6836585365853658</v>
      </c>
      <c r="E91">
        <v>-1.3392682926829269</v>
      </c>
      <c r="F91">
        <v>0.25243902439024396</v>
      </c>
      <c r="G91">
        <v>-1.0814634146341464</v>
      </c>
      <c r="H91">
        <v>0.18975609756097561</v>
      </c>
      <c r="I91">
        <v>2.748292682926829</v>
      </c>
      <c r="J91">
        <v>0.79707317073170736</v>
      </c>
      <c r="K91">
        <v>0.54268292682926833</v>
      </c>
      <c r="L91">
        <v>0.54268292682926833</v>
      </c>
      <c r="M91" t="str">
        <v xml:space="preserve"> C</v>
      </c>
      <c r="N91" t="str">
        <v>NYK</v>
      </c>
      <c r="O91">
        <v>11.59847123584842</v>
      </c>
      <c r="Q91">
        <f>VLOOKUP($A91, 'auction in'!$A$2:$B$218, 2, FALSE)</f>
        <v>11.59847123584842</v>
      </c>
      <c r="S91" t="str">
        <f>VLOOKUP($A91, 'auction in'!$A$2:$C$218, 3, FALSE)</f>
        <v>_______</v>
      </c>
      <c r="U91">
        <v>0.54268292682926833</v>
      </c>
      <c r="W91">
        <f t="shared" si="12"/>
        <v>2.3475609756097562</v>
      </c>
      <c r="X91">
        <f t="shared" si="13"/>
        <v>2.3475609756097562</v>
      </c>
      <c r="Z91">
        <f t="shared" si="17"/>
        <v>1</v>
      </c>
      <c r="AA91">
        <f t="shared" si="17"/>
        <v>0</v>
      </c>
      <c r="AB91">
        <f t="shared" si="17"/>
        <v>0</v>
      </c>
      <c r="AC91">
        <f t="shared" si="17"/>
        <v>0</v>
      </c>
      <c r="AD91">
        <f t="shared" si="17"/>
        <v>0</v>
      </c>
      <c r="AE91">
        <f t="shared" si="17"/>
        <v>0</v>
      </c>
      <c r="AF91">
        <f t="shared" si="17"/>
        <v>0</v>
      </c>
      <c r="AG91">
        <f t="shared" si="17"/>
        <v>0</v>
      </c>
      <c r="AH91">
        <f t="shared" si="17"/>
        <v>0</v>
      </c>
      <c r="AI91">
        <f t="shared" si="17"/>
        <v>0</v>
      </c>
      <c r="AJ91">
        <f t="shared" si="17"/>
        <v>0</v>
      </c>
      <c r="AK91">
        <f t="shared" si="17"/>
        <v>0</v>
      </c>
      <c r="AL91">
        <f t="shared" si="17"/>
        <v>0</v>
      </c>
      <c r="AN91">
        <f t="shared" si="14"/>
        <v>11.532268405868676</v>
      </c>
      <c r="AO91">
        <f t="shared" si="15"/>
        <v>11.532268405868676</v>
      </c>
    </row>
    <row r="92" spans="1:41" x14ac:dyDescent="0.3">
      <c r="A92" t="str">
        <v>Reggie Jackson</v>
      </c>
      <c r="B92">
        <v>-0.48650406504065047</v>
      </c>
      <c r="C92">
        <v>0.34642276422764229</v>
      </c>
      <c r="D92">
        <v>0.8139024390243903</v>
      </c>
      <c r="E92">
        <v>0.16459349593495937</v>
      </c>
      <c r="F92">
        <v>-0.39105691056910574</v>
      </c>
      <c r="G92">
        <v>1.1059349593495937</v>
      </c>
      <c r="H92">
        <v>-0.19317073170731708</v>
      </c>
      <c r="I92">
        <v>-0.90231707317073173</v>
      </c>
      <c r="J92">
        <v>6.9837398373983756E-2</v>
      </c>
      <c r="K92">
        <v>0.5276422764227644</v>
      </c>
      <c r="L92">
        <v>0.5276422764227644</v>
      </c>
      <c r="M92" t="str">
        <v xml:space="preserve"> PG</v>
      </c>
      <c r="N92" t="str">
        <v>LAC</v>
      </c>
      <c r="O92">
        <v>1</v>
      </c>
      <c r="Q92">
        <f>VLOOKUP($A92, 'auction in'!$A$2:$B$218, 2, FALSE)</f>
        <v>1</v>
      </c>
      <c r="S92" t="str">
        <f>VLOOKUP($A92, 'auction in'!$A$2:$C$218, 3, FALSE)</f>
        <v>_______</v>
      </c>
      <c r="U92">
        <v>0.5276422764227644</v>
      </c>
      <c r="W92">
        <f t="shared" si="12"/>
        <v>2.332520325203252</v>
      </c>
      <c r="X92">
        <f t="shared" si="13"/>
        <v>2.332520325203252</v>
      </c>
      <c r="Z92">
        <f t="shared" si="17"/>
        <v>1</v>
      </c>
      <c r="AA92">
        <f t="shared" si="17"/>
        <v>0</v>
      </c>
      <c r="AB92">
        <f t="shared" si="17"/>
        <v>0</v>
      </c>
      <c r="AC92">
        <f t="shared" si="17"/>
        <v>0</v>
      </c>
      <c r="AD92">
        <f t="shared" si="17"/>
        <v>0</v>
      </c>
      <c r="AE92">
        <f t="shared" si="17"/>
        <v>0</v>
      </c>
      <c r="AF92">
        <f t="shared" si="17"/>
        <v>0</v>
      </c>
      <c r="AG92">
        <f t="shared" si="17"/>
        <v>0</v>
      </c>
      <c r="AH92">
        <f t="shared" si="17"/>
        <v>0</v>
      </c>
      <c r="AI92">
        <f t="shared" si="17"/>
        <v>0</v>
      </c>
      <c r="AJ92">
        <f t="shared" si="17"/>
        <v>0</v>
      </c>
      <c r="AK92">
        <f t="shared" si="17"/>
        <v>0</v>
      </c>
      <c r="AL92">
        <f t="shared" si="17"/>
        <v>0</v>
      </c>
      <c r="AN92">
        <f t="shared" si="14"/>
        <v>11.464788937294278</v>
      </c>
      <c r="AO92">
        <f t="shared" si="15"/>
        <v>11.464788937294278</v>
      </c>
    </row>
    <row r="93" spans="1:41" x14ac:dyDescent="0.3">
      <c r="A93" t="str">
        <v>Evan Fournier</v>
      </c>
      <c r="B93">
        <v>-0.17512195121951218</v>
      </c>
      <c r="C93">
        <v>0.31390243902439025</v>
      </c>
      <c r="D93">
        <v>0.88585365853658549</v>
      </c>
      <c r="E93">
        <v>0.22292682926829271</v>
      </c>
      <c r="F93">
        <v>-0.87439024390243902</v>
      </c>
      <c r="G93">
        <v>2.6829268292683228E-3</v>
      </c>
      <c r="H93">
        <v>0.29219512195121955</v>
      </c>
      <c r="I93">
        <v>-0.21390243902439021</v>
      </c>
      <c r="J93">
        <v>2.8780487804878047E-2</v>
      </c>
      <c r="K93">
        <v>0.482926829268293</v>
      </c>
      <c r="L93">
        <v>0.482926829268293</v>
      </c>
      <c r="M93" t="str">
        <v xml:space="preserve"> SG, SF</v>
      </c>
      <c r="N93" t="str">
        <v>NYK</v>
      </c>
      <c r="O93">
        <v>1</v>
      </c>
      <c r="Q93">
        <f>VLOOKUP($A93, 'auction in'!$A$2:$B$218, 2, FALSE)</f>
        <v>1</v>
      </c>
      <c r="S93" t="str">
        <f>VLOOKUP($A93, 'auction in'!$A$2:$C$218, 3, FALSE)</f>
        <v>_______</v>
      </c>
      <c r="U93">
        <v>0.482926829268293</v>
      </c>
      <c r="W93">
        <f t="shared" si="12"/>
        <v>2.2878048780487807</v>
      </c>
      <c r="X93">
        <f t="shared" si="13"/>
        <v>2.2878048780487807</v>
      </c>
      <c r="Z93">
        <f t="shared" ref="Z93:AL102" si="18">IF(EXACT($S93, Z$2), 1, 0)</f>
        <v>1</v>
      </c>
      <c r="AA93">
        <f t="shared" si="18"/>
        <v>0</v>
      </c>
      <c r="AB93">
        <f t="shared" si="18"/>
        <v>0</v>
      </c>
      <c r="AC93">
        <f t="shared" si="18"/>
        <v>0</v>
      </c>
      <c r="AD93">
        <f t="shared" si="18"/>
        <v>0</v>
      </c>
      <c r="AE93">
        <f t="shared" si="18"/>
        <v>0</v>
      </c>
      <c r="AF93">
        <f t="shared" si="18"/>
        <v>0</v>
      </c>
      <c r="AG93">
        <f t="shared" si="18"/>
        <v>0</v>
      </c>
      <c r="AH93">
        <f t="shared" si="18"/>
        <v>0</v>
      </c>
      <c r="AI93">
        <f t="shared" si="18"/>
        <v>0</v>
      </c>
      <c r="AJ93">
        <f t="shared" si="18"/>
        <v>0</v>
      </c>
      <c r="AK93">
        <f t="shared" si="18"/>
        <v>0</v>
      </c>
      <c r="AL93">
        <f t="shared" si="18"/>
        <v>0</v>
      </c>
      <c r="AN93">
        <f t="shared" si="14"/>
        <v>11.264174300992019</v>
      </c>
      <c r="AO93">
        <f t="shared" si="15"/>
        <v>11.264174300992019</v>
      </c>
    </row>
    <row r="94" spans="1:41" x14ac:dyDescent="0.3">
      <c r="A94" t="str">
        <v>Darius Garland</v>
      </c>
      <c r="B94">
        <v>-0.15804878048780488</v>
      </c>
      <c r="C94">
        <v>0.84317073170731704</v>
      </c>
      <c r="D94">
        <v>0.35658536585365858</v>
      </c>
      <c r="E94">
        <v>0.69243902439024396</v>
      </c>
      <c r="F94">
        <v>-1.0536585365853659</v>
      </c>
      <c r="G94">
        <v>1.5563414634146342</v>
      </c>
      <c r="H94">
        <v>0.66780487804878053</v>
      </c>
      <c r="I94">
        <v>-0.97365853658536583</v>
      </c>
      <c r="J94">
        <v>-1.4565853658536585</v>
      </c>
      <c r="K94">
        <v>0.47439024390243967</v>
      </c>
      <c r="L94">
        <v>0.47439024390243967</v>
      </c>
      <c r="M94" t="str">
        <v xml:space="preserve"> PG, SG</v>
      </c>
      <c r="N94" t="str">
        <v>CLE</v>
      </c>
      <c r="O94">
        <v>3</v>
      </c>
      <c r="Q94">
        <f>VLOOKUP($A94, 'auction in'!$A$2:$B$218, 2, FALSE)</f>
        <v>3</v>
      </c>
      <c r="S94" t="str">
        <f>VLOOKUP($A94, 'auction in'!$A$2:$C$218, 3, FALSE)</f>
        <v>_______</v>
      </c>
      <c r="U94">
        <v>0.47439024390243967</v>
      </c>
      <c r="W94">
        <f t="shared" si="12"/>
        <v>2.2792682926829273</v>
      </c>
      <c r="X94">
        <f t="shared" si="13"/>
        <v>2.2792682926829273</v>
      </c>
      <c r="Z94">
        <f t="shared" si="18"/>
        <v>1</v>
      </c>
      <c r="AA94">
        <f t="shared" si="18"/>
        <v>0</v>
      </c>
      <c r="AB94">
        <f t="shared" si="18"/>
        <v>0</v>
      </c>
      <c r="AC94">
        <f t="shared" si="18"/>
        <v>0</v>
      </c>
      <c r="AD94">
        <f t="shared" si="18"/>
        <v>0</v>
      </c>
      <c r="AE94">
        <f t="shared" si="18"/>
        <v>0</v>
      </c>
      <c r="AF94">
        <f t="shared" si="18"/>
        <v>0</v>
      </c>
      <c r="AG94">
        <f t="shared" si="18"/>
        <v>0</v>
      </c>
      <c r="AH94">
        <f t="shared" si="18"/>
        <v>0</v>
      </c>
      <c r="AI94">
        <f t="shared" si="18"/>
        <v>0</v>
      </c>
      <c r="AJ94">
        <f t="shared" si="18"/>
        <v>0</v>
      </c>
      <c r="AK94">
        <f t="shared" si="18"/>
        <v>0</v>
      </c>
      <c r="AL94">
        <f t="shared" si="18"/>
        <v>0</v>
      </c>
      <c r="AN94">
        <f t="shared" si="14"/>
        <v>11.225875143152498</v>
      </c>
      <c r="AO94">
        <f t="shared" si="15"/>
        <v>11.225875143152498</v>
      </c>
    </row>
    <row r="95" spans="1:41" x14ac:dyDescent="0.3">
      <c r="A95" t="str">
        <v>Marcus Smart</v>
      </c>
      <c r="B95">
        <v>-0.84097560975609753</v>
      </c>
      <c r="C95">
        <v>0.16878048780487806</v>
      </c>
      <c r="D95">
        <v>0.10048780487804881</v>
      </c>
      <c r="E95">
        <v>-0.17829268292682923</v>
      </c>
      <c r="F95">
        <v>-0.72926829268292681</v>
      </c>
      <c r="G95">
        <v>1.2490243902439024</v>
      </c>
      <c r="H95">
        <v>1.1458536585365855</v>
      </c>
      <c r="I95">
        <v>-0.23951219512195121</v>
      </c>
      <c r="J95">
        <v>-0.23585365853658535</v>
      </c>
      <c r="K95">
        <v>0.44024390243902478</v>
      </c>
      <c r="L95">
        <v>0.44024390243902478</v>
      </c>
      <c r="M95" t="str">
        <v xml:space="preserve"> SG, PG</v>
      </c>
      <c r="N95" t="str">
        <v>BOS</v>
      </c>
      <c r="O95">
        <v>1</v>
      </c>
      <c r="Q95">
        <f>VLOOKUP($A95, 'auction in'!$A$2:$B$218, 2, FALSE)</f>
        <v>1</v>
      </c>
      <c r="S95" t="str">
        <f>VLOOKUP($A95, 'auction in'!$A$2:$C$218, 3, FALSE)</f>
        <v>_______</v>
      </c>
      <c r="U95">
        <v>0.44024390243902478</v>
      </c>
      <c r="W95">
        <f t="shared" si="12"/>
        <v>2.2451219512195122</v>
      </c>
      <c r="X95">
        <f t="shared" si="13"/>
        <v>2.2451219512195122</v>
      </c>
      <c r="Z95">
        <f t="shared" si="18"/>
        <v>1</v>
      </c>
      <c r="AA95">
        <f t="shared" si="18"/>
        <v>0</v>
      </c>
      <c r="AB95">
        <f t="shared" si="18"/>
        <v>0</v>
      </c>
      <c r="AC95">
        <f t="shared" si="18"/>
        <v>0</v>
      </c>
      <c r="AD95">
        <f t="shared" si="18"/>
        <v>0</v>
      </c>
      <c r="AE95">
        <f t="shared" si="18"/>
        <v>0</v>
      </c>
      <c r="AF95">
        <f t="shared" si="18"/>
        <v>0</v>
      </c>
      <c r="AG95">
        <f t="shared" si="18"/>
        <v>0</v>
      </c>
      <c r="AH95">
        <f t="shared" si="18"/>
        <v>0</v>
      </c>
      <c r="AI95">
        <f t="shared" si="18"/>
        <v>0</v>
      </c>
      <c r="AJ95">
        <f t="shared" si="18"/>
        <v>0</v>
      </c>
      <c r="AK95">
        <f t="shared" si="18"/>
        <v>0</v>
      </c>
      <c r="AL95">
        <f t="shared" si="18"/>
        <v>0</v>
      </c>
      <c r="AN95">
        <f t="shared" si="14"/>
        <v>11.072678511794406</v>
      </c>
      <c r="AO95">
        <f t="shared" si="15"/>
        <v>11.072678511794406</v>
      </c>
    </row>
    <row r="96" spans="1:41" x14ac:dyDescent="0.3">
      <c r="A96" t="str">
        <v>Keldon Johnson</v>
      </c>
      <c r="B96">
        <v>0.29723577235772364</v>
      </c>
      <c r="C96">
        <v>-0.37130081300813006</v>
      </c>
      <c r="D96">
        <v>-0.33170731707317069</v>
      </c>
      <c r="E96">
        <v>0.32430894308943092</v>
      </c>
      <c r="F96">
        <v>0.48032520325203265</v>
      </c>
      <c r="G96">
        <v>-0.34764227642276424</v>
      </c>
      <c r="H96">
        <v>0.19390243902439028</v>
      </c>
      <c r="I96">
        <v>-0.30560975609756097</v>
      </c>
      <c r="J96">
        <v>0.49162601626016256</v>
      </c>
      <c r="K96">
        <v>0.43113821138211406</v>
      </c>
      <c r="L96">
        <v>0.43113821138211406</v>
      </c>
      <c r="M96" t="str">
        <v xml:space="preserve"> SF, PF</v>
      </c>
      <c r="N96" t="str">
        <v>SAS</v>
      </c>
      <c r="O96">
        <v>1</v>
      </c>
      <c r="Q96">
        <f>VLOOKUP($A96, 'auction in'!$A$2:$B$218, 2, FALSE)</f>
        <v>1</v>
      </c>
      <c r="S96" t="str">
        <f>VLOOKUP($A96, 'auction in'!$A$2:$C$218, 3, FALSE)</f>
        <v>_______</v>
      </c>
      <c r="U96">
        <v>0.43113821138211406</v>
      </c>
      <c r="W96">
        <f t="shared" si="12"/>
        <v>2.2360162601626019</v>
      </c>
      <c r="X96">
        <f t="shared" si="13"/>
        <v>2.2360162601626019</v>
      </c>
      <c r="Z96">
        <f t="shared" si="18"/>
        <v>1</v>
      </c>
      <c r="AA96">
        <f t="shared" si="18"/>
        <v>0</v>
      </c>
      <c r="AB96">
        <f t="shared" si="18"/>
        <v>0</v>
      </c>
      <c r="AC96">
        <f t="shared" si="18"/>
        <v>0</v>
      </c>
      <c r="AD96">
        <f t="shared" si="18"/>
        <v>0</v>
      </c>
      <c r="AE96">
        <f t="shared" si="18"/>
        <v>0</v>
      </c>
      <c r="AF96">
        <f t="shared" si="18"/>
        <v>0</v>
      </c>
      <c r="AG96">
        <f t="shared" si="18"/>
        <v>0</v>
      </c>
      <c r="AH96">
        <f t="shared" si="18"/>
        <v>0</v>
      </c>
      <c r="AI96">
        <f t="shared" si="18"/>
        <v>0</v>
      </c>
      <c r="AJ96">
        <f t="shared" si="18"/>
        <v>0</v>
      </c>
      <c r="AK96">
        <f t="shared" si="18"/>
        <v>0</v>
      </c>
      <c r="AL96">
        <f t="shared" si="18"/>
        <v>0</v>
      </c>
      <c r="AN96">
        <f t="shared" si="14"/>
        <v>11.031826076765583</v>
      </c>
      <c r="AO96">
        <f t="shared" si="15"/>
        <v>11.031826076765583</v>
      </c>
    </row>
    <row r="97" spans="1:41" x14ac:dyDescent="0.3">
      <c r="A97" t="str">
        <v>Ja Morant</v>
      </c>
      <c r="B97">
        <v>0.1074390243902439</v>
      </c>
      <c r="C97">
        <v>-0.2329268292682927</v>
      </c>
      <c r="D97">
        <v>-0.34317073170731704</v>
      </c>
      <c r="E97">
        <v>0.96878048780487824</v>
      </c>
      <c r="F97">
        <v>-0.29243902439024388</v>
      </c>
      <c r="G97">
        <v>2.3502439024390243</v>
      </c>
      <c r="H97">
        <v>0.16939024390243906</v>
      </c>
      <c r="I97">
        <v>-0.53512195121951223</v>
      </c>
      <c r="J97">
        <v>-1.7682926829268295</v>
      </c>
      <c r="K97">
        <v>0.42390243902439018</v>
      </c>
      <c r="L97">
        <v>0.42390243902439018</v>
      </c>
      <c r="M97" t="str">
        <v xml:space="preserve"> PG</v>
      </c>
      <c r="N97" t="str">
        <v>MEM</v>
      </c>
      <c r="O97">
        <v>14</v>
      </c>
      <c r="Q97">
        <f>VLOOKUP($A97, 'auction in'!$A$2:$B$218, 2, FALSE)</f>
        <v>14</v>
      </c>
      <c r="S97" t="str">
        <f>VLOOKUP($A97, 'auction in'!$A$2:$C$218, 3, FALSE)</f>
        <v>_______</v>
      </c>
      <c r="U97">
        <v>0.42390243902439018</v>
      </c>
      <c r="W97">
        <f t="shared" si="12"/>
        <v>2.2287804878048778</v>
      </c>
      <c r="X97">
        <f t="shared" si="13"/>
        <v>2.2287804878048778</v>
      </c>
      <c r="Z97">
        <f t="shared" si="18"/>
        <v>1</v>
      </c>
      <c r="AA97">
        <f t="shared" si="18"/>
        <v>0</v>
      </c>
      <c r="AB97">
        <f t="shared" si="18"/>
        <v>0</v>
      </c>
      <c r="AC97">
        <f t="shared" si="18"/>
        <v>0</v>
      </c>
      <c r="AD97">
        <f t="shared" si="18"/>
        <v>0</v>
      </c>
      <c r="AE97">
        <f t="shared" si="18"/>
        <v>0</v>
      </c>
      <c r="AF97">
        <f t="shared" si="18"/>
        <v>0</v>
      </c>
      <c r="AG97">
        <f t="shared" si="18"/>
        <v>0</v>
      </c>
      <c r="AH97">
        <f t="shared" si="18"/>
        <v>0</v>
      </c>
      <c r="AI97">
        <f t="shared" si="18"/>
        <v>0</v>
      </c>
      <c r="AJ97">
        <f t="shared" si="18"/>
        <v>0</v>
      </c>
      <c r="AK97">
        <f t="shared" si="18"/>
        <v>0</v>
      </c>
      <c r="AL97">
        <f t="shared" si="18"/>
        <v>0</v>
      </c>
      <c r="AN97">
        <f t="shared" si="14"/>
        <v>10.999362981073032</v>
      </c>
      <c r="AO97">
        <f t="shared" si="15"/>
        <v>10.999362981073032</v>
      </c>
    </row>
    <row r="98" spans="1:41" x14ac:dyDescent="0.3">
      <c r="A98" t="str">
        <v>Nickeil Alexander-Walker</v>
      </c>
      <c r="B98">
        <v>-0.5858130081300813</v>
      </c>
      <c r="C98">
        <v>-0.1056910569105691</v>
      </c>
      <c r="D98">
        <v>0.57768292682926825</v>
      </c>
      <c r="E98">
        <v>0.13345528455284555</v>
      </c>
      <c r="F98">
        <v>-0.41711382113821138</v>
      </c>
      <c r="G98">
        <v>-6.910569105690878E-4</v>
      </c>
      <c r="H98">
        <v>0.9948780487804878</v>
      </c>
      <c r="I98">
        <v>0.16707317073170735</v>
      </c>
      <c r="J98">
        <v>-0.36093495934959352</v>
      </c>
      <c r="K98">
        <v>0.40284552845528454</v>
      </c>
      <c r="L98">
        <v>0.40284552845528454</v>
      </c>
      <c r="M98" t="str">
        <v xml:space="preserve"> SG</v>
      </c>
      <c r="N98" t="str">
        <v>NOP</v>
      </c>
      <c r="O98">
        <v>3</v>
      </c>
      <c r="Q98">
        <f>VLOOKUP($A98, 'auction in'!$A$2:$B$218, 2, FALSE)</f>
        <v>3</v>
      </c>
      <c r="S98" t="str">
        <f>VLOOKUP($A98, 'auction in'!$A$2:$C$218, 3, FALSE)</f>
        <v>_______</v>
      </c>
      <c r="U98">
        <v>0.40284552845528454</v>
      </c>
      <c r="W98">
        <f t="shared" si="12"/>
        <v>2.2077235772357722</v>
      </c>
      <c r="X98">
        <f t="shared" si="13"/>
        <v>2.2077235772357722</v>
      </c>
      <c r="Z98">
        <f t="shared" si="18"/>
        <v>1</v>
      </c>
      <c r="AA98">
        <f t="shared" si="18"/>
        <v>0</v>
      </c>
      <c r="AB98">
        <f t="shared" si="18"/>
        <v>0</v>
      </c>
      <c r="AC98">
        <f t="shared" si="18"/>
        <v>0</v>
      </c>
      <c r="AD98">
        <f t="shared" si="18"/>
        <v>0</v>
      </c>
      <c r="AE98">
        <f t="shared" si="18"/>
        <v>0</v>
      </c>
      <c r="AF98">
        <f t="shared" si="18"/>
        <v>0</v>
      </c>
      <c r="AG98">
        <f t="shared" si="18"/>
        <v>0</v>
      </c>
      <c r="AH98">
        <f t="shared" si="18"/>
        <v>0</v>
      </c>
      <c r="AI98">
        <f t="shared" si="18"/>
        <v>0</v>
      </c>
      <c r="AJ98">
        <f t="shared" si="18"/>
        <v>0</v>
      </c>
      <c r="AK98">
        <f t="shared" si="18"/>
        <v>0</v>
      </c>
      <c r="AL98">
        <f t="shared" si="18"/>
        <v>0</v>
      </c>
      <c r="AN98">
        <f t="shared" si="14"/>
        <v>10.904891725068879</v>
      </c>
      <c r="AO98">
        <f t="shared" si="15"/>
        <v>10.904891725068879</v>
      </c>
    </row>
    <row r="99" spans="1:41" x14ac:dyDescent="0.3">
      <c r="A99" t="str">
        <v>Ivica Zubac</v>
      </c>
      <c r="B99">
        <v>2.3057317073170731</v>
      </c>
      <c r="C99">
        <v>0.10548780487804878</v>
      </c>
      <c r="D99">
        <v>-1.7484146341463414</v>
      </c>
      <c r="E99">
        <v>-0.58085365853658533</v>
      </c>
      <c r="F99">
        <v>1.1060975609756096</v>
      </c>
      <c r="G99">
        <v>-0.71963414634146339</v>
      </c>
      <c r="H99">
        <v>-1.5429268292682927</v>
      </c>
      <c r="I99">
        <v>0.89487804878048771</v>
      </c>
      <c r="J99">
        <v>0.47914634146341462</v>
      </c>
      <c r="K99">
        <v>0.29951219512195093</v>
      </c>
      <c r="L99">
        <v>0.29951219512195093</v>
      </c>
      <c r="M99" t="str">
        <v xml:space="preserve"> C</v>
      </c>
      <c r="N99" t="str">
        <v>LAC</v>
      </c>
      <c r="O99">
        <v>1</v>
      </c>
      <c r="Q99">
        <f>VLOOKUP($A99, 'auction in'!$A$2:$B$218, 2, FALSE)</f>
        <v>1</v>
      </c>
      <c r="S99" t="str">
        <f>VLOOKUP($A99, 'auction in'!$A$2:$C$218, 3, FALSE)</f>
        <v>_______</v>
      </c>
      <c r="U99">
        <v>0.29951219512195093</v>
      </c>
      <c r="W99">
        <f t="shared" ref="W99:W130" si="19">U99 - U$158</f>
        <v>2.1043902439024387</v>
      </c>
      <c r="X99">
        <f t="shared" si="13"/>
        <v>2.1043902439024387</v>
      </c>
      <c r="Z99">
        <f t="shared" si="18"/>
        <v>1</v>
      </c>
      <c r="AA99">
        <f t="shared" si="18"/>
        <v>0</v>
      </c>
      <c r="AB99">
        <f t="shared" si="18"/>
        <v>0</v>
      </c>
      <c r="AC99">
        <f t="shared" si="18"/>
        <v>0</v>
      </c>
      <c r="AD99">
        <f t="shared" si="18"/>
        <v>0</v>
      </c>
      <c r="AE99">
        <f t="shared" si="18"/>
        <v>0</v>
      </c>
      <c r="AF99">
        <f t="shared" si="18"/>
        <v>0</v>
      </c>
      <c r="AG99">
        <f t="shared" si="18"/>
        <v>0</v>
      </c>
      <c r="AH99">
        <f t="shared" si="18"/>
        <v>0</v>
      </c>
      <c r="AI99">
        <f t="shared" si="18"/>
        <v>0</v>
      </c>
      <c r="AJ99">
        <f t="shared" si="18"/>
        <v>0</v>
      </c>
      <c r="AK99">
        <f t="shared" si="18"/>
        <v>0</v>
      </c>
      <c r="AL99">
        <f t="shared" si="18"/>
        <v>0</v>
      </c>
      <c r="AN99">
        <f t="shared" si="14"/>
        <v>10.441289538268563</v>
      </c>
      <c r="AO99">
        <f t="shared" si="15"/>
        <v>10.441289538268563</v>
      </c>
    </row>
    <row r="100" spans="1:41" x14ac:dyDescent="0.3">
      <c r="A100" t="str">
        <v>Russell Westbrook</v>
      </c>
      <c r="B100">
        <v>0.15463414634146344</v>
      </c>
      <c r="C100">
        <v>-1.5024390243902441</v>
      </c>
      <c r="D100">
        <v>-0.61463414634146341</v>
      </c>
      <c r="E100">
        <v>0.78780487804878052</v>
      </c>
      <c r="F100">
        <v>1.1975609756097563</v>
      </c>
      <c r="G100">
        <v>2.5146341463414634</v>
      </c>
      <c r="H100">
        <v>0.73414634146341473</v>
      </c>
      <c r="I100">
        <v>-0.50487804878048781</v>
      </c>
      <c r="J100">
        <v>-2.6151219512195123</v>
      </c>
      <c r="K100">
        <v>0.15170731707317042</v>
      </c>
      <c r="L100">
        <v>0.15170731707317042</v>
      </c>
      <c r="M100" t="str">
        <v xml:space="preserve"> PG</v>
      </c>
      <c r="N100" t="str">
        <v>LAL</v>
      </c>
      <c r="O100">
        <v>26</v>
      </c>
      <c r="Q100">
        <f>VLOOKUP($A100, 'auction in'!$A$2:$B$218, 2, FALSE)</f>
        <v>26</v>
      </c>
      <c r="S100" t="str">
        <f>VLOOKUP($A100, 'auction in'!$A$2:$C$218, 3, FALSE)</f>
        <v>_______</v>
      </c>
      <c r="U100">
        <v>0.15170731707317042</v>
      </c>
      <c r="W100">
        <f t="shared" si="19"/>
        <v>1.9565853658536581</v>
      </c>
      <c r="X100">
        <f t="shared" si="13"/>
        <v>1.9565853658536581</v>
      </c>
      <c r="Z100">
        <f t="shared" si="18"/>
        <v>1</v>
      </c>
      <c r="AA100">
        <f t="shared" si="18"/>
        <v>0</v>
      </c>
      <c r="AB100">
        <f t="shared" si="18"/>
        <v>0</v>
      </c>
      <c r="AC100">
        <f t="shared" si="18"/>
        <v>0</v>
      </c>
      <c r="AD100">
        <f t="shared" si="18"/>
        <v>0</v>
      </c>
      <c r="AE100">
        <f t="shared" si="18"/>
        <v>0</v>
      </c>
      <c r="AF100">
        <f t="shared" si="18"/>
        <v>0</v>
      </c>
      <c r="AG100">
        <f t="shared" si="18"/>
        <v>0</v>
      </c>
      <c r="AH100">
        <f t="shared" si="18"/>
        <v>0</v>
      </c>
      <c r="AI100">
        <f t="shared" si="18"/>
        <v>0</v>
      </c>
      <c r="AJ100">
        <f t="shared" si="18"/>
        <v>0</v>
      </c>
      <c r="AK100">
        <f t="shared" si="18"/>
        <v>0</v>
      </c>
      <c r="AL100">
        <f t="shared" si="18"/>
        <v>0</v>
      </c>
      <c r="AN100">
        <f t="shared" si="14"/>
        <v>9.7781669768185431</v>
      </c>
      <c r="AO100">
        <f t="shared" si="15"/>
        <v>9.7781669768185431</v>
      </c>
    </row>
    <row r="101" spans="1:41" x14ac:dyDescent="0.3">
      <c r="A101" t="str">
        <v>De'Andre Hunter</v>
      </c>
      <c r="B101">
        <v>0.30292682926829273</v>
      </c>
      <c r="C101">
        <v>1.1504878048780489</v>
      </c>
      <c r="D101">
        <v>-0.4031707317073171</v>
      </c>
      <c r="E101">
        <v>2.6585365853658588E-2</v>
      </c>
      <c r="F101">
        <v>-0.23414634146341459</v>
      </c>
      <c r="G101">
        <v>-0.52658536585365856</v>
      </c>
      <c r="H101">
        <v>-0.42487804878048779</v>
      </c>
      <c r="I101">
        <v>-0.19682926829268291</v>
      </c>
      <c r="J101">
        <v>0.43853658536585366</v>
      </c>
      <c r="K101">
        <v>0.13292682926829275</v>
      </c>
      <c r="L101">
        <v>0.13292682926829275</v>
      </c>
      <c r="M101" t="str">
        <v xml:space="preserve"> SF, PF</v>
      </c>
      <c r="N101" t="str">
        <v>ATL</v>
      </c>
      <c r="O101">
        <v>9.6939088295715958</v>
      </c>
      <c r="Q101">
        <f>VLOOKUP($A101, 'auction in'!$A$2:$B$218, 2, FALSE)</f>
        <v>9.6939088295715958</v>
      </c>
      <c r="S101" t="str">
        <f>VLOOKUP($A101, 'auction in'!$A$2:$C$218, 3, FALSE)</f>
        <v>_______</v>
      </c>
      <c r="U101">
        <v>0.13292682926829275</v>
      </c>
      <c r="W101">
        <f t="shared" si="19"/>
        <v>1.9378048780487804</v>
      </c>
      <c r="X101">
        <f t="shared" si="13"/>
        <v>1.9378048780487804</v>
      </c>
      <c r="Z101">
        <f t="shared" si="18"/>
        <v>1</v>
      </c>
      <c r="AA101">
        <f t="shared" si="18"/>
        <v>0</v>
      </c>
      <c r="AB101">
        <f t="shared" si="18"/>
        <v>0</v>
      </c>
      <c r="AC101">
        <f t="shared" si="18"/>
        <v>0</v>
      </c>
      <c r="AD101">
        <f t="shared" si="18"/>
        <v>0</v>
      </c>
      <c r="AE101">
        <f t="shared" si="18"/>
        <v>0</v>
      </c>
      <c r="AF101">
        <f t="shared" si="18"/>
        <v>0</v>
      </c>
      <c r="AG101">
        <f t="shared" si="18"/>
        <v>0</v>
      </c>
      <c r="AH101">
        <f t="shared" si="18"/>
        <v>0</v>
      </c>
      <c r="AI101">
        <f t="shared" si="18"/>
        <v>0</v>
      </c>
      <c r="AJ101">
        <f t="shared" si="18"/>
        <v>0</v>
      </c>
      <c r="AK101">
        <f t="shared" si="18"/>
        <v>0</v>
      </c>
      <c r="AL101">
        <f t="shared" si="18"/>
        <v>0</v>
      </c>
      <c r="AN101">
        <f t="shared" si="14"/>
        <v>9.6939088295715958</v>
      </c>
      <c r="AO101">
        <f t="shared" si="15"/>
        <v>9.6939088295715958</v>
      </c>
    </row>
    <row r="102" spans="1:41" x14ac:dyDescent="0.3">
      <c r="A102" t="str">
        <v>Matisse Thybulle</v>
      </c>
      <c r="B102">
        <v>-0.17203252032520328</v>
      </c>
      <c r="C102">
        <v>-0.29910569105691059</v>
      </c>
      <c r="D102">
        <v>-0.80097560975609761</v>
      </c>
      <c r="E102">
        <v>-1.1556910569105692</v>
      </c>
      <c r="F102">
        <v>-1.1530894308943089</v>
      </c>
      <c r="G102">
        <v>-0.85300813008130083</v>
      </c>
      <c r="H102">
        <v>1.9356097560975611</v>
      </c>
      <c r="I102">
        <v>1.4</v>
      </c>
      <c r="J102">
        <v>1.177479674796748</v>
      </c>
      <c r="K102">
        <v>7.9186991869918844E-2</v>
      </c>
      <c r="L102">
        <v>7.9186991869918844E-2</v>
      </c>
      <c r="M102" t="str">
        <v xml:space="preserve"> SF, SG</v>
      </c>
      <c r="N102" t="str">
        <v>PHI</v>
      </c>
      <c r="O102">
        <v>9.3718311498354208</v>
      </c>
      <c r="Q102">
        <f>VLOOKUP($A102, 'auction in'!$A$2:$B$218, 2, FALSE)</f>
        <v>9.3718311498354208</v>
      </c>
      <c r="S102" t="str">
        <f>VLOOKUP($A102, 'auction in'!$A$2:$C$218, 3, FALSE)</f>
        <v>_______</v>
      </c>
      <c r="U102">
        <v>7.9186991869918844E-2</v>
      </c>
      <c r="W102">
        <f t="shared" si="19"/>
        <v>1.8840650406504065</v>
      </c>
      <c r="X102">
        <f t="shared" si="13"/>
        <v>1.8840650406504065</v>
      </c>
      <c r="Z102">
        <f t="shared" si="18"/>
        <v>1</v>
      </c>
      <c r="AA102">
        <f t="shared" si="18"/>
        <v>0</v>
      </c>
      <c r="AB102">
        <f t="shared" si="18"/>
        <v>0</v>
      </c>
      <c r="AC102">
        <f t="shared" si="18"/>
        <v>0</v>
      </c>
      <c r="AD102">
        <f t="shared" si="18"/>
        <v>0</v>
      </c>
      <c r="AE102">
        <f t="shared" si="18"/>
        <v>0</v>
      </c>
      <c r="AF102">
        <f t="shared" si="18"/>
        <v>0</v>
      </c>
      <c r="AG102">
        <f t="shared" si="18"/>
        <v>0</v>
      </c>
      <c r="AH102">
        <f t="shared" si="18"/>
        <v>0</v>
      </c>
      <c r="AI102">
        <f t="shared" si="18"/>
        <v>0</v>
      </c>
      <c r="AJ102">
        <f t="shared" si="18"/>
        <v>0</v>
      </c>
      <c r="AK102">
        <f t="shared" si="18"/>
        <v>0</v>
      </c>
      <c r="AL102">
        <f t="shared" si="18"/>
        <v>0</v>
      </c>
      <c r="AN102">
        <f t="shared" si="14"/>
        <v>9.4528065121246989</v>
      </c>
      <c r="AO102">
        <f t="shared" si="15"/>
        <v>9.4528065121246989</v>
      </c>
    </row>
    <row r="103" spans="1:41" x14ac:dyDescent="0.3">
      <c r="A103" t="str">
        <v>Danny Green</v>
      </c>
      <c r="B103">
        <v>-0.59617886178861801</v>
      </c>
      <c r="C103">
        <v>0.11601626016260164</v>
      </c>
      <c r="D103">
        <v>0.63390243902439025</v>
      </c>
      <c r="E103">
        <v>-0.65934959349593492</v>
      </c>
      <c r="F103">
        <v>-0.53040650406504064</v>
      </c>
      <c r="G103">
        <v>-0.58227642276422764</v>
      </c>
      <c r="H103">
        <v>0.75341463414634147</v>
      </c>
      <c r="I103">
        <v>0.2087804878048781</v>
      </c>
      <c r="J103">
        <v>0.71723577235772362</v>
      </c>
      <c r="K103">
        <v>6.1138211382113838E-2</v>
      </c>
      <c r="L103">
        <v>6.1138211382113838E-2</v>
      </c>
      <c r="M103" t="str">
        <v xml:space="preserve"> SG, SF</v>
      </c>
      <c r="N103" t="str">
        <v>PHI</v>
      </c>
      <c r="O103">
        <v>9.3623475488465875</v>
      </c>
      <c r="Q103">
        <f>VLOOKUP($A103, 'auction in'!$A$2:$B$218, 2, FALSE)</f>
        <v>9.3623475488465875</v>
      </c>
      <c r="S103" t="str">
        <f>VLOOKUP($A103, 'auction in'!$A$2:$C$218, 3, FALSE)</f>
        <v>_______</v>
      </c>
      <c r="U103">
        <v>6.1138211382113838E-2</v>
      </c>
      <c r="W103">
        <f t="shared" si="19"/>
        <v>1.8660162601626014</v>
      </c>
      <c r="X103">
        <f t="shared" si="13"/>
        <v>1.8660162601626014</v>
      </c>
      <c r="Z103">
        <f t="shared" ref="Z103:AL112" si="20">IF(EXACT($S103, Z$2), 1, 0)</f>
        <v>1</v>
      </c>
      <c r="AA103">
        <f t="shared" si="20"/>
        <v>0</v>
      </c>
      <c r="AB103">
        <f t="shared" si="20"/>
        <v>0</v>
      </c>
      <c r="AC103">
        <f t="shared" si="20"/>
        <v>0</v>
      </c>
      <c r="AD103">
        <f t="shared" si="20"/>
        <v>0</v>
      </c>
      <c r="AE103">
        <f t="shared" si="20"/>
        <v>0</v>
      </c>
      <c r="AF103">
        <f t="shared" si="20"/>
        <v>0</v>
      </c>
      <c r="AG103">
        <f t="shared" si="20"/>
        <v>0</v>
      </c>
      <c r="AH103">
        <f t="shared" si="20"/>
        <v>0</v>
      </c>
      <c r="AI103">
        <f t="shared" si="20"/>
        <v>0</v>
      </c>
      <c r="AJ103">
        <f t="shared" si="20"/>
        <v>0</v>
      </c>
      <c r="AK103">
        <f t="shared" si="20"/>
        <v>0</v>
      </c>
      <c r="AL103">
        <f t="shared" si="20"/>
        <v>0</v>
      </c>
      <c r="AN103">
        <f t="shared" si="14"/>
        <v>9.3718311498354208</v>
      </c>
      <c r="AO103">
        <f t="shared" si="15"/>
        <v>9.3718311498354208</v>
      </c>
    </row>
    <row r="104" spans="1:41" x14ac:dyDescent="0.3">
      <c r="A104" t="str">
        <v>Jae'Sean Tate</v>
      </c>
      <c r="B104">
        <v>0.80341463414634151</v>
      </c>
      <c r="C104">
        <v>-0.54780487804878053</v>
      </c>
      <c r="D104">
        <v>-0.8</v>
      </c>
      <c r="E104">
        <v>-0.32439024390243898</v>
      </c>
      <c r="F104">
        <v>0.13170731707317077</v>
      </c>
      <c r="G104">
        <v>-0.1453658536585366</v>
      </c>
      <c r="H104">
        <v>0.84536585365853667</v>
      </c>
      <c r="I104">
        <v>-0.10634146341463414</v>
      </c>
      <c r="J104">
        <v>0.20243902439024392</v>
      </c>
      <c r="K104">
        <v>5.9024390243902547E-2</v>
      </c>
      <c r="L104">
        <v>5.9024390243902547E-2</v>
      </c>
      <c r="M104" t="str">
        <v xml:space="preserve"> SF</v>
      </c>
      <c r="N104" t="str">
        <v>HOU</v>
      </c>
      <c r="O104">
        <v>9.250368106401508</v>
      </c>
      <c r="Q104">
        <f>VLOOKUP($A104, 'auction in'!$A$2:$B$218, 2, FALSE)</f>
        <v>9.250368106401508</v>
      </c>
      <c r="S104" t="str">
        <f>VLOOKUP($A104, 'auction in'!$A$2:$C$218, 3, FALSE)</f>
        <v>_______</v>
      </c>
      <c r="U104">
        <v>5.9024390243902547E-2</v>
      </c>
      <c r="W104">
        <f t="shared" si="19"/>
        <v>1.8639024390243901</v>
      </c>
      <c r="X104">
        <f t="shared" si="13"/>
        <v>1.8639024390243901</v>
      </c>
      <c r="Z104">
        <f t="shared" si="20"/>
        <v>1</v>
      </c>
      <c r="AA104">
        <f t="shared" si="20"/>
        <v>0</v>
      </c>
      <c r="AB104">
        <f t="shared" si="20"/>
        <v>0</v>
      </c>
      <c r="AC104">
        <f t="shared" si="20"/>
        <v>0</v>
      </c>
      <c r="AD104">
        <f t="shared" si="20"/>
        <v>0</v>
      </c>
      <c r="AE104">
        <f t="shared" si="20"/>
        <v>0</v>
      </c>
      <c r="AF104">
        <f t="shared" si="20"/>
        <v>0</v>
      </c>
      <c r="AG104">
        <f t="shared" si="20"/>
        <v>0</v>
      </c>
      <c r="AH104">
        <f t="shared" si="20"/>
        <v>0</v>
      </c>
      <c r="AI104">
        <f t="shared" si="20"/>
        <v>0</v>
      </c>
      <c r="AJ104">
        <f t="shared" si="20"/>
        <v>0</v>
      </c>
      <c r="AK104">
        <f t="shared" si="20"/>
        <v>0</v>
      </c>
      <c r="AL104">
        <f t="shared" si="20"/>
        <v>0</v>
      </c>
      <c r="AN104">
        <f t="shared" si="14"/>
        <v>9.3623475488465875</v>
      </c>
      <c r="AO104">
        <f t="shared" si="15"/>
        <v>9.3623475488465875</v>
      </c>
    </row>
    <row r="105" spans="1:41" x14ac:dyDescent="0.3">
      <c r="A105" t="str">
        <v>Joe Ingles</v>
      </c>
      <c r="B105">
        <v>0.44162601626016262</v>
      </c>
      <c r="C105">
        <v>0.3326016260162602</v>
      </c>
      <c r="D105">
        <v>0.84146341463414642</v>
      </c>
      <c r="E105">
        <v>-0.3434959349593496</v>
      </c>
      <c r="F105">
        <v>-0.64772357723577234</v>
      </c>
      <c r="G105">
        <v>0.84357723577235777</v>
      </c>
      <c r="H105">
        <v>-0.63634146341463416</v>
      </c>
      <c r="I105">
        <v>-0.80195121951219517</v>
      </c>
      <c r="J105">
        <v>4.308943089430875E-3</v>
      </c>
      <c r="K105">
        <v>3.4065040650406622E-2</v>
      </c>
      <c r="L105">
        <v>3.4065040650406622E-2</v>
      </c>
      <c r="M105" t="str">
        <v xml:space="preserve"> SF, SG, PF</v>
      </c>
      <c r="N105" t="str">
        <v>UTA</v>
      </c>
      <c r="O105">
        <v>1</v>
      </c>
      <c r="Q105">
        <f>VLOOKUP($A105, 'auction in'!$A$2:$B$218, 2, FALSE)</f>
        <v>1</v>
      </c>
      <c r="S105" t="str">
        <f>VLOOKUP($A105, 'auction in'!$A$2:$C$218, 3, FALSE)</f>
        <v>_______</v>
      </c>
      <c r="U105">
        <v>3.4065040650406622E-2</v>
      </c>
      <c r="W105">
        <f t="shared" si="19"/>
        <v>1.8389430894308942</v>
      </c>
      <c r="X105">
        <f t="shared" si="13"/>
        <v>1.8389430894308942</v>
      </c>
      <c r="Z105">
        <f t="shared" si="20"/>
        <v>1</v>
      </c>
      <c r="AA105">
        <f t="shared" si="20"/>
        <v>0</v>
      </c>
      <c r="AB105">
        <f t="shared" si="20"/>
        <v>0</v>
      </c>
      <c r="AC105">
        <f t="shared" si="20"/>
        <v>0</v>
      </c>
      <c r="AD105">
        <f t="shared" si="20"/>
        <v>0</v>
      </c>
      <c r="AE105">
        <f t="shared" si="20"/>
        <v>0</v>
      </c>
      <c r="AF105">
        <f t="shared" si="20"/>
        <v>0</v>
      </c>
      <c r="AG105">
        <f t="shared" si="20"/>
        <v>0</v>
      </c>
      <c r="AH105">
        <f t="shared" si="20"/>
        <v>0</v>
      </c>
      <c r="AI105">
        <f t="shared" si="20"/>
        <v>0</v>
      </c>
      <c r="AJ105">
        <f t="shared" si="20"/>
        <v>0</v>
      </c>
      <c r="AK105">
        <f t="shared" si="20"/>
        <v>0</v>
      </c>
      <c r="AL105">
        <f t="shared" si="20"/>
        <v>0</v>
      </c>
      <c r="AN105">
        <f t="shared" si="14"/>
        <v>9.250368106401508</v>
      </c>
      <c r="AO105">
        <f t="shared" si="15"/>
        <v>9.250368106401508</v>
      </c>
    </row>
    <row r="106" spans="1:41" x14ac:dyDescent="0.3">
      <c r="A106" t="str">
        <v>Jordan Clarkson</v>
      </c>
      <c r="B106">
        <v>-1.1015447154471545</v>
      </c>
      <c r="C106">
        <v>1.0094308943089434</v>
      </c>
      <c r="D106">
        <v>1.2926829268292686</v>
      </c>
      <c r="E106">
        <v>0.59504065040650422</v>
      </c>
      <c r="F106">
        <v>-0.46723577235772357</v>
      </c>
      <c r="G106">
        <v>-0.2032520325203252</v>
      </c>
      <c r="H106">
        <v>-8.5853658536585359E-2</v>
      </c>
      <c r="I106">
        <v>-0.98243902439024389</v>
      </c>
      <c r="J106">
        <v>-4.0813008130081319E-2</v>
      </c>
      <c r="K106">
        <v>1.6016260162602325E-2</v>
      </c>
      <c r="L106">
        <v>1.6016260162602325E-2</v>
      </c>
      <c r="M106" t="str">
        <v xml:space="preserve"> SG</v>
      </c>
      <c r="N106" t="str">
        <v>UTA</v>
      </c>
      <c r="O106">
        <v>1</v>
      </c>
      <c r="Q106">
        <f>VLOOKUP($A106, 'auction in'!$A$2:$B$218, 2, FALSE)</f>
        <v>1</v>
      </c>
      <c r="S106" t="str">
        <f>VLOOKUP($A106, 'auction in'!$A$2:$C$218, 3, FALSE)</f>
        <v>_______</v>
      </c>
      <c r="U106">
        <v>1.6016260162602325E-2</v>
      </c>
      <c r="W106">
        <f t="shared" si="19"/>
        <v>1.82089430894309</v>
      </c>
      <c r="X106">
        <f t="shared" si="13"/>
        <v>1.82089430894309</v>
      </c>
      <c r="Z106">
        <f t="shared" si="20"/>
        <v>1</v>
      </c>
      <c r="AA106">
        <f t="shared" si="20"/>
        <v>0</v>
      </c>
      <c r="AB106">
        <f t="shared" si="20"/>
        <v>0</v>
      </c>
      <c r="AC106">
        <f t="shared" si="20"/>
        <v>0</v>
      </c>
      <c r="AD106">
        <f t="shared" si="20"/>
        <v>0</v>
      </c>
      <c r="AE106">
        <f t="shared" si="20"/>
        <v>0</v>
      </c>
      <c r="AF106">
        <f t="shared" si="20"/>
        <v>0</v>
      </c>
      <c r="AG106">
        <f t="shared" si="20"/>
        <v>0</v>
      </c>
      <c r="AH106">
        <f t="shared" si="20"/>
        <v>0</v>
      </c>
      <c r="AI106">
        <f t="shared" si="20"/>
        <v>0</v>
      </c>
      <c r="AJ106">
        <f t="shared" si="20"/>
        <v>0</v>
      </c>
      <c r="AK106">
        <f t="shared" si="20"/>
        <v>0</v>
      </c>
      <c r="AL106">
        <f t="shared" si="20"/>
        <v>0</v>
      </c>
      <c r="AN106">
        <f t="shared" si="14"/>
        <v>9.1693927441122351</v>
      </c>
      <c r="AO106">
        <f t="shared" si="15"/>
        <v>9.1693927441122351</v>
      </c>
    </row>
    <row r="107" spans="1:41" x14ac:dyDescent="0.3">
      <c r="A107" t="str">
        <v>Khem Birch</v>
      </c>
      <c r="B107">
        <v>0.57699186991869922</v>
      </c>
      <c r="C107">
        <v>-0.6600813008130082</v>
      </c>
      <c r="D107">
        <v>-1.4597560975609758</v>
      </c>
      <c r="E107">
        <v>-0.62325203252032524</v>
      </c>
      <c r="F107">
        <v>0.89544715447154477</v>
      </c>
      <c r="G107">
        <v>-0.59130081300813009</v>
      </c>
      <c r="H107">
        <v>-0.15804878048780488</v>
      </c>
      <c r="I107">
        <v>1.2375609756097561</v>
      </c>
      <c r="J107">
        <v>0.79845528455284553</v>
      </c>
      <c r="K107">
        <v>1.6016260162601603E-2</v>
      </c>
      <c r="L107">
        <v>1.6016260162601603E-2</v>
      </c>
      <c r="M107" t="str">
        <v xml:space="preserve"> C</v>
      </c>
      <c r="N107" t="str">
        <v>TOR</v>
      </c>
      <c r="O107">
        <v>8.8604462042067524</v>
      </c>
      <c r="Q107">
        <f>VLOOKUP($A107, 'auction in'!$A$2:$B$218, 2, FALSE)</f>
        <v>8.8604462042067524</v>
      </c>
      <c r="S107" t="str">
        <f>VLOOKUP($A107, 'auction in'!$A$2:$C$218, 3, FALSE)</f>
        <v>_______</v>
      </c>
      <c r="U107">
        <v>1.6016260162601603E-2</v>
      </c>
      <c r="W107">
        <f t="shared" si="19"/>
        <v>1.8208943089430893</v>
      </c>
      <c r="X107">
        <f t="shared" si="13"/>
        <v>1.8208943089430893</v>
      </c>
      <c r="Z107">
        <f t="shared" si="20"/>
        <v>1</v>
      </c>
      <c r="AA107">
        <f t="shared" si="20"/>
        <v>0</v>
      </c>
      <c r="AB107">
        <f t="shared" si="20"/>
        <v>0</v>
      </c>
      <c r="AC107">
        <f t="shared" si="20"/>
        <v>0</v>
      </c>
      <c r="AD107">
        <f t="shared" si="20"/>
        <v>0</v>
      </c>
      <c r="AE107">
        <f t="shared" si="20"/>
        <v>0</v>
      </c>
      <c r="AF107">
        <f t="shared" si="20"/>
        <v>0</v>
      </c>
      <c r="AG107">
        <f t="shared" si="20"/>
        <v>0</v>
      </c>
      <c r="AH107">
        <f t="shared" si="20"/>
        <v>0</v>
      </c>
      <c r="AI107">
        <f t="shared" si="20"/>
        <v>0</v>
      </c>
      <c r="AJ107">
        <f t="shared" si="20"/>
        <v>0</v>
      </c>
      <c r="AK107">
        <f t="shared" si="20"/>
        <v>0</v>
      </c>
      <c r="AL107">
        <f t="shared" si="20"/>
        <v>0</v>
      </c>
      <c r="AN107">
        <f t="shared" si="14"/>
        <v>9.1693927441122316</v>
      </c>
      <c r="AO107">
        <f t="shared" si="15"/>
        <v>9.1693927441122316</v>
      </c>
    </row>
    <row r="108" spans="1:41" x14ac:dyDescent="0.3">
      <c r="A108" t="str">
        <v>Jonathan Isaac</v>
      </c>
      <c r="B108">
        <v>-8.6504065040650405E-2</v>
      </c>
      <c r="C108">
        <v>-9.13821138211382E-2</v>
      </c>
      <c r="D108">
        <v>-0.92390243902439018</v>
      </c>
      <c r="E108">
        <v>-0.71772357723577229</v>
      </c>
      <c r="F108">
        <v>-0.19105691056910568</v>
      </c>
      <c r="G108">
        <v>-0.89040650406504063</v>
      </c>
      <c r="H108">
        <v>0.40682926829268284</v>
      </c>
      <c r="I108">
        <v>1.7336585365853658</v>
      </c>
      <c r="J108">
        <v>0.70764227642276423</v>
      </c>
      <c r="K108">
        <v>-5.2845528455284119E-2</v>
      </c>
      <c r="L108">
        <v>-5.2845528455284119E-2</v>
      </c>
      <c r="M108" t="str">
        <v xml:space="preserve"> PF, SF</v>
      </c>
      <c r="N108" t="str">
        <v>ORL</v>
      </c>
      <c r="O108">
        <v>4</v>
      </c>
      <c r="Q108">
        <f>VLOOKUP($A108, 'auction in'!$A$2:$B$218, 2, FALSE)</f>
        <v>4</v>
      </c>
      <c r="S108" t="str">
        <f>VLOOKUP($A108, 'auction in'!$A$2:$C$218, 3, FALSE)</f>
        <v>_______</v>
      </c>
      <c r="U108">
        <v>-5.2845528455284119E-2</v>
      </c>
      <c r="W108">
        <f t="shared" si="19"/>
        <v>1.7520325203252036</v>
      </c>
      <c r="X108">
        <f t="shared" si="13"/>
        <v>1.7520325203252036</v>
      </c>
      <c r="Z108">
        <f t="shared" si="20"/>
        <v>1</v>
      </c>
      <c r="AA108">
        <f t="shared" si="20"/>
        <v>0</v>
      </c>
      <c r="AB108">
        <f t="shared" si="20"/>
        <v>0</v>
      </c>
      <c r="AC108">
        <f t="shared" si="20"/>
        <v>0</v>
      </c>
      <c r="AD108">
        <f t="shared" si="20"/>
        <v>0</v>
      </c>
      <c r="AE108">
        <f t="shared" si="20"/>
        <v>0</v>
      </c>
      <c r="AF108">
        <f t="shared" si="20"/>
        <v>0</v>
      </c>
      <c r="AG108">
        <f t="shared" si="20"/>
        <v>0</v>
      </c>
      <c r="AH108">
        <f t="shared" si="20"/>
        <v>0</v>
      </c>
      <c r="AI108">
        <f t="shared" si="20"/>
        <v>0</v>
      </c>
      <c r="AJ108">
        <f t="shared" si="20"/>
        <v>0</v>
      </c>
      <c r="AK108">
        <f t="shared" si="20"/>
        <v>0</v>
      </c>
      <c r="AL108">
        <f t="shared" si="20"/>
        <v>0</v>
      </c>
      <c r="AN108">
        <f t="shared" si="14"/>
        <v>8.8604462042067524</v>
      </c>
      <c r="AO108">
        <f t="shared" si="15"/>
        <v>8.8604462042067524</v>
      </c>
    </row>
    <row r="109" spans="1:41" x14ac:dyDescent="0.3">
      <c r="A109" t="str">
        <v>Chuma Okeke</v>
      </c>
      <c r="B109">
        <v>-0.41642276422764229</v>
      </c>
      <c r="C109">
        <v>-6.0325203252032521E-2</v>
      </c>
      <c r="D109">
        <v>-0.42536585365853663</v>
      </c>
      <c r="E109">
        <v>-0.61934959349593499</v>
      </c>
      <c r="F109">
        <v>-0.15869918699186991</v>
      </c>
      <c r="G109">
        <v>-0.13300813008130083</v>
      </c>
      <c r="H109">
        <v>0.9258536585365853</v>
      </c>
      <c r="I109">
        <v>5.073170731707316E-2</v>
      </c>
      <c r="J109">
        <v>0.73528455284552852</v>
      </c>
      <c r="K109">
        <v>-0.1013008130081301</v>
      </c>
      <c r="L109">
        <v>-0.1013008130081301</v>
      </c>
      <c r="M109" t="str">
        <v>PF</v>
      </c>
      <c r="N109" t="str">
        <v>ORL</v>
      </c>
      <c r="O109">
        <v>8.6430528892319369</v>
      </c>
      <c r="Q109">
        <f>VLOOKUP($A109, 'auction in'!$A$2:$B$218, 2, FALSE)</f>
        <v>8.6430528892319369</v>
      </c>
      <c r="S109" t="str">
        <f>VLOOKUP($A109, 'auction in'!$A$2:$C$218, 3, FALSE)</f>
        <v>_______</v>
      </c>
      <c r="U109">
        <v>-0.1013008130081301</v>
      </c>
      <c r="W109">
        <f t="shared" si="19"/>
        <v>1.7035772357723575</v>
      </c>
      <c r="X109">
        <f t="shared" si="13"/>
        <v>1.7035772357723575</v>
      </c>
      <c r="Z109">
        <f t="shared" si="20"/>
        <v>1</v>
      </c>
      <c r="AA109">
        <f t="shared" si="20"/>
        <v>0</v>
      </c>
      <c r="AB109">
        <f t="shared" si="20"/>
        <v>0</v>
      </c>
      <c r="AC109">
        <f t="shared" si="20"/>
        <v>0</v>
      </c>
      <c r="AD109">
        <f t="shared" si="20"/>
        <v>0</v>
      </c>
      <c r="AE109">
        <f t="shared" si="20"/>
        <v>0</v>
      </c>
      <c r="AF109">
        <f t="shared" si="20"/>
        <v>0</v>
      </c>
      <c r="AG109">
        <f t="shared" si="20"/>
        <v>0</v>
      </c>
      <c r="AH109">
        <f t="shared" si="20"/>
        <v>0</v>
      </c>
      <c r="AI109">
        <f t="shared" si="20"/>
        <v>0</v>
      </c>
      <c r="AJ109">
        <f t="shared" si="20"/>
        <v>0</v>
      </c>
      <c r="AK109">
        <f t="shared" si="20"/>
        <v>0</v>
      </c>
      <c r="AL109">
        <f t="shared" si="20"/>
        <v>0</v>
      </c>
      <c r="AN109">
        <f t="shared" si="14"/>
        <v>8.6430528892319369</v>
      </c>
      <c r="AO109">
        <f t="shared" si="15"/>
        <v>8.6430528892319369</v>
      </c>
    </row>
    <row r="110" spans="1:41" x14ac:dyDescent="0.3">
      <c r="A110" t="str">
        <v>Jordan Poole</v>
      </c>
      <c r="B110">
        <v>-0.43373983739837396</v>
      </c>
      <c r="C110">
        <v>1.4606504065040653</v>
      </c>
      <c r="D110">
        <v>0.77829268292682929</v>
      </c>
      <c r="E110">
        <v>0.28821138211382114</v>
      </c>
      <c r="F110">
        <v>-1.0628455284552847</v>
      </c>
      <c r="G110">
        <v>-0.17617886178861786</v>
      </c>
      <c r="H110">
        <v>-0.66341463414634161</v>
      </c>
      <c r="I110">
        <v>-0.63951219512195123</v>
      </c>
      <c r="J110">
        <v>0.32918699186991873</v>
      </c>
      <c r="K110">
        <v>-0.11934959349593488</v>
      </c>
      <c r="L110">
        <v>-0.11934959349593488</v>
      </c>
      <c r="M110" t="str">
        <v xml:space="preserve"> SG, PG</v>
      </c>
      <c r="N110" t="str">
        <v>GSW</v>
      </c>
      <c r="O110">
        <v>8.3171452937118087</v>
      </c>
      <c r="Q110">
        <f>VLOOKUP($A110, 'auction in'!$A$2:$B$218, 2, FALSE)</f>
        <v>8.3171452937118087</v>
      </c>
      <c r="S110" t="str">
        <f>VLOOKUP($A110, 'auction in'!$A$2:$C$218, 3, FALSE)</f>
        <v>_______</v>
      </c>
      <c r="U110">
        <v>-0.11934959349593488</v>
      </c>
      <c r="W110">
        <f t="shared" si="19"/>
        <v>1.6855284552845529</v>
      </c>
      <c r="X110">
        <f t="shared" si="13"/>
        <v>1.6855284552845529</v>
      </c>
      <c r="Z110">
        <f t="shared" si="20"/>
        <v>1</v>
      </c>
      <c r="AA110">
        <f t="shared" si="20"/>
        <v>0</v>
      </c>
      <c r="AB110">
        <f t="shared" si="20"/>
        <v>0</v>
      </c>
      <c r="AC110">
        <f t="shared" si="20"/>
        <v>0</v>
      </c>
      <c r="AD110">
        <f t="shared" si="20"/>
        <v>0</v>
      </c>
      <c r="AE110">
        <f t="shared" si="20"/>
        <v>0</v>
      </c>
      <c r="AF110">
        <f t="shared" si="20"/>
        <v>0</v>
      </c>
      <c r="AG110">
        <f t="shared" si="20"/>
        <v>0</v>
      </c>
      <c r="AH110">
        <f t="shared" si="20"/>
        <v>0</v>
      </c>
      <c r="AI110">
        <f t="shared" si="20"/>
        <v>0</v>
      </c>
      <c r="AJ110">
        <f t="shared" si="20"/>
        <v>0</v>
      </c>
      <c r="AK110">
        <f t="shared" si="20"/>
        <v>0</v>
      </c>
      <c r="AL110">
        <f t="shared" si="20"/>
        <v>0</v>
      </c>
      <c r="AN110">
        <f t="shared" si="14"/>
        <v>8.5620775269426623</v>
      </c>
      <c r="AO110">
        <f t="shared" si="15"/>
        <v>8.5620775269426623</v>
      </c>
    </row>
    <row r="111" spans="1:41" x14ac:dyDescent="0.3">
      <c r="A111" t="str">
        <v>Daniel Gafford</v>
      </c>
      <c r="B111">
        <v>2.3109349593495931</v>
      </c>
      <c r="C111">
        <v>-1.2727235772357723</v>
      </c>
      <c r="D111">
        <v>-1.6764634146341462</v>
      </c>
      <c r="E111">
        <v>-0.70052845528455276</v>
      </c>
      <c r="F111">
        <v>6.943089430894317E-2</v>
      </c>
      <c r="G111">
        <v>-1.079918699186992</v>
      </c>
      <c r="H111">
        <v>-0.72804878048780486</v>
      </c>
      <c r="I111">
        <v>2.2345121951219511</v>
      </c>
      <c r="J111">
        <v>0.66886178861788625</v>
      </c>
      <c r="K111">
        <v>-0.17394308943089465</v>
      </c>
      <c r="L111">
        <v>-0.17394308943089465</v>
      </c>
      <c r="M111" t="str">
        <v xml:space="preserve"> C, PF</v>
      </c>
      <c r="N111" t="str">
        <v>WAS</v>
      </c>
      <c r="O111">
        <v>8.5620775269426623</v>
      </c>
      <c r="Q111">
        <f>VLOOKUP($A111, 'auction in'!$A$2:$B$218, 2, FALSE)</f>
        <v>8.5620775269426623</v>
      </c>
      <c r="S111" t="str">
        <f>VLOOKUP($A111, 'auction in'!$A$2:$C$218, 3, FALSE)</f>
        <v>_______</v>
      </c>
      <c r="U111">
        <v>-0.17394308943089465</v>
      </c>
      <c r="W111">
        <f t="shared" si="19"/>
        <v>1.630934959349593</v>
      </c>
      <c r="X111">
        <f t="shared" si="13"/>
        <v>1.630934959349593</v>
      </c>
      <c r="Z111">
        <f t="shared" si="20"/>
        <v>1</v>
      </c>
      <c r="AA111">
        <f t="shared" si="20"/>
        <v>0</v>
      </c>
      <c r="AB111">
        <f t="shared" si="20"/>
        <v>0</v>
      </c>
      <c r="AC111">
        <f t="shared" si="20"/>
        <v>0</v>
      </c>
      <c r="AD111">
        <f t="shared" si="20"/>
        <v>0</v>
      </c>
      <c r="AE111">
        <f t="shared" si="20"/>
        <v>0</v>
      </c>
      <c r="AF111">
        <f t="shared" si="20"/>
        <v>0</v>
      </c>
      <c r="AG111">
        <f t="shared" si="20"/>
        <v>0</v>
      </c>
      <c r="AH111">
        <f t="shared" si="20"/>
        <v>0</v>
      </c>
      <c r="AI111">
        <f t="shared" si="20"/>
        <v>0</v>
      </c>
      <c r="AJ111">
        <f t="shared" si="20"/>
        <v>0</v>
      </c>
      <c r="AK111">
        <f t="shared" si="20"/>
        <v>0</v>
      </c>
      <c r="AL111">
        <f t="shared" si="20"/>
        <v>0</v>
      </c>
      <c r="AN111">
        <f t="shared" si="14"/>
        <v>8.3171452937118087</v>
      </c>
      <c r="AO111">
        <f t="shared" si="15"/>
        <v>8.3171452937118087</v>
      </c>
    </row>
    <row r="112" spans="1:41" x14ac:dyDescent="0.3">
      <c r="A112" t="str">
        <v>Evan Mobley</v>
      </c>
      <c r="B112">
        <v>0.26768292682926831</v>
      </c>
      <c r="C112">
        <v>-0.80268292682926834</v>
      </c>
      <c r="D112">
        <v>-1.1176829268292683</v>
      </c>
      <c r="E112">
        <v>-0.30426829268292682</v>
      </c>
      <c r="F112">
        <v>0.83817073170731726</v>
      </c>
      <c r="G112">
        <v>-0.49853658536585366</v>
      </c>
      <c r="H112">
        <v>-0.60512195121951218</v>
      </c>
      <c r="I112">
        <v>2.2869512195121953</v>
      </c>
      <c r="J112">
        <v>-0.36170731707317078</v>
      </c>
      <c r="K112">
        <v>-0.29719512195121917</v>
      </c>
      <c r="L112">
        <v>-0.29719512195121917</v>
      </c>
      <c r="M112" t="str">
        <v xml:space="preserve"> PF, C</v>
      </c>
      <c r="N112" t="str">
        <v>CLE</v>
      </c>
      <c r="O112">
        <v>7.7023526219164298</v>
      </c>
      <c r="Q112">
        <f>VLOOKUP($A112, 'auction in'!$A$2:$B$218, 2, FALSE)</f>
        <v>7.7023526219164298</v>
      </c>
      <c r="S112" t="str">
        <f>VLOOKUP($A112, 'auction in'!$A$2:$C$218, 3, FALSE)</f>
        <v>_______</v>
      </c>
      <c r="U112">
        <v>-0.29719512195121917</v>
      </c>
      <c r="W112">
        <f t="shared" si="19"/>
        <v>1.5076829268292684</v>
      </c>
      <c r="X112">
        <f t="shared" si="13"/>
        <v>1.5076829268292684</v>
      </c>
      <c r="Z112">
        <f t="shared" si="20"/>
        <v>1</v>
      </c>
      <c r="AA112">
        <f t="shared" si="20"/>
        <v>0</v>
      </c>
      <c r="AB112">
        <f t="shared" si="20"/>
        <v>0</v>
      </c>
      <c r="AC112">
        <f t="shared" si="20"/>
        <v>0</v>
      </c>
      <c r="AD112">
        <f t="shared" si="20"/>
        <v>0</v>
      </c>
      <c r="AE112">
        <f t="shared" si="20"/>
        <v>0</v>
      </c>
      <c r="AF112">
        <f t="shared" si="20"/>
        <v>0</v>
      </c>
      <c r="AG112">
        <f t="shared" si="20"/>
        <v>0</v>
      </c>
      <c r="AH112">
        <f t="shared" si="20"/>
        <v>0</v>
      </c>
      <c r="AI112">
        <f t="shared" si="20"/>
        <v>0</v>
      </c>
      <c r="AJ112">
        <f t="shared" si="20"/>
        <v>0</v>
      </c>
      <c r="AK112">
        <f t="shared" si="20"/>
        <v>0</v>
      </c>
      <c r="AL112">
        <f t="shared" si="20"/>
        <v>0</v>
      </c>
      <c r="AN112">
        <f t="shared" si="14"/>
        <v>7.7641784052859446</v>
      </c>
      <c r="AO112">
        <f t="shared" si="15"/>
        <v>7.7641784052859446</v>
      </c>
    </row>
    <row r="113" spans="1:41" x14ac:dyDescent="0.3">
      <c r="A113" t="str">
        <v>D'Angelo Russell</v>
      </c>
      <c r="B113">
        <v>-0.85804878048780486</v>
      </c>
      <c r="C113">
        <v>-0.40317073170731704</v>
      </c>
      <c r="D113">
        <v>1.0821951219512196</v>
      </c>
      <c r="E113">
        <v>0.70951219512195129</v>
      </c>
      <c r="F113">
        <v>-0.92560975609756091</v>
      </c>
      <c r="G113">
        <v>1.4112195121951221</v>
      </c>
      <c r="H113">
        <v>0.18975609756097561</v>
      </c>
      <c r="I113">
        <v>-0.35048780487804876</v>
      </c>
      <c r="J113">
        <v>-1.1663414634146343</v>
      </c>
      <c r="K113">
        <v>-0.31097560975609728</v>
      </c>
      <c r="L113">
        <v>-0.31097560975609728</v>
      </c>
      <c r="M113" t="str">
        <v xml:space="preserve"> PG, SG</v>
      </c>
      <c r="N113" t="str">
        <v>MIN</v>
      </c>
      <c r="O113">
        <v>5</v>
      </c>
      <c r="Q113">
        <f>VLOOKUP($A113, 'auction in'!$A$2:$B$218, 2, FALSE)</f>
        <v>5</v>
      </c>
      <c r="S113" t="str">
        <f>VLOOKUP($A113, 'auction in'!$A$2:$C$218, 3, FALSE)</f>
        <v>_______</v>
      </c>
      <c r="U113">
        <v>-0.31097560975609728</v>
      </c>
      <c r="W113">
        <f t="shared" si="19"/>
        <v>1.4939024390243905</v>
      </c>
      <c r="X113">
        <f t="shared" si="13"/>
        <v>1.4939024390243905</v>
      </c>
      <c r="Z113">
        <f t="shared" ref="Z113:AL122" si="21">IF(EXACT($S113, Z$2), 1, 0)</f>
        <v>1</v>
      </c>
      <c r="AA113">
        <f t="shared" si="21"/>
        <v>0</v>
      </c>
      <c r="AB113">
        <f t="shared" si="21"/>
        <v>0</v>
      </c>
      <c r="AC113">
        <f t="shared" si="21"/>
        <v>0</v>
      </c>
      <c r="AD113">
        <f t="shared" si="21"/>
        <v>0</v>
      </c>
      <c r="AE113">
        <f t="shared" si="21"/>
        <v>0</v>
      </c>
      <c r="AF113">
        <f t="shared" si="21"/>
        <v>0</v>
      </c>
      <c r="AG113">
        <f t="shared" si="21"/>
        <v>0</v>
      </c>
      <c r="AH113">
        <f t="shared" si="21"/>
        <v>0</v>
      </c>
      <c r="AI113">
        <f t="shared" si="21"/>
        <v>0</v>
      </c>
      <c r="AJ113">
        <f t="shared" si="21"/>
        <v>0</v>
      </c>
      <c r="AK113">
        <f t="shared" si="21"/>
        <v>0</v>
      </c>
      <c r="AL113">
        <f t="shared" si="21"/>
        <v>0</v>
      </c>
      <c r="AN113">
        <f t="shared" si="14"/>
        <v>7.7023526219164298</v>
      </c>
      <c r="AO113">
        <f t="shared" si="15"/>
        <v>7.7023526219164298</v>
      </c>
    </row>
    <row r="114" spans="1:41" x14ac:dyDescent="0.3">
      <c r="A114" t="str">
        <v>Duncan Robinson</v>
      </c>
      <c r="B114">
        <v>-0.37837398373983738</v>
      </c>
      <c r="C114">
        <v>0.49723577235772359</v>
      </c>
      <c r="D114">
        <v>1.7468292682926829</v>
      </c>
      <c r="E114">
        <v>-0.14130081300813008</v>
      </c>
      <c r="F114">
        <v>-0.66747967479674797</v>
      </c>
      <c r="G114">
        <v>-0.55056910569105688</v>
      </c>
      <c r="H114">
        <v>-0.85902439024390242</v>
      </c>
      <c r="I114">
        <v>-0.57609756097560971</v>
      </c>
      <c r="J114">
        <v>0.61577235772357719</v>
      </c>
      <c r="K114">
        <v>-0.31300813008130079</v>
      </c>
      <c r="L114">
        <v>-0.31300813008130079</v>
      </c>
      <c r="M114" t="str">
        <v xml:space="preserve"> SG, SF</v>
      </c>
      <c r="N114" t="str">
        <v>MIA</v>
      </c>
      <c r="O114">
        <v>1</v>
      </c>
      <c r="Q114">
        <f>VLOOKUP($A114, 'auction in'!$A$2:$B$218, 2, FALSE)</f>
        <v>1</v>
      </c>
      <c r="S114" t="str">
        <f>VLOOKUP($A114, 'auction in'!$A$2:$C$218, 3, FALSE)</f>
        <v>_______</v>
      </c>
      <c r="U114">
        <v>-0.31300813008130079</v>
      </c>
      <c r="W114">
        <f t="shared" si="19"/>
        <v>1.4918699186991868</v>
      </c>
      <c r="X114">
        <f t="shared" si="13"/>
        <v>1.4918699186991868</v>
      </c>
      <c r="Z114">
        <f t="shared" si="21"/>
        <v>1</v>
      </c>
      <c r="AA114">
        <f t="shared" si="21"/>
        <v>0</v>
      </c>
      <c r="AB114">
        <f t="shared" si="21"/>
        <v>0</v>
      </c>
      <c r="AC114">
        <f t="shared" si="21"/>
        <v>0</v>
      </c>
      <c r="AD114">
        <f t="shared" si="21"/>
        <v>0</v>
      </c>
      <c r="AE114">
        <f t="shared" si="21"/>
        <v>0</v>
      </c>
      <c r="AF114">
        <f t="shared" si="21"/>
        <v>0</v>
      </c>
      <c r="AG114">
        <f t="shared" si="21"/>
        <v>0</v>
      </c>
      <c r="AH114">
        <f t="shared" si="21"/>
        <v>0</v>
      </c>
      <c r="AI114">
        <f t="shared" si="21"/>
        <v>0</v>
      </c>
      <c r="AJ114">
        <f t="shared" si="21"/>
        <v>0</v>
      </c>
      <c r="AK114">
        <f t="shared" si="21"/>
        <v>0</v>
      </c>
      <c r="AL114">
        <f t="shared" si="21"/>
        <v>0</v>
      </c>
      <c r="AN114">
        <f t="shared" si="14"/>
        <v>7.6932337748117803</v>
      </c>
      <c r="AO114">
        <f t="shared" si="15"/>
        <v>7.6932337748117803</v>
      </c>
    </row>
    <row r="115" spans="1:41" x14ac:dyDescent="0.3">
      <c r="A115" t="str">
        <v>Tim Hardaway Jr.</v>
      </c>
      <c r="B115">
        <v>-0.40788617886178857</v>
      </c>
      <c r="C115">
        <v>0.22455284552845525</v>
      </c>
      <c r="D115">
        <v>1.4962195121951218</v>
      </c>
      <c r="E115">
        <v>0.57235772357723569</v>
      </c>
      <c r="F115">
        <v>-0.61857723577235768</v>
      </c>
      <c r="G115">
        <v>-0.47252032520325199</v>
      </c>
      <c r="H115">
        <v>-1.2537804878048782</v>
      </c>
      <c r="I115">
        <v>-0.75426829268292683</v>
      </c>
      <c r="J115">
        <v>0.74272357723577231</v>
      </c>
      <c r="K115">
        <v>-0.4711788617886179</v>
      </c>
      <c r="L115">
        <v>-0.4711788617886179</v>
      </c>
      <c r="M115" t="str">
        <v xml:space="preserve"> SG, SF</v>
      </c>
      <c r="N115" t="str">
        <v>DAL</v>
      </c>
      <c r="O115">
        <v>1</v>
      </c>
      <c r="Q115">
        <f>VLOOKUP($A115, 'auction in'!$A$2:$B$218, 2, FALSE)</f>
        <v>1</v>
      </c>
      <c r="S115" t="str">
        <f>VLOOKUP($A115, 'auction in'!$A$2:$C$218, 3, FALSE)</f>
        <v>_______</v>
      </c>
      <c r="U115">
        <v>-0.4711788617886179</v>
      </c>
      <c r="W115">
        <f t="shared" si="19"/>
        <v>1.3336991869918697</v>
      </c>
      <c r="X115">
        <f t="shared" si="13"/>
        <v>1.3336991869918697</v>
      </c>
      <c r="Z115">
        <f t="shared" si="21"/>
        <v>1</v>
      </c>
      <c r="AA115">
        <f t="shared" si="21"/>
        <v>0</v>
      </c>
      <c r="AB115">
        <f t="shared" si="21"/>
        <v>0</v>
      </c>
      <c r="AC115">
        <f t="shared" si="21"/>
        <v>0</v>
      </c>
      <c r="AD115">
        <f t="shared" si="21"/>
        <v>0</v>
      </c>
      <c r="AE115">
        <f t="shared" si="21"/>
        <v>0</v>
      </c>
      <c r="AF115">
        <f t="shared" si="21"/>
        <v>0</v>
      </c>
      <c r="AG115">
        <f t="shared" si="21"/>
        <v>0</v>
      </c>
      <c r="AH115">
        <f t="shared" si="21"/>
        <v>0</v>
      </c>
      <c r="AI115">
        <f t="shared" si="21"/>
        <v>0</v>
      </c>
      <c r="AJ115">
        <f t="shared" si="21"/>
        <v>0</v>
      </c>
      <c r="AK115">
        <f t="shared" si="21"/>
        <v>0</v>
      </c>
      <c r="AL115">
        <f t="shared" si="21"/>
        <v>0</v>
      </c>
      <c r="AN115">
        <f t="shared" si="14"/>
        <v>6.9836050931280571</v>
      </c>
      <c r="AO115">
        <f t="shared" si="15"/>
        <v>6.9836050931280571</v>
      </c>
    </row>
    <row r="116" spans="1:41" x14ac:dyDescent="0.3">
      <c r="A116" t="str">
        <v>Mason Plumlee</v>
      </c>
      <c r="B116">
        <v>1.7811382113821137</v>
      </c>
      <c r="C116">
        <v>-1.2627642276422764</v>
      </c>
      <c r="D116">
        <v>-1.6692682926829268</v>
      </c>
      <c r="E116">
        <v>-0.65252032520325198</v>
      </c>
      <c r="F116">
        <v>1.2095934959349592</v>
      </c>
      <c r="G116">
        <v>0.16552845528455284</v>
      </c>
      <c r="H116">
        <v>-0.48390243902439023</v>
      </c>
      <c r="I116">
        <v>0.48195121951219511</v>
      </c>
      <c r="J116">
        <v>-8.5691056910569052E-2</v>
      </c>
      <c r="K116">
        <v>-0.51593495934959344</v>
      </c>
      <c r="L116">
        <v>-0.51593495934959344</v>
      </c>
      <c r="M116" t="str">
        <v xml:space="preserve"> C</v>
      </c>
      <c r="N116" t="str">
        <v>CHA</v>
      </c>
      <c r="O116">
        <v>1</v>
      </c>
      <c r="Q116">
        <f>VLOOKUP($A116, 'auction in'!$A$2:$B$218, 2, FALSE)</f>
        <v>1</v>
      </c>
      <c r="S116" t="str">
        <f>VLOOKUP($A116, 'auction in'!$A$2:$C$218, 3, FALSE)</f>
        <v>_______</v>
      </c>
      <c r="U116">
        <v>-0.51593495934959344</v>
      </c>
      <c r="W116">
        <f t="shared" si="19"/>
        <v>1.2889430894308942</v>
      </c>
      <c r="X116">
        <f t="shared" si="13"/>
        <v>1.2889430894308942</v>
      </c>
      <c r="Z116">
        <f t="shared" si="21"/>
        <v>1</v>
      </c>
      <c r="AA116">
        <f t="shared" si="21"/>
        <v>0</v>
      </c>
      <c r="AB116">
        <f t="shared" si="21"/>
        <v>0</v>
      </c>
      <c r="AC116">
        <f t="shared" si="21"/>
        <v>0</v>
      </c>
      <c r="AD116">
        <f t="shared" si="21"/>
        <v>0</v>
      </c>
      <c r="AE116">
        <f t="shared" si="21"/>
        <v>0</v>
      </c>
      <c r="AF116">
        <f t="shared" si="21"/>
        <v>0</v>
      </c>
      <c r="AG116">
        <f t="shared" si="21"/>
        <v>0</v>
      </c>
      <c r="AH116">
        <f t="shared" si="21"/>
        <v>0</v>
      </c>
      <c r="AI116">
        <f t="shared" si="21"/>
        <v>0</v>
      </c>
      <c r="AJ116">
        <f t="shared" si="21"/>
        <v>0</v>
      </c>
      <c r="AK116">
        <f t="shared" si="21"/>
        <v>0</v>
      </c>
      <c r="AL116">
        <f t="shared" si="21"/>
        <v>0</v>
      </c>
      <c r="AN116">
        <f t="shared" si="14"/>
        <v>6.7828080798837034</v>
      </c>
      <c r="AO116">
        <f t="shared" si="15"/>
        <v>6.7828080798837034</v>
      </c>
    </row>
    <row r="117" spans="1:41" x14ac:dyDescent="0.3">
      <c r="A117" t="str">
        <v>Al Horford</v>
      </c>
      <c r="B117">
        <v>6.5040650406504082E-3</v>
      </c>
      <c r="C117">
        <v>0.13869918699186992</v>
      </c>
      <c r="D117">
        <v>-0.54146341463414638</v>
      </c>
      <c r="E117">
        <v>-0.61934959349593499</v>
      </c>
      <c r="F117">
        <v>-5.0894308943089439E-2</v>
      </c>
      <c r="G117">
        <v>-5.0081300813008142E-2</v>
      </c>
      <c r="H117">
        <v>-0.60000000000000009</v>
      </c>
      <c r="I117">
        <v>0.21658536585365851</v>
      </c>
      <c r="J117">
        <v>0.95089430894308946</v>
      </c>
      <c r="K117">
        <v>-0.54910569105691054</v>
      </c>
      <c r="L117">
        <v>-0.54910569105691054</v>
      </c>
      <c r="M117" t="str">
        <v xml:space="preserve"> C, PF</v>
      </c>
      <c r="N117" t="str">
        <v>BOS</v>
      </c>
      <c r="O117">
        <v>6.6339884951358448</v>
      </c>
      <c r="Q117">
        <f>VLOOKUP($A117, 'auction in'!$A$2:$B$218, 2, FALSE)</f>
        <v>6.6339884951358448</v>
      </c>
      <c r="S117" t="str">
        <f>VLOOKUP($A117, 'auction in'!$A$2:$C$218, 3, FALSE)</f>
        <v>_______</v>
      </c>
      <c r="U117">
        <v>-0.54910569105691054</v>
      </c>
      <c r="W117">
        <f t="shared" si="19"/>
        <v>1.2557723577235771</v>
      </c>
      <c r="X117">
        <f t="shared" si="13"/>
        <v>1.2557723577235771</v>
      </c>
      <c r="Z117">
        <f t="shared" si="21"/>
        <v>1</v>
      </c>
      <c r="AA117">
        <f t="shared" si="21"/>
        <v>0</v>
      </c>
      <c r="AB117">
        <f t="shared" si="21"/>
        <v>0</v>
      </c>
      <c r="AC117">
        <f t="shared" si="21"/>
        <v>0</v>
      </c>
      <c r="AD117">
        <f t="shared" si="21"/>
        <v>0</v>
      </c>
      <c r="AE117">
        <f t="shared" si="21"/>
        <v>0</v>
      </c>
      <c r="AF117">
        <f t="shared" si="21"/>
        <v>0</v>
      </c>
      <c r="AG117">
        <f t="shared" si="21"/>
        <v>0</v>
      </c>
      <c r="AH117">
        <f t="shared" si="21"/>
        <v>0</v>
      </c>
      <c r="AI117">
        <f t="shared" si="21"/>
        <v>0</v>
      </c>
      <c r="AJ117">
        <f t="shared" si="21"/>
        <v>0</v>
      </c>
      <c r="AK117">
        <f t="shared" si="21"/>
        <v>0</v>
      </c>
      <c r="AL117">
        <f t="shared" si="21"/>
        <v>0</v>
      </c>
      <c r="AN117">
        <f t="shared" si="14"/>
        <v>6.6339884951358448</v>
      </c>
      <c r="AO117">
        <f t="shared" si="15"/>
        <v>6.6339884951358448</v>
      </c>
    </row>
    <row r="118" spans="1:41" x14ac:dyDescent="0.3">
      <c r="A118" t="str">
        <v>De'Anthony Melton</v>
      </c>
      <c r="B118">
        <v>-0.37146341463414634</v>
      </c>
      <c r="C118">
        <v>5.7804878048780491E-2</v>
      </c>
      <c r="D118">
        <v>8.3414634146341482E-2</v>
      </c>
      <c r="E118">
        <v>-0.59658536585365851</v>
      </c>
      <c r="F118">
        <v>-0.68658536585365848</v>
      </c>
      <c r="G118">
        <v>-9.9756097560975587E-2</v>
      </c>
      <c r="H118">
        <v>0.65073170731707319</v>
      </c>
      <c r="I118">
        <v>0.1531707317073171</v>
      </c>
      <c r="J118">
        <v>0.25926829268292684</v>
      </c>
      <c r="K118">
        <v>-0.5499999999999996</v>
      </c>
      <c r="L118">
        <v>-0.5499999999999996</v>
      </c>
      <c r="M118" t="str">
        <v>PG</v>
      </c>
      <c r="N118" t="str">
        <v>MEM</v>
      </c>
      <c r="O118">
        <v>6.5595787027619146</v>
      </c>
      <c r="Q118">
        <f>VLOOKUP($A118, 'auction in'!$A$2:$B$218, 2, FALSE)</f>
        <v>6.5595787027619146</v>
      </c>
      <c r="S118" t="str">
        <f>VLOOKUP($A118, 'auction in'!$A$2:$C$218, 3, FALSE)</f>
        <v>_______</v>
      </c>
      <c r="U118">
        <v>-0.5499999999999996</v>
      </c>
      <c r="W118">
        <f t="shared" si="19"/>
        <v>1.254878048780488</v>
      </c>
      <c r="X118">
        <f t="shared" si="13"/>
        <v>1.254878048780488</v>
      </c>
      <c r="Z118">
        <f t="shared" si="21"/>
        <v>1</v>
      </c>
      <c r="AA118">
        <f t="shared" si="21"/>
        <v>0</v>
      </c>
      <c r="AB118">
        <f t="shared" si="21"/>
        <v>0</v>
      </c>
      <c r="AC118">
        <f t="shared" si="21"/>
        <v>0</v>
      </c>
      <c r="AD118">
        <f t="shared" si="21"/>
        <v>0</v>
      </c>
      <c r="AE118">
        <f t="shared" si="21"/>
        <v>0</v>
      </c>
      <c r="AF118">
        <f t="shared" si="21"/>
        <v>0</v>
      </c>
      <c r="AG118">
        <f t="shared" si="21"/>
        <v>0</v>
      </c>
      <c r="AH118">
        <f t="shared" si="21"/>
        <v>0</v>
      </c>
      <c r="AI118">
        <f t="shared" si="21"/>
        <v>0</v>
      </c>
      <c r="AJ118">
        <f t="shared" si="21"/>
        <v>0</v>
      </c>
      <c r="AK118">
        <f t="shared" si="21"/>
        <v>0</v>
      </c>
      <c r="AL118">
        <f t="shared" si="21"/>
        <v>0</v>
      </c>
      <c r="AN118">
        <f t="shared" si="14"/>
        <v>6.6299762024098019</v>
      </c>
      <c r="AO118">
        <f t="shared" si="15"/>
        <v>6.6299762024098019</v>
      </c>
    </row>
    <row r="119" spans="1:41" x14ac:dyDescent="0.3">
      <c r="A119" t="str">
        <v>Ben Simmons</v>
      </c>
      <c r="B119">
        <v>1.6152845528455284</v>
      </c>
      <c r="C119">
        <v>-2.9627642276422761</v>
      </c>
      <c r="D119">
        <v>-1.5780487804878047</v>
      </c>
      <c r="E119">
        <v>-9.6910569105691041E-2</v>
      </c>
      <c r="F119">
        <v>0.58764227642276423</v>
      </c>
      <c r="G119">
        <v>1.7494308943089429</v>
      </c>
      <c r="H119">
        <v>1.4151219512195121</v>
      </c>
      <c r="I119">
        <v>-2.3902439024390251E-2</v>
      </c>
      <c r="J119">
        <v>-1.2632520325203251</v>
      </c>
      <c r="K119">
        <v>-0.55739837398373893</v>
      </c>
      <c r="L119">
        <v>-0.55739837398373893</v>
      </c>
      <c r="M119" t="str">
        <v xml:space="preserve"> PG</v>
      </c>
      <c r="N119" t="str">
        <v>PHI</v>
      </c>
      <c r="O119">
        <v>32</v>
      </c>
      <c r="Q119">
        <f>VLOOKUP($A119, 'auction in'!$A$2:$B$218, 2, FALSE)</f>
        <v>32</v>
      </c>
      <c r="S119" t="str">
        <f>VLOOKUP($A119, 'auction in'!$A$2:$C$218, 3, FALSE)</f>
        <v>_______</v>
      </c>
      <c r="U119">
        <v>-0.55739837398373893</v>
      </c>
      <c r="W119">
        <f t="shared" si="19"/>
        <v>1.2474796747967487</v>
      </c>
      <c r="X119">
        <f t="shared" si="13"/>
        <v>1.2474796747967487</v>
      </c>
      <c r="Z119">
        <f t="shared" si="21"/>
        <v>1</v>
      </c>
      <c r="AA119">
        <f t="shared" si="21"/>
        <v>0</v>
      </c>
      <c r="AB119">
        <f t="shared" si="21"/>
        <v>0</v>
      </c>
      <c r="AC119">
        <f t="shared" si="21"/>
        <v>0</v>
      </c>
      <c r="AD119">
        <f t="shared" si="21"/>
        <v>0</v>
      </c>
      <c r="AE119">
        <f t="shared" si="21"/>
        <v>0</v>
      </c>
      <c r="AF119">
        <f t="shared" si="21"/>
        <v>0</v>
      </c>
      <c r="AG119">
        <f t="shared" si="21"/>
        <v>0</v>
      </c>
      <c r="AH119">
        <f t="shared" si="21"/>
        <v>0</v>
      </c>
      <c r="AI119">
        <f t="shared" si="21"/>
        <v>0</v>
      </c>
      <c r="AJ119">
        <f t="shared" si="21"/>
        <v>0</v>
      </c>
      <c r="AK119">
        <f t="shared" si="21"/>
        <v>0</v>
      </c>
      <c r="AL119">
        <f t="shared" si="21"/>
        <v>0</v>
      </c>
      <c r="AN119">
        <f t="shared" si="14"/>
        <v>6.5967835989488837</v>
      </c>
      <c r="AO119">
        <f t="shared" si="15"/>
        <v>6.5967835989488837</v>
      </c>
    </row>
    <row r="120" spans="1:41" x14ac:dyDescent="0.3">
      <c r="A120" t="str">
        <v>Mo Bamba</v>
      </c>
      <c r="B120">
        <v>0.2469918699186992</v>
      </c>
      <c r="C120">
        <v>-0.44178861788617885</v>
      </c>
      <c r="D120">
        <v>-0.80682926829268298</v>
      </c>
      <c r="E120">
        <v>-0.7105691056910568</v>
      </c>
      <c r="F120">
        <v>0.49642276422764225</v>
      </c>
      <c r="G120">
        <v>-0.95398373983739826</v>
      </c>
      <c r="H120">
        <v>-1.4790243902439024</v>
      </c>
      <c r="I120">
        <v>2.2814634146341461</v>
      </c>
      <c r="J120">
        <v>0.80162601626016261</v>
      </c>
      <c r="K120">
        <v>-0.56569105691056942</v>
      </c>
      <c r="L120">
        <v>-0.56569105691056942</v>
      </c>
      <c r="M120" t="str">
        <v xml:space="preserve"> C</v>
      </c>
      <c r="N120" t="str">
        <v>ORL</v>
      </c>
      <c r="O120">
        <v>6.5967835989488837</v>
      </c>
      <c r="Q120">
        <f>VLOOKUP($A120, 'auction in'!$A$2:$B$218, 2, FALSE)</f>
        <v>6.5967835989488837</v>
      </c>
      <c r="S120" t="str">
        <f>VLOOKUP($A120, 'auction in'!$A$2:$C$218, 3, FALSE)</f>
        <v>_______</v>
      </c>
      <c r="U120">
        <v>-0.56569105691056942</v>
      </c>
      <c r="W120">
        <f t="shared" si="19"/>
        <v>1.2391869918699183</v>
      </c>
      <c r="X120">
        <f t="shared" si="13"/>
        <v>1.2391869918699183</v>
      </c>
      <c r="Z120">
        <f t="shared" si="21"/>
        <v>1</v>
      </c>
      <c r="AA120">
        <f t="shared" si="21"/>
        <v>0</v>
      </c>
      <c r="AB120">
        <f t="shared" si="21"/>
        <v>0</v>
      </c>
      <c r="AC120">
        <f t="shared" si="21"/>
        <v>0</v>
      </c>
      <c r="AD120">
        <f t="shared" si="21"/>
        <v>0</v>
      </c>
      <c r="AE120">
        <f t="shared" si="21"/>
        <v>0</v>
      </c>
      <c r="AF120">
        <f t="shared" si="21"/>
        <v>0</v>
      </c>
      <c r="AG120">
        <f t="shared" si="21"/>
        <v>0</v>
      </c>
      <c r="AH120">
        <f t="shared" si="21"/>
        <v>0</v>
      </c>
      <c r="AI120">
        <f t="shared" si="21"/>
        <v>0</v>
      </c>
      <c r="AJ120">
        <f t="shared" si="21"/>
        <v>0</v>
      </c>
      <c r="AK120">
        <f t="shared" si="21"/>
        <v>0</v>
      </c>
      <c r="AL120">
        <f t="shared" si="21"/>
        <v>0</v>
      </c>
      <c r="AN120">
        <f t="shared" si="14"/>
        <v>6.5595787027619146</v>
      </c>
      <c r="AO120">
        <f t="shared" si="15"/>
        <v>6.5595787027619146</v>
      </c>
    </row>
    <row r="121" spans="1:41" x14ac:dyDescent="0.3">
      <c r="A121" t="str">
        <v>Terance Mann</v>
      </c>
      <c r="B121">
        <v>0.39560975609756099</v>
      </c>
      <c r="C121">
        <v>0.65707317073170735</v>
      </c>
      <c r="D121">
        <v>-0.70731707317073178</v>
      </c>
      <c r="E121">
        <v>-0.39853658536585368</v>
      </c>
      <c r="F121">
        <v>0.16878048780487809</v>
      </c>
      <c r="G121">
        <v>-0.20097560975609757</v>
      </c>
      <c r="H121">
        <v>-0.76731707317073172</v>
      </c>
      <c r="I121">
        <v>-0.551219512195122</v>
      </c>
      <c r="J121">
        <v>0.78634146341463418</v>
      </c>
      <c r="K121">
        <v>-0.6175609756097562</v>
      </c>
      <c r="L121">
        <v>-0.6175609756097562</v>
      </c>
      <c r="M121" t="str">
        <v xml:space="preserve"> SF</v>
      </c>
      <c r="N121" t="str">
        <v>LAC</v>
      </c>
      <c r="O121">
        <v>6.3268657246512934</v>
      </c>
      <c r="Q121">
        <f>VLOOKUP($A121, 'auction in'!$A$2:$B$218, 2, FALSE)</f>
        <v>6.3268657246512934</v>
      </c>
      <c r="S121" t="str">
        <f>VLOOKUP($A121, 'auction in'!$A$2:$C$218, 3, FALSE)</f>
        <v>_______</v>
      </c>
      <c r="U121">
        <v>-0.6175609756097562</v>
      </c>
      <c r="W121">
        <f t="shared" si="19"/>
        <v>1.1873170731707314</v>
      </c>
      <c r="X121">
        <f t="shared" si="13"/>
        <v>1.1873170731707314</v>
      </c>
      <c r="Z121">
        <f t="shared" si="21"/>
        <v>1</v>
      </c>
      <c r="AA121">
        <f t="shared" si="21"/>
        <v>0</v>
      </c>
      <c r="AB121">
        <f t="shared" si="21"/>
        <v>0</v>
      </c>
      <c r="AC121">
        <f t="shared" si="21"/>
        <v>0</v>
      </c>
      <c r="AD121">
        <f t="shared" si="21"/>
        <v>0</v>
      </c>
      <c r="AE121">
        <f t="shared" si="21"/>
        <v>0</v>
      </c>
      <c r="AF121">
        <f t="shared" si="21"/>
        <v>0</v>
      </c>
      <c r="AG121">
        <f t="shared" si="21"/>
        <v>0</v>
      </c>
      <c r="AH121">
        <f t="shared" si="21"/>
        <v>0</v>
      </c>
      <c r="AI121">
        <f t="shared" si="21"/>
        <v>0</v>
      </c>
      <c r="AJ121">
        <f t="shared" si="21"/>
        <v>0</v>
      </c>
      <c r="AK121">
        <f t="shared" si="21"/>
        <v>0</v>
      </c>
      <c r="AL121">
        <f t="shared" si="21"/>
        <v>0</v>
      </c>
      <c r="AN121">
        <f t="shared" si="14"/>
        <v>6.3268657246512934</v>
      </c>
      <c r="AO121">
        <f t="shared" si="15"/>
        <v>6.3268657246512934</v>
      </c>
    </row>
    <row r="122" spans="1:41" x14ac:dyDescent="0.3">
      <c r="A122" t="str">
        <v>Cade Cunningham</v>
      </c>
      <c r="B122">
        <v>-0.88495934959349598</v>
      </c>
      <c r="C122">
        <v>0.8199186991869919</v>
      </c>
      <c r="D122">
        <v>0.13756097560975616</v>
      </c>
      <c r="E122">
        <v>0.32430894308943092</v>
      </c>
      <c r="F122">
        <v>-0.16040650406504062</v>
      </c>
      <c r="G122">
        <v>0.39235772357723586</v>
      </c>
      <c r="H122">
        <v>0.72634146341463413</v>
      </c>
      <c r="I122">
        <v>6.4390243902439054E-2</v>
      </c>
      <c r="J122">
        <v>-2.044227642276423</v>
      </c>
      <c r="K122">
        <v>-0.62471544715447136</v>
      </c>
      <c r="L122">
        <v>-0.62471544715447136</v>
      </c>
      <c r="M122" t="str">
        <v xml:space="preserve"> PG</v>
      </c>
      <c r="N122" t="str">
        <v>DET</v>
      </c>
      <c r="O122">
        <v>8</v>
      </c>
      <c r="Q122">
        <f>VLOOKUP($A122, 'auction in'!$A$2:$B$218, 2, FALSE)</f>
        <v>8</v>
      </c>
      <c r="S122" t="str">
        <f>VLOOKUP($A122, 'auction in'!$A$2:$C$218, 3, FALSE)</f>
        <v>_______</v>
      </c>
      <c r="U122">
        <v>-0.62471544715447136</v>
      </c>
      <c r="W122">
        <f t="shared" si="19"/>
        <v>1.1801626016260163</v>
      </c>
      <c r="X122">
        <f t="shared" si="13"/>
        <v>1.1801626016260163</v>
      </c>
      <c r="Z122">
        <f t="shared" si="21"/>
        <v>1</v>
      </c>
      <c r="AA122">
        <f t="shared" si="21"/>
        <v>0</v>
      </c>
      <c r="AB122">
        <f t="shared" si="21"/>
        <v>0</v>
      </c>
      <c r="AC122">
        <f t="shared" si="21"/>
        <v>0</v>
      </c>
      <c r="AD122">
        <f t="shared" si="21"/>
        <v>0</v>
      </c>
      <c r="AE122">
        <f t="shared" si="21"/>
        <v>0</v>
      </c>
      <c r="AF122">
        <f t="shared" si="21"/>
        <v>0</v>
      </c>
      <c r="AG122">
        <f t="shared" si="21"/>
        <v>0</v>
      </c>
      <c r="AH122">
        <f t="shared" si="21"/>
        <v>0</v>
      </c>
      <c r="AI122">
        <f t="shared" si="21"/>
        <v>0</v>
      </c>
      <c r="AJ122">
        <f t="shared" si="21"/>
        <v>0</v>
      </c>
      <c r="AK122">
        <f t="shared" si="21"/>
        <v>0</v>
      </c>
      <c r="AL122">
        <f t="shared" si="21"/>
        <v>0</v>
      </c>
      <c r="AN122">
        <f t="shared" si="14"/>
        <v>6.2947673828429327</v>
      </c>
      <c r="AO122">
        <f t="shared" si="15"/>
        <v>6.2947673828429327</v>
      </c>
    </row>
    <row r="123" spans="1:41" x14ac:dyDescent="0.3">
      <c r="A123" t="str">
        <v>Dorian Finney-Smith</v>
      </c>
      <c r="B123">
        <v>0.23605691056910569</v>
      </c>
      <c r="C123">
        <v>-3.7723577235772361E-2</v>
      </c>
      <c r="D123">
        <v>0.13707317073170733</v>
      </c>
      <c r="E123">
        <v>-0.68601626016260164</v>
      </c>
      <c r="F123">
        <v>-3.4349593495934957E-2</v>
      </c>
      <c r="G123">
        <v>-0.64101626016260171</v>
      </c>
      <c r="H123">
        <v>-0.21146341463414636</v>
      </c>
      <c r="I123">
        <v>-0.42670731707317078</v>
      </c>
      <c r="J123">
        <v>0.98447154471544718</v>
      </c>
      <c r="K123">
        <v>-0.6796747967479676</v>
      </c>
      <c r="L123">
        <v>-0.6796747967479676</v>
      </c>
      <c r="M123" t="str">
        <v xml:space="preserve"> SF, PF</v>
      </c>
      <c r="N123" t="str">
        <v>DAL</v>
      </c>
      <c r="O123">
        <v>6.0481937571332436</v>
      </c>
      <c r="Q123">
        <f>VLOOKUP($A123, 'auction in'!$A$2:$B$218, 2, FALSE)</f>
        <v>6.0481937571332436</v>
      </c>
      <c r="S123" t="str">
        <f>VLOOKUP($A123, 'auction in'!$A$2:$C$218, 3, FALSE)</f>
        <v>_______</v>
      </c>
      <c r="U123">
        <v>-0.6796747967479676</v>
      </c>
      <c r="W123">
        <f t="shared" si="19"/>
        <v>1.1252032520325201</v>
      </c>
      <c r="X123">
        <f t="shared" si="13"/>
        <v>1.1252032520325201</v>
      </c>
      <c r="Z123">
        <f t="shared" ref="Z123:AL132" si="22">IF(EXACT($S123, Z$2), 1, 0)</f>
        <v>1</v>
      </c>
      <c r="AA123">
        <f t="shared" si="22"/>
        <v>0</v>
      </c>
      <c r="AB123">
        <f t="shared" si="22"/>
        <v>0</v>
      </c>
      <c r="AC123">
        <f t="shared" si="22"/>
        <v>0</v>
      </c>
      <c r="AD123">
        <f t="shared" si="22"/>
        <v>0</v>
      </c>
      <c r="AE123">
        <f t="shared" si="22"/>
        <v>0</v>
      </c>
      <c r="AF123">
        <f t="shared" si="22"/>
        <v>0</v>
      </c>
      <c r="AG123">
        <f t="shared" si="22"/>
        <v>0</v>
      </c>
      <c r="AH123">
        <f t="shared" si="22"/>
        <v>0</v>
      </c>
      <c r="AI123">
        <f t="shared" si="22"/>
        <v>0</v>
      </c>
      <c r="AJ123">
        <f t="shared" si="22"/>
        <v>0</v>
      </c>
      <c r="AK123">
        <f t="shared" si="22"/>
        <v>0</v>
      </c>
      <c r="AL123">
        <f t="shared" si="22"/>
        <v>0</v>
      </c>
      <c r="AN123">
        <f t="shared" si="14"/>
        <v>6.0481937571332436</v>
      </c>
      <c r="AO123">
        <f t="shared" si="15"/>
        <v>6.0481937571332436</v>
      </c>
    </row>
    <row r="124" spans="1:41" x14ac:dyDescent="0.3">
      <c r="A124" t="str">
        <v>Brandon Clarke</v>
      </c>
      <c r="B124">
        <v>0.77243902439024392</v>
      </c>
      <c r="C124">
        <v>-0.69341463414634152</v>
      </c>
      <c r="D124">
        <v>-1.4104878048780487</v>
      </c>
      <c r="E124">
        <v>-0.59658536585365851</v>
      </c>
      <c r="F124">
        <v>5.6097560975609806E-2</v>
      </c>
      <c r="G124">
        <v>-0.66317073170731711</v>
      </c>
      <c r="H124">
        <v>7.0243902439024397E-2</v>
      </c>
      <c r="I124">
        <v>0.57999999999999996</v>
      </c>
      <c r="J124">
        <v>1.1556097560975609</v>
      </c>
      <c r="K124">
        <v>-0.72926829268292681</v>
      </c>
      <c r="L124">
        <v>-0.72926829268292681</v>
      </c>
      <c r="M124" t="str">
        <v xml:space="preserve"> PF, C</v>
      </c>
      <c r="N124" t="str">
        <v>MEM</v>
      </c>
      <c r="O124">
        <v>1</v>
      </c>
      <c r="Q124">
        <f>VLOOKUP($A124, 'auction in'!$A$2:$B$218, 2, FALSE)</f>
        <v>1</v>
      </c>
      <c r="S124" t="str">
        <f>VLOOKUP($A124, 'auction in'!$A$2:$C$218, 3, FALSE)</f>
        <v>_______</v>
      </c>
      <c r="U124">
        <v>-0.72926829268292681</v>
      </c>
      <c r="W124">
        <f t="shared" si="19"/>
        <v>1.0756097560975608</v>
      </c>
      <c r="X124">
        <f t="shared" si="13"/>
        <v>1.0756097560975608</v>
      </c>
      <c r="Z124">
        <f t="shared" si="22"/>
        <v>1</v>
      </c>
      <c r="AA124">
        <f t="shared" si="22"/>
        <v>0</v>
      </c>
      <c r="AB124">
        <f t="shared" si="22"/>
        <v>0</v>
      </c>
      <c r="AC124">
        <f t="shared" si="22"/>
        <v>0</v>
      </c>
      <c r="AD124">
        <f t="shared" si="22"/>
        <v>0</v>
      </c>
      <c r="AE124">
        <f t="shared" si="22"/>
        <v>0</v>
      </c>
      <c r="AF124">
        <f t="shared" si="22"/>
        <v>0</v>
      </c>
      <c r="AG124">
        <f t="shared" si="22"/>
        <v>0</v>
      </c>
      <c r="AH124">
        <f t="shared" si="22"/>
        <v>0</v>
      </c>
      <c r="AI124">
        <f t="shared" si="22"/>
        <v>0</v>
      </c>
      <c r="AJ124">
        <f t="shared" si="22"/>
        <v>0</v>
      </c>
      <c r="AK124">
        <f t="shared" si="22"/>
        <v>0</v>
      </c>
      <c r="AL124">
        <f t="shared" si="22"/>
        <v>0</v>
      </c>
      <c r="AN124">
        <f t="shared" si="14"/>
        <v>5.8256938877798277</v>
      </c>
      <c r="AO124">
        <f t="shared" si="15"/>
        <v>5.8256938877798277</v>
      </c>
    </row>
    <row r="125" spans="1:41" x14ac:dyDescent="0.3">
      <c r="A125" t="str">
        <v>Royce O'Neale</v>
      </c>
      <c r="B125">
        <v>-8.4065040650406514E-2</v>
      </c>
      <c r="C125">
        <v>0.20008130081300815</v>
      </c>
      <c r="D125">
        <v>-0.24707317073170734</v>
      </c>
      <c r="E125">
        <v>-1.0244308943089431</v>
      </c>
      <c r="F125">
        <v>0.61504065040650413</v>
      </c>
      <c r="G125">
        <v>-0.20199186991869922</v>
      </c>
      <c r="H125">
        <v>-0.33951219512195124</v>
      </c>
      <c r="I125">
        <v>-0.15231707317073173</v>
      </c>
      <c r="J125">
        <v>0.49971544715447158</v>
      </c>
      <c r="K125">
        <v>-0.73455284552845534</v>
      </c>
      <c r="L125">
        <v>-0.73455284552845534</v>
      </c>
      <c r="M125" t="str">
        <v>SF, PF</v>
      </c>
      <c r="N125" t="str">
        <v>UTA</v>
      </c>
      <c r="O125">
        <v>5.8019848853077427</v>
      </c>
      <c r="Q125">
        <f>VLOOKUP($A125, 'auction in'!$A$2:$B$218, 2, FALSE)</f>
        <v>5.8019848853077427</v>
      </c>
      <c r="S125" t="str">
        <f>VLOOKUP($A125, 'auction in'!$A$2:$C$218, 3, FALSE)</f>
        <v>_______</v>
      </c>
      <c r="U125">
        <v>-0.73455284552845534</v>
      </c>
      <c r="W125">
        <f t="shared" si="19"/>
        <v>1.0703252032520323</v>
      </c>
      <c r="X125">
        <f t="shared" si="13"/>
        <v>1.0703252032520323</v>
      </c>
      <c r="Z125">
        <f t="shared" si="22"/>
        <v>1</v>
      </c>
      <c r="AA125">
        <f t="shared" si="22"/>
        <v>0</v>
      </c>
      <c r="AB125">
        <f t="shared" si="22"/>
        <v>0</v>
      </c>
      <c r="AC125">
        <f t="shared" si="22"/>
        <v>0</v>
      </c>
      <c r="AD125">
        <f t="shared" si="22"/>
        <v>0</v>
      </c>
      <c r="AE125">
        <f t="shared" si="22"/>
        <v>0</v>
      </c>
      <c r="AF125">
        <f t="shared" si="22"/>
        <v>0</v>
      </c>
      <c r="AG125">
        <f t="shared" si="22"/>
        <v>0</v>
      </c>
      <c r="AH125">
        <f t="shared" si="22"/>
        <v>0</v>
      </c>
      <c r="AI125">
        <f t="shared" si="22"/>
        <v>0</v>
      </c>
      <c r="AJ125">
        <f t="shared" si="22"/>
        <v>0</v>
      </c>
      <c r="AK125">
        <f t="shared" si="22"/>
        <v>0</v>
      </c>
      <c r="AL125">
        <f t="shared" si="22"/>
        <v>0</v>
      </c>
      <c r="AN125">
        <f t="shared" si="14"/>
        <v>5.8019848853077427</v>
      </c>
      <c r="AO125">
        <f t="shared" si="15"/>
        <v>5.8019848853077427</v>
      </c>
    </row>
    <row r="126" spans="1:41" x14ac:dyDescent="0.3">
      <c r="A126" t="str">
        <v>Kevin Porter Jr.</v>
      </c>
      <c r="B126">
        <v>-0.6531707317073171</v>
      </c>
      <c r="C126">
        <v>-0.36902439024390243</v>
      </c>
      <c r="D126">
        <v>0.25414634146341464</v>
      </c>
      <c r="E126">
        <v>0.4363414634146342</v>
      </c>
      <c r="F126">
        <v>-0.45609756097560972</v>
      </c>
      <c r="G126">
        <v>1.5648780487804879</v>
      </c>
      <c r="H126">
        <v>0.50560975609756098</v>
      </c>
      <c r="I126">
        <v>-0.43585365853658536</v>
      </c>
      <c r="J126">
        <v>-1.6358536585365853</v>
      </c>
      <c r="K126">
        <v>-0.78902439024390225</v>
      </c>
      <c r="L126">
        <v>-0.78902439024390225</v>
      </c>
      <c r="M126" t="str">
        <v xml:space="preserve"> SG, PG</v>
      </c>
      <c r="N126" t="str">
        <v>HOU</v>
      </c>
      <c r="O126">
        <v>1</v>
      </c>
      <c r="Q126">
        <f>VLOOKUP($A126, 'auction in'!$A$2:$B$218, 2, FALSE)</f>
        <v>1</v>
      </c>
      <c r="S126" t="str">
        <f>VLOOKUP($A126, 'auction in'!$A$2:$C$218, 3, FALSE)</f>
        <v>_______</v>
      </c>
      <c r="U126">
        <v>-0.78902439024390225</v>
      </c>
      <c r="W126">
        <f t="shared" si="19"/>
        <v>1.0158536585365854</v>
      </c>
      <c r="X126">
        <f t="shared" si="13"/>
        <v>1.0158536585365854</v>
      </c>
      <c r="Z126">
        <f t="shared" si="22"/>
        <v>1</v>
      </c>
      <c r="AA126">
        <f t="shared" si="22"/>
        <v>0</v>
      </c>
      <c r="AB126">
        <f t="shared" si="22"/>
        <v>0</v>
      </c>
      <c r="AC126">
        <f t="shared" si="22"/>
        <v>0</v>
      </c>
      <c r="AD126">
        <f t="shared" si="22"/>
        <v>0</v>
      </c>
      <c r="AE126">
        <f t="shared" si="22"/>
        <v>0</v>
      </c>
      <c r="AF126">
        <f t="shared" si="22"/>
        <v>0</v>
      </c>
      <c r="AG126">
        <f t="shared" si="22"/>
        <v>0</v>
      </c>
      <c r="AH126">
        <f t="shared" si="22"/>
        <v>0</v>
      </c>
      <c r="AI126">
        <f t="shared" si="22"/>
        <v>0</v>
      </c>
      <c r="AJ126">
        <f t="shared" si="22"/>
        <v>0</v>
      </c>
      <c r="AK126">
        <f t="shared" si="22"/>
        <v>0</v>
      </c>
      <c r="AL126">
        <f t="shared" si="22"/>
        <v>0</v>
      </c>
      <c r="AN126">
        <f t="shared" si="14"/>
        <v>5.5575997829031714</v>
      </c>
      <c r="AO126">
        <f t="shared" si="15"/>
        <v>5.5575997829031714</v>
      </c>
    </row>
    <row r="127" spans="1:41" x14ac:dyDescent="0.3">
      <c r="A127" t="str">
        <v>Jalen Suggs</v>
      </c>
      <c r="B127">
        <v>-0.49792682926829268</v>
      </c>
      <c r="C127">
        <v>-0.26853658536585368</v>
      </c>
      <c r="D127">
        <v>-0.3520731707317073</v>
      </c>
      <c r="E127">
        <v>0.14085365853658544</v>
      </c>
      <c r="F127">
        <v>-0.36365853658536584</v>
      </c>
      <c r="G127">
        <v>1.1751219512195121</v>
      </c>
      <c r="H127">
        <v>1.2376829268292684</v>
      </c>
      <c r="I127">
        <v>-0.57963414634146349</v>
      </c>
      <c r="J127">
        <v>-1.3498780487804876</v>
      </c>
      <c r="K127">
        <v>-0.85804878048780464</v>
      </c>
      <c r="L127">
        <v>-0.85804878048780464</v>
      </c>
      <c r="M127" t="str">
        <v xml:space="preserve"> PG, SG</v>
      </c>
      <c r="N127" t="str">
        <v>ORL</v>
      </c>
      <c r="O127">
        <v>6</v>
      </c>
      <c r="Q127">
        <f>VLOOKUP($A127, 'auction in'!$A$2:$B$218, 2, FALSE)</f>
        <v>6</v>
      </c>
      <c r="S127" t="str">
        <f>VLOOKUP($A127, 'auction in'!$A$2:$C$218, 3, FALSE)</f>
        <v>_______</v>
      </c>
      <c r="U127">
        <v>-0.85804878048780464</v>
      </c>
      <c r="W127">
        <f t="shared" si="19"/>
        <v>0.94682926829268299</v>
      </c>
      <c r="X127">
        <f t="shared" si="13"/>
        <v>0.94682926829268299</v>
      </c>
      <c r="Z127">
        <f t="shared" si="22"/>
        <v>1</v>
      </c>
      <c r="AA127">
        <f t="shared" si="22"/>
        <v>0</v>
      </c>
      <c r="AB127">
        <f t="shared" si="22"/>
        <v>0</v>
      </c>
      <c r="AC127">
        <f t="shared" si="22"/>
        <v>0</v>
      </c>
      <c r="AD127">
        <f t="shared" si="22"/>
        <v>0</v>
      </c>
      <c r="AE127">
        <f t="shared" si="22"/>
        <v>0</v>
      </c>
      <c r="AF127">
        <f t="shared" si="22"/>
        <v>0</v>
      </c>
      <c r="AG127">
        <f t="shared" si="22"/>
        <v>0</v>
      </c>
      <c r="AH127">
        <f t="shared" si="22"/>
        <v>0</v>
      </c>
      <c r="AI127">
        <f t="shared" si="22"/>
        <v>0</v>
      </c>
      <c r="AJ127">
        <f t="shared" si="22"/>
        <v>0</v>
      </c>
      <c r="AK127">
        <f t="shared" si="22"/>
        <v>0</v>
      </c>
      <c r="AL127">
        <f t="shared" si="22"/>
        <v>0</v>
      </c>
      <c r="AN127">
        <f t="shared" si="14"/>
        <v>5.2479237352293193</v>
      </c>
      <c r="AO127">
        <f t="shared" si="15"/>
        <v>5.2479237352293193</v>
      </c>
    </row>
    <row r="128" spans="1:41" x14ac:dyDescent="0.3">
      <c r="A128" t="str">
        <v>Devonte' Graham</v>
      </c>
      <c r="B128">
        <v>-1.7714634146341461</v>
      </c>
      <c r="C128">
        <v>0.49317073170731701</v>
      </c>
      <c r="D128">
        <v>1.244390243902439</v>
      </c>
      <c r="E128">
        <v>9.756097560975896E-4</v>
      </c>
      <c r="F128">
        <v>-0.98536585365853657</v>
      </c>
      <c r="G128">
        <v>1.0697560975609757</v>
      </c>
      <c r="H128">
        <v>-0.18585365853658536</v>
      </c>
      <c r="I128">
        <v>-0.97365853658536583</v>
      </c>
      <c r="J128">
        <v>0.23365853658536584</v>
      </c>
      <c r="K128">
        <v>-0.87439024390243869</v>
      </c>
      <c r="L128">
        <v>-0.87439024390243869</v>
      </c>
      <c r="M128" t="str">
        <v xml:space="preserve"> PG, SG</v>
      </c>
      <c r="N128" t="str">
        <v>NOP</v>
      </c>
      <c r="O128">
        <v>1</v>
      </c>
      <c r="Q128">
        <f>VLOOKUP($A128, 'auction in'!$A$2:$B$218, 2, FALSE)</f>
        <v>1</v>
      </c>
      <c r="S128" t="str">
        <f>VLOOKUP($A128, 'auction in'!$A$2:$C$218, 3, FALSE)</f>
        <v>_______</v>
      </c>
      <c r="U128">
        <v>-0.87439024390243869</v>
      </c>
      <c r="W128">
        <f t="shared" si="19"/>
        <v>0.93048780487804894</v>
      </c>
      <c r="X128">
        <f t="shared" si="13"/>
        <v>0.93048780487804894</v>
      </c>
      <c r="Z128">
        <f t="shared" si="22"/>
        <v>1</v>
      </c>
      <c r="AA128">
        <f t="shared" si="22"/>
        <v>0</v>
      </c>
      <c r="AB128">
        <f t="shared" si="22"/>
        <v>0</v>
      </c>
      <c r="AC128">
        <f t="shared" si="22"/>
        <v>0</v>
      </c>
      <c r="AD128">
        <f t="shared" si="22"/>
        <v>0</v>
      </c>
      <c r="AE128">
        <f t="shared" si="22"/>
        <v>0</v>
      </c>
      <c r="AF128">
        <f t="shared" si="22"/>
        <v>0</v>
      </c>
      <c r="AG128">
        <f t="shared" si="22"/>
        <v>0</v>
      </c>
      <c r="AH128">
        <f t="shared" si="22"/>
        <v>0</v>
      </c>
      <c r="AI128">
        <f t="shared" si="22"/>
        <v>0</v>
      </c>
      <c r="AJ128">
        <f t="shared" si="22"/>
        <v>0</v>
      </c>
      <c r="AK128">
        <f t="shared" si="22"/>
        <v>0</v>
      </c>
      <c r="AL128">
        <f t="shared" si="22"/>
        <v>0</v>
      </c>
      <c r="AN128">
        <f t="shared" si="14"/>
        <v>5.1746082045079476</v>
      </c>
      <c r="AO128">
        <f t="shared" si="15"/>
        <v>5.1746082045079476</v>
      </c>
    </row>
    <row r="129" spans="1:41" x14ac:dyDescent="0.3">
      <c r="A129" t="str">
        <v>Facundo Campazzo</v>
      </c>
      <c r="B129">
        <v>-0.6225609756097561</v>
      </c>
      <c r="C129">
        <v>0.48817073170731712</v>
      </c>
      <c r="D129">
        <v>-0.33426829268292685</v>
      </c>
      <c r="E129">
        <v>-0.9719512195121951</v>
      </c>
      <c r="F129">
        <v>-1.0758536585365854</v>
      </c>
      <c r="G129">
        <v>0.64097560975609758</v>
      </c>
      <c r="H129">
        <v>1.2198780487804879</v>
      </c>
      <c r="I129">
        <v>-0.69536585365853665</v>
      </c>
      <c r="J129">
        <v>0.38609756097560977</v>
      </c>
      <c r="K129">
        <v>-0.96487804878048788</v>
      </c>
      <c r="L129">
        <v>-0.96487804878048788</v>
      </c>
      <c r="M129" t="str">
        <v xml:space="preserve"> PG</v>
      </c>
      <c r="N129" t="str">
        <v>DEN</v>
      </c>
      <c r="O129">
        <v>4.7686371314090081</v>
      </c>
      <c r="Q129">
        <f>VLOOKUP($A129, 'auction in'!$A$2:$B$218, 2, FALSE)</f>
        <v>4.7686371314090081</v>
      </c>
      <c r="S129" t="str">
        <f>VLOOKUP($A129, 'auction in'!$A$2:$C$218, 3, FALSE)</f>
        <v>_______</v>
      </c>
      <c r="U129">
        <v>-0.96487804878048788</v>
      </c>
      <c r="W129">
        <f t="shared" si="19"/>
        <v>0.83999999999999975</v>
      </c>
      <c r="X129">
        <f t="shared" si="13"/>
        <v>0.83999999999999975</v>
      </c>
      <c r="Z129">
        <f t="shared" si="22"/>
        <v>1</v>
      </c>
      <c r="AA129">
        <f t="shared" si="22"/>
        <v>0</v>
      </c>
      <c r="AB129">
        <f t="shared" si="22"/>
        <v>0</v>
      </c>
      <c r="AC129">
        <f t="shared" si="22"/>
        <v>0</v>
      </c>
      <c r="AD129">
        <f t="shared" si="22"/>
        <v>0</v>
      </c>
      <c r="AE129">
        <f t="shared" si="22"/>
        <v>0</v>
      </c>
      <c r="AF129">
        <f t="shared" si="22"/>
        <v>0</v>
      </c>
      <c r="AG129">
        <f t="shared" si="22"/>
        <v>0</v>
      </c>
      <c r="AH129">
        <f t="shared" si="22"/>
        <v>0</v>
      </c>
      <c r="AI129">
        <f t="shared" si="22"/>
        <v>0</v>
      </c>
      <c r="AJ129">
        <f t="shared" si="22"/>
        <v>0</v>
      </c>
      <c r="AK129">
        <f t="shared" si="22"/>
        <v>0</v>
      </c>
      <c r="AL129">
        <f t="shared" si="22"/>
        <v>0</v>
      </c>
      <c r="AN129">
        <f t="shared" si="14"/>
        <v>4.7686371314090081</v>
      </c>
      <c r="AO129">
        <f t="shared" si="15"/>
        <v>4.7686371314090081</v>
      </c>
    </row>
    <row r="130" spans="1:41" x14ac:dyDescent="0.3">
      <c r="A130" t="str">
        <v>Montrezl Harrell</v>
      </c>
      <c r="B130">
        <v>2.0713821138211381</v>
      </c>
      <c r="C130">
        <v>-1.1134959349593496</v>
      </c>
      <c r="D130">
        <v>-1.6692682926829268</v>
      </c>
      <c r="E130">
        <v>-0.17154471544715447</v>
      </c>
      <c r="F130">
        <v>0.42178861788617888</v>
      </c>
      <c r="G130">
        <v>-0.8461788617886179</v>
      </c>
      <c r="H130">
        <v>-0.53365853658536588</v>
      </c>
      <c r="I130">
        <v>0.27463414634146338</v>
      </c>
      <c r="J130">
        <v>0.56943089430894311</v>
      </c>
      <c r="K130">
        <v>-0.99691056910569109</v>
      </c>
      <c r="L130">
        <v>-0.99691056910569109</v>
      </c>
      <c r="M130" t="str">
        <v xml:space="preserve"> C, PF</v>
      </c>
      <c r="N130" t="str">
        <v>WAS</v>
      </c>
      <c r="O130">
        <v>11</v>
      </c>
      <c r="Q130">
        <f>VLOOKUP($A130, 'auction in'!$A$2:$B$218, 2, FALSE)</f>
        <v>11</v>
      </c>
      <c r="S130" t="str">
        <f>VLOOKUP($A130, 'auction in'!$A$2:$C$218, 3, FALSE)</f>
        <v>_______</v>
      </c>
      <c r="U130">
        <v>-0.99691056910569109</v>
      </c>
      <c r="W130">
        <f t="shared" si="19"/>
        <v>0.80796747967479654</v>
      </c>
      <c r="X130">
        <f t="shared" si="13"/>
        <v>0.80796747967479654</v>
      </c>
      <c r="Z130">
        <f t="shared" si="22"/>
        <v>1</v>
      </c>
      <c r="AA130">
        <f t="shared" si="22"/>
        <v>0</v>
      </c>
      <c r="AB130">
        <f t="shared" si="22"/>
        <v>0</v>
      </c>
      <c r="AC130">
        <f t="shared" si="22"/>
        <v>0</v>
      </c>
      <c r="AD130">
        <f t="shared" si="22"/>
        <v>0</v>
      </c>
      <c r="AE130">
        <f t="shared" si="22"/>
        <v>0</v>
      </c>
      <c r="AF130">
        <f t="shared" si="22"/>
        <v>0</v>
      </c>
      <c r="AG130">
        <f t="shared" si="22"/>
        <v>0</v>
      </c>
      <c r="AH130">
        <f t="shared" si="22"/>
        <v>0</v>
      </c>
      <c r="AI130">
        <f t="shared" si="22"/>
        <v>0</v>
      </c>
      <c r="AJ130">
        <f t="shared" si="22"/>
        <v>0</v>
      </c>
      <c r="AK130">
        <f t="shared" si="22"/>
        <v>0</v>
      </c>
      <c r="AL130">
        <f t="shared" si="22"/>
        <v>0</v>
      </c>
      <c r="AN130">
        <f t="shared" si="14"/>
        <v>4.6249241010397526</v>
      </c>
      <c r="AO130">
        <f t="shared" si="15"/>
        <v>4.6249241010397526</v>
      </c>
    </row>
    <row r="131" spans="1:41" x14ac:dyDescent="0.3">
      <c r="A131" t="str">
        <v>Larry Nance Jr.</v>
      </c>
      <c r="B131">
        <v>0.20552845528455285</v>
      </c>
      <c r="C131">
        <v>-0.59934959349593497</v>
      </c>
      <c r="D131">
        <v>-0.74048780487804877</v>
      </c>
      <c r="E131">
        <v>-0.91788617886178858</v>
      </c>
      <c r="F131">
        <v>9.0081300813008136E-2</v>
      </c>
      <c r="G131">
        <v>-0.18276422764227646</v>
      </c>
      <c r="H131">
        <v>1.1165853658536584</v>
      </c>
      <c r="I131">
        <v>-0.34731707317073168</v>
      </c>
      <c r="J131">
        <v>0.37040650406504072</v>
      </c>
      <c r="K131">
        <v>-1.0052032520325205</v>
      </c>
      <c r="L131">
        <v>-1.0052032520325205</v>
      </c>
      <c r="M131" t="str">
        <v>PF</v>
      </c>
      <c r="N131" t="str">
        <v>POR</v>
      </c>
      <c r="O131">
        <v>4.5877192048527871</v>
      </c>
      <c r="Q131">
        <f>VLOOKUP($A131, 'auction in'!$A$2:$B$218, 2, FALSE)</f>
        <v>4.5877192048527871</v>
      </c>
      <c r="S131" t="str">
        <f>VLOOKUP($A131, 'auction in'!$A$2:$C$218, 3, FALSE)</f>
        <v>_______</v>
      </c>
      <c r="U131">
        <v>-1.0052032520325205</v>
      </c>
      <c r="W131">
        <f t="shared" ref="W131:W162" si="23">U131 - U$158</f>
        <v>0.79967479674796715</v>
      </c>
      <c r="X131">
        <f t="shared" si="13"/>
        <v>0.79967479674796715</v>
      </c>
      <c r="Z131">
        <f t="shared" si="22"/>
        <v>1</v>
      </c>
      <c r="AA131">
        <f t="shared" si="22"/>
        <v>0</v>
      </c>
      <c r="AB131">
        <f t="shared" si="22"/>
        <v>0</v>
      </c>
      <c r="AC131">
        <f t="shared" si="22"/>
        <v>0</v>
      </c>
      <c r="AD131">
        <f t="shared" si="22"/>
        <v>0</v>
      </c>
      <c r="AE131">
        <f t="shared" si="22"/>
        <v>0</v>
      </c>
      <c r="AF131">
        <f t="shared" si="22"/>
        <v>0</v>
      </c>
      <c r="AG131">
        <f t="shared" si="22"/>
        <v>0</v>
      </c>
      <c r="AH131">
        <f t="shared" si="22"/>
        <v>0</v>
      </c>
      <c r="AI131">
        <f t="shared" si="22"/>
        <v>0</v>
      </c>
      <c r="AJ131">
        <f t="shared" si="22"/>
        <v>0</v>
      </c>
      <c r="AK131">
        <f t="shared" si="22"/>
        <v>0</v>
      </c>
      <c r="AL131">
        <f t="shared" si="22"/>
        <v>0</v>
      </c>
      <c r="AN131">
        <f t="shared" si="14"/>
        <v>4.5877192048527871</v>
      </c>
      <c r="AO131">
        <f t="shared" si="15"/>
        <v>4.5877192048527871</v>
      </c>
    </row>
    <row r="132" spans="1:41" x14ac:dyDescent="0.3">
      <c r="A132" t="str">
        <v>Bojan Bogdanovic</v>
      </c>
      <c r="B132">
        <v>-0.69016260162601617</v>
      </c>
      <c r="C132">
        <v>1.2930081300813008</v>
      </c>
      <c r="D132">
        <v>0.81756097560975616</v>
      </c>
      <c r="E132">
        <v>0.49325203252032518</v>
      </c>
      <c r="F132">
        <v>-0.45666666666666661</v>
      </c>
      <c r="G132">
        <v>-0.47552845528455284</v>
      </c>
      <c r="H132">
        <v>-0.80195121951219506</v>
      </c>
      <c r="I132">
        <v>-0.99121951219512194</v>
      </c>
      <c r="J132">
        <v>-0.22455284552845528</v>
      </c>
      <c r="K132">
        <v>-1.0362601626016259</v>
      </c>
      <c r="L132">
        <v>-1.0362601626016259</v>
      </c>
      <c r="M132" t="str">
        <v xml:space="preserve"> PF, SF</v>
      </c>
      <c r="N132" t="str">
        <v>UTA</v>
      </c>
      <c r="O132">
        <v>1</v>
      </c>
      <c r="Q132">
        <f>VLOOKUP($A132, 'auction in'!$A$2:$B$218, 2, FALSE)</f>
        <v>1</v>
      </c>
      <c r="S132" t="str">
        <f>VLOOKUP($A132, 'auction in'!$A$2:$C$218, 3, FALSE)</f>
        <v>_______</v>
      </c>
      <c r="U132">
        <v>-1.0362601626016259</v>
      </c>
      <c r="W132">
        <f t="shared" si="23"/>
        <v>0.76861788617886173</v>
      </c>
      <c r="X132">
        <f t="shared" ref="X132:X179" si="24">L132-L$158</f>
        <v>0.76861788617886173</v>
      </c>
      <c r="Z132">
        <f t="shared" si="22"/>
        <v>1</v>
      </c>
      <c r="AA132">
        <f t="shared" si="22"/>
        <v>0</v>
      </c>
      <c r="AB132">
        <f t="shared" si="22"/>
        <v>0</v>
      </c>
      <c r="AC132">
        <f t="shared" si="22"/>
        <v>0</v>
      </c>
      <c r="AD132">
        <f t="shared" si="22"/>
        <v>0</v>
      </c>
      <c r="AE132">
        <f t="shared" si="22"/>
        <v>0</v>
      </c>
      <c r="AF132">
        <f t="shared" si="22"/>
        <v>0</v>
      </c>
      <c r="AG132">
        <f t="shared" si="22"/>
        <v>0</v>
      </c>
      <c r="AH132">
        <f t="shared" si="22"/>
        <v>0</v>
      </c>
      <c r="AI132">
        <f t="shared" si="22"/>
        <v>0</v>
      </c>
      <c r="AJ132">
        <f t="shared" si="22"/>
        <v>0</v>
      </c>
      <c r="AK132">
        <f t="shared" si="22"/>
        <v>0</v>
      </c>
      <c r="AL132">
        <f t="shared" si="22"/>
        <v>0</v>
      </c>
      <c r="AN132">
        <f t="shared" ref="AN132:AN179" si="25">(2400-156) * (W132/AQ$3) + 1</f>
        <v>4.4483832210937644</v>
      </c>
      <c r="AO132">
        <f t="shared" ref="AO132:AO179" si="26">(2400-156) * (X132/AR$3) + 1</f>
        <v>4.4483832210937644</v>
      </c>
    </row>
    <row r="133" spans="1:41" x14ac:dyDescent="0.3">
      <c r="A133" t="str">
        <v>Wendell Carter Jr.</v>
      </c>
      <c r="B133">
        <v>0.74304878048780487</v>
      </c>
      <c r="C133">
        <v>-0.72146341463414632</v>
      </c>
      <c r="D133">
        <v>-1.3679268292682925</v>
      </c>
      <c r="E133">
        <v>-0.35292682926829266</v>
      </c>
      <c r="F133">
        <v>1.1798780487804876</v>
      </c>
      <c r="G133">
        <v>-0.45585365853658538</v>
      </c>
      <c r="H133">
        <v>-0.77841463414634138</v>
      </c>
      <c r="I133">
        <v>0.4873170731707317</v>
      </c>
      <c r="J133">
        <v>0.22804878048780489</v>
      </c>
      <c r="K133">
        <v>-1.0382926829268293</v>
      </c>
      <c r="L133">
        <v>-1.0382926829268293</v>
      </c>
      <c r="M133" t="str">
        <v xml:space="preserve"> C</v>
      </c>
      <c r="N133" t="str">
        <v>ORL</v>
      </c>
      <c r="O133">
        <v>2</v>
      </c>
      <c r="Q133">
        <f>VLOOKUP($A133, 'auction in'!$A$2:$B$218, 2, FALSE)</f>
        <v>2</v>
      </c>
      <c r="S133" t="str">
        <f>VLOOKUP($A133, 'auction in'!$A$2:$C$218, 3, FALSE)</f>
        <v>_______</v>
      </c>
      <c r="U133">
        <v>-1.0382926829268293</v>
      </c>
      <c r="W133">
        <f t="shared" si="23"/>
        <v>0.76658536585365833</v>
      </c>
      <c r="X133">
        <f t="shared" si="24"/>
        <v>0.76658536585365833</v>
      </c>
      <c r="Z133">
        <f t="shared" ref="Z133:AL142" si="27">IF(EXACT($S133, Z$2), 1, 0)</f>
        <v>1</v>
      </c>
      <c r="AA133">
        <f t="shared" si="27"/>
        <v>0</v>
      </c>
      <c r="AB133">
        <f t="shared" si="27"/>
        <v>0</v>
      </c>
      <c r="AC133">
        <f t="shared" si="27"/>
        <v>0</v>
      </c>
      <c r="AD133">
        <f t="shared" si="27"/>
        <v>0</v>
      </c>
      <c r="AE133">
        <f t="shared" si="27"/>
        <v>0</v>
      </c>
      <c r="AF133">
        <f t="shared" si="27"/>
        <v>0</v>
      </c>
      <c r="AG133">
        <f t="shared" si="27"/>
        <v>0</v>
      </c>
      <c r="AH133">
        <f t="shared" si="27"/>
        <v>0</v>
      </c>
      <c r="AI133">
        <f t="shared" si="27"/>
        <v>0</v>
      </c>
      <c r="AJ133">
        <f t="shared" si="27"/>
        <v>0</v>
      </c>
      <c r="AK133">
        <f t="shared" si="27"/>
        <v>0</v>
      </c>
      <c r="AL133">
        <f t="shared" si="27"/>
        <v>0</v>
      </c>
      <c r="AN133">
        <f t="shared" si="25"/>
        <v>4.4392643739891149</v>
      </c>
      <c r="AO133">
        <f t="shared" si="26"/>
        <v>4.4392643739891149</v>
      </c>
    </row>
    <row r="134" spans="1:41" x14ac:dyDescent="0.3">
      <c r="A134" t="str">
        <v>Spencer Dinwiddie</v>
      </c>
      <c r="B134">
        <v>-0.78565040650406492</v>
      </c>
      <c r="C134">
        <v>0.28398373983739839</v>
      </c>
      <c r="D134">
        <v>0.14951219512195124</v>
      </c>
      <c r="E134">
        <v>0.34288617886178874</v>
      </c>
      <c r="F134">
        <v>-0.54483739837398371</v>
      </c>
      <c r="G134">
        <v>1.7053252032520325</v>
      </c>
      <c r="H134">
        <v>-0.349390243902439</v>
      </c>
      <c r="I134">
        <v>-0.51707317073170733</v>
      </c>
      <c r="J134">
        <v>-1.3338211382113823</v>
      </c>
      <c r="K134">
        <v>-1.0490650406504063</v>
      </c>
      <c r="L134">
        <v>-1.0490650406504063</v>
      </c>
      <c r="M134" t="str">
        <v xml:space="preserve"> SG, PG</v>
      </c>
      <c r="N134" t="str">
        <v>WAS</v>
      </c>
      <c r="O134">
        <v>6</v>
      </c>
      <c r="Q134">
        <f>VLOOKUP($A134, 'auction in'!$A$2:$B$218, 2, FALSE)</f>
        <v>6</v>
      </c>
      <c r="S134" t="str">
        <f>VLOOKUP($A134, 'auction in'!$A$2:$C$218, 3, FALSE)</f>
        <v>_______</v>
      </c>
      <c r="U134">
        <v>-1.0490650406504063</v>
      </c>
      <c r="W134">
        <f t="shared" si="23"/>
        <v>0.75581300813008134</v>
      </c>
      <c r="X134">
        <f t="shared" si="24"/>
        <v>0.75581300813008134</v>
      </c>
      <c r="Z134">
        <f t="shared" si="27"/>
        <v>1</v>
      </c>
      <c r="AA134">
        <f t="shared" si="27"/>
        <v>0</v>
      </c>
      <c r="AB134">
        <f t="shared" si="27"/>
        <v>0</v>
      </c>
      <c r="AC134">
        <f t="shared" si="27"/>
        <v>0</v>
      </c>
      <c r="AD134">
        <f t="shared" si="27"/>
        <v>0</v>
      </c>
      <c r="AE134">
        <f t="shared" si="27"/>
        <v>0</v>
      </c>
      <c r="AF134">
        <f t="shared" si="27"/>
        <v>0</v>
      </c>
      <c r="AG134">
        <f t="shared" si="27"/>
        <v>0</v>
      </c>
      <c r="AH134">
        <f t="shared" si="27"/>
        <v>0</v>
      </c>
      <c r="AI134">
        <f t="shared" si="27"/>
        <v>0</v>
      </c>
      <c r="AJ134">
        <f t="shared" si="27"/>
        <v>0</v>
      </c>
      <c r="AK134">
        <f t="shared" si="27"/>
        <v>0</v>
      </c>
      <c r="AL134">
        <f t="shared" si="27"/>
        <v>0</v>
      </c>
      <c r="AN134">
        <f t="shared" si="25"/>
        <v>4.3909344843344815</v>
      </c>
      <c r="AO134">
        <f t="shared" si="26"/>
        <v>4.3909344843344815</v>
      </c>
    </row>
    <row r="135" spans="1:41" x14ac:dyDescent="0.3">
      <c r="A135" t="str">
        <v>RJ Barrett</v>
      </c>
      <c r="B135">
        <v>-0.45906504065040654</v>
      </c>
      <c r="C135">
        <v>-0.26638211382113824</v>
      </c>
      <c r="D135">
        <v>6.3902439024390245E-2</v>
      </c>
      <c r="E135">
        <v>0.65849593495934966</v>
      </c>
      <c r="F135">
        <v>0.27662601626016259</v>
      </c>
      <c r="G135">
        <v>9.9837398373983754E-2</v>
      </c>
      <c r="H135">
        <v>-0.52243902439024392</v>
      </c>
      <c r="I135">
        <v>-0.55475609756097566</v>
      </c>
      <c r="J135">
        <v>-0.36004065040650407</v>
      </c>
      <c r="K135">
        <v>-1.0638211382113822</v>
      </c>
      <c r="L135">
        <v>-1.0638211382113822</v>
      </c>
      <c r="M135" t="str">
        <v xml:space="preserve"> SF, SG</v>
      </c>
      <c r="N135" t="str">
        <v>NYK</v>
      </c>
      <c r="O135">
        <v>3</v>
      </c>
      <c r="Q135">
        <f>VLOOKUP($A135, 'auction in'!$A$2:$B$218, 2, FALSE)</f>
        <v>3</v>
      </c>
      <c r="S135" t="str">
        <f>VLOOKUP($A135, 'auction in'!$A$2:$C$218, 3, FALSE)</f>
        <v>_______</v>
      </c>
      <c r="U135">
        <v>-1.0638211382113822</v>
      </c>
      <c r="W135">
        <f t="shared" si="23"/>
        <v>0.74105691056910539</v>
      </c>
      <c r="X135">
        <f t="shared" si="24"/>
        <v>0.74105691056910539</v>
      </c>
      <c r="Z135">
        <f t="shared" si="27"/>
        <v>1</v>
      </c>
      <c r="AA135">
        <f t="shared" si="27"/>
        <v>0</v>
      </c>
      <c r="AB135">
        <f t="shared" si="27"/>
        <v>0</v>
      </c>
      <c r="AC135">
        <f t="shared" si="27"/>
        <v>0</v>
      </c>
      <c r="AD135">
        <f t="shared" si="27"/>
        <v>0</v>
      </c>
      <c r="AE135">
        <f t="shared" si="27"/>
        <v>0</v>
      </c>
      <c r="AF135">
        <f t="shared" si="27"/>
        <v>0</v>
      </c>
      <c r="AG135">
        <f t="shared" si="27"/>
        <v>0</v>
      </c>
      <c r="AH135">
        <f t="shared" si="27"/>
        <v>0</v>
      </c>
      <c r="AI135">
        <f t="shared" si="27"/>
        <v>0</v>
      </c>
      <c r="AJ135">
        <f t="shared" si="27"/>
        <v>0</v>
      </c>
      <c r="AK135">
        <f t="shared" si="27"/>
        <v>0</v>
      </c>
      <c r="AL135">
        <f t="shared" si="27"/>
        <v>0</v>
      </c>
      <c r="AN135">
        <f t="shared" si="25"/>
        <v>4.3247316543547338</v>
      </c>
      <c r="AO135">
        <f t="shared" si="26"/>
        <v>4.3247316543547338</v>
      </c>
    </row>
    <row r="136" spans="1:41" x14ac:dyDescent="0.3">
      <c r="A136" t="str">
        <v>Dillon Brooks</v>
      </c>
      <c r="B136">
        <v>-1.1286178861788618</v>
      </c>
      <c r="C136">
        <v>0.52211382113821136</v>
      </c>
      <c r="D136">
        <v>0.12853658536585369</v>
      </c>
      <c r="E136">
        <v>0.41455284552845539</v>
      </c>
      <c r="F136">
        <v>-0.89138211382113819</v>
      </c>
      <c r="G136">
        <v>-0.31154471544715445</v>
      </c>
      <c r="H136">
        <v>0.65414634146341466</v>
      </c>
      <c r="I136">
        <v>-0.36878048780487804</v>
      </c>
      <c r="J136">
        <v>-0.1491056910569106</v>
      </c>
      <c r="K136">
        <v>-1.1300813008130079</v>
      </c>
      <c r="L136">
        <v>-1.1300813008130079</v>
      </c>
      <c r="M136" t="str">
        <v xml:space="preserve"> SG, SF</v>
      </c>
      <c r="N136" t="str">
        <v>MEM</v>
      </c>
      <c r="O136">
        <v>3.945022860917184</v>
      </c>
      <c r="Q136">
        <f>VLOOKUP($A136, 'auction in'!$A$2:$B$218, 2, FALSE)</f>
        <v>3.945022860917184</v>
      </c>
      <c r="S136" t="str">
        <f>VLOOKUP($A136, 'auction in'!$A$2:$C$218, 3, FALSE)</f>
        <v>_______</v>
      </c>
      <c r="U136">
        <v>-1.1300813008130079</v>
      </c>
      <c r="W136">
        <f t="shared" si="23"/>
        <v>0.67479674796747968</v>
      </c>
      <c r="X136">
        <f t="shared" si="24"/>
        <v>0.67479674796747968</v>
      </c>
      <c r="Z136">
        <f t="shared" si="27"/>
        <v>1</v>
      </c>
      <c r="AA136">
        <f t="shared" si="27"/>
        <v>0</v>
      </c>
      <c r="AB136">
        <f t="shared" si="27"/>
        <v>0</v>
      </c>
      <c r="AC136">
        <f t="shared" si="27"/>
        <v>0</v>
      </c>
      <c r="AD136">
        <f t="shared" si="27"/>
        <v>0</v>
      </c>
      <c r="AE136">
        <f t="shared" si="27"/>
        <v>0</v>
      </c>
      <c r="AF136">
        <f t="shared" si="27"/>
        <v>0</v>
      </c>
      <c r="AG136">
        <f t="shared" si="27"/>
        <v>0</v>
      </c>
      <c r="AH136">
        <f t="shared" si="27"/>
        <v>0</v>
      </c>
      <c r="AI136">
        <f t="shared" si="27"/>
        <v>0</v>
      </c>
      <c r="AJ136">
        <f t="shared" si="27"/>
        <v>0</v>
      </c>
      <c r="AK136">
        <f t="shared" si="27"/>
        <v>0</v>
      </c>
      <c r="AL136">
        <f t="shared" si="27"/>
        <v>0</v>
      </c>
      <c r="AN136">
        <f t="shared" si="25"/>
        <v>4.027457238743203</v>
      </c>
      <c r="AO136">
        <f t="shared" si="26"/>
        <v>4.027457238743203</v>
      </c>
    </row>
    <row r="137" spans="1:41" x14ac:dyDescent="0.3">
      <c r="A137" t="str">
        <v>Cameron Payne</v>
      </c>
      <c r="B137">
        <v>0.388130081300813</v>
      </c>
      <c r="C137">
        <v>0.38471544715447153</v>
      </c>
      <c r="D137">
        <v>-0.37219512195121951</v>
      </c>
      <c r="E137">
        <v>-0.64406504065040648</v>
      </c>
      <c r="F137">
        <v>-0.93056910569105689</v>
      </c>
      <c r="G137">
        <v>0.57495934959349604</v>
      </c>
      <c r="H137">
        <v>-0.61902439024390243</v>
      </c>
      <c r="I137">
        <v>-0.47756097560975608</v>
      </c>
      <c r="J137">
        <v>0.54715447154471542</v>
      </c>
      <c r="K137">
        <v>-1.1484552845528453</v>
      </c>
      <c r="L137">
        <v>-1.1484552845528453</v>
      </c>
      <c r="M137" t="str">
        <v xml:space="preserve"> PG</v>
      </c>
      <c r="N137" t="str">
        <v>PHX</v>
      </c>
      <c r="O137">
        <v>3.841432757808382</v>
      </c>
      <c r="Q137">
        <f>VLOOKUP($A137, 'auction in'!$A$2:$B$218, 2, FALSE)</f>
        <v>3.841432757808382</v>
      </c>
      <c r="S137" t="str">
        <f>VLOOKUP($A137, 'auction in'!$A$2:$C$218, 3, FALSE)</f>
        <v>_______</v>
      </c>
      <c r="U137">
        <v>-1.1484552845528453</v>
      </c>
      <c r="W137">
        <f t="shared" si="23"/>
        <v>0.65642276422764234</v>
      </c>
      <c r="X137">
        <f t="shared" si="24"/>
        <v>0.65642276422764234</v>
      </c>
      <c r="Z137">
        <f t="shared" si="27"/>
        <v>1</v>
      </c>
      <c r="AA137">
        <f t="shared" si="27"/>
        <v>0</v>
      </c>
      <c r="AB137">
        <f t="shared" si="27"/>
        <v>0</v>
      </c>
      <c r="AC137">
        <f t="shared" si="27"/>
        <v>0</v>
      </c>
      <c r="AD137">
        <f t="shared" si="27"/>
        <v>0</v>
      </c>
      <c r="AE137">
        <f t="shared" si="27"/>
        <v>0</v>
      </c>
      <c r="AF137">
        <f t="shared" si="27"/>
        <v>0</v>
      </c>
      <c r="AG137">
        <f t="shared" si="27"/>
        <v>0</v>
      </c>
      <c r="AH137">
        <f t="shared" si="27"/>
        <v>0</v>
      </c>
      <c r="AI137">
        <f t="shared" si="27"/>
        <v>0</v>
      </c>
      <c r="AJ137">
        <f t="shared" si="27"/>
        <v>0</v>
      </c>
      <c r="AK137">
        <f t="shared" si="27"/>
        <v>0</v>
      </c>
      <c r="AL137">
        <f t="shared" si="27"/>
        <v>0</v>
      </c>
      <c r="AN137">
        <f t="shared" si="25"/>
        <v>3.945022860917184</v>
      </c>
      <c r="AO137">
        <f t="shared" si="26"/>
        <v>3.945022860917184</v>
      </c>
    </row>
    <row r="138" spans="1:41" x14ac:dyDescent="0.3">
      <c r="A138" t="str">
        <v>Danilo Gallinari</v>
      </c>
      <c r="B138">
        <v>-0.39422764227642282</v>
      </c>
      <c r="C138">
        <v>1.7649186991869921</v>
      </c>
      <c r="D138">
        <v>-3.8536585365853609E-2</v>
      </c>
      <c r="E138">
        <v>-0.37605691056910562</v>
      </c>
      <c r="F138">
        <v>-0.58455284552845521</v>
      </c>
      <c r="G138">
        <v>-0.7566666666666666</v>
      </c>
      <c r="H138">
        <v>-1.0017073170731707</v>
      </c>
      <c r="I138">
        <v>-0.80414634146341468</v>
      </c>
      <c r="J138">
        <v>1.0194308943089432</v>
      </c>
      <c r="K138">
        <v>-1.1715447154471539</v>
      </c>
      <c r="L138">
        <v>-1.1715447154471539</v>
      </c>
      <c r="M138" t="str">
        <v xml:space="preserve"> PF, SF</v>
      </c>
      <c r="N138" t="str">
        <v>ATL</v>
      </c>
      <c r="O138">
        <v>4.027457238743203</v>
      </c>
      <c r="Q138">
        <f>VLOOKUP($A138, 'auction in'!$A$2:$B$218, 2, FALSE)</f>
        <v>4.027457238743203</v>
      </c>
      <c r="S138" t="str">
        <f>VLOOKUP($A138, 'auction in'!$A$2:$C$218, 3, FALSE)</f>
        <v>_______</v>
      </c>
      <c r="U138">
        <v>-1.1715447154471539</v>
      </c>
      <c r="W138">
        <f t="shared" si="23"/>
        <v>0.63333333333333375</v>
      </c>
      <c r="X138">
        <f t="shared" si="24"/>
        <v>0.63333333333333375</v>
      </c>
      <c r="Z138">
        <f t="shared" si="27"/>
        <v>1</v>
      </c>
      <c r="AA138">
        <f t="shared" si="27"/>
        <v>0</v>
      </c>
      <c r="AB138">
        <f t="shared" si="27"/>
        <v>0</v>
      </c>
      <c r="AC138">
        <f t="shared" si="27"/>
        <v>0</v>
      </c>
      <c r="AD138">
        <f t="shared" si="27"/>
        <v>0</v>
      </c>
      <c r="AE138">
        <f t="shared" si="27"/>
        <v>0</v>
      </c>
      <c r="AF138">
        <f t="shared" si="27"/>
        <v>0</v>
      </c>
      <c r="AG138">
        <f t="shared" si="27"/>
        <v>0</v>
      </c>
      <c r="AH138">
        <f t="shared" si="27"/>
        <v>0</v>
      </c>
      <c r="AI138">
        <f t="shared" si="27"/>
        <v>0</v>
      </c>
      <c r="AJ138">
        <f t="shared" si="27"/>
        <v>0</v>
      </c>
      <c r="AK138">
        <f t="shared" si="27"/>
        <v>0</v>
      </c>
      <c r="AL138">
        <f t="shared" si="27"/>
        <v>0</v>
      </c>
      <c r="AN138">
        <f t="shared" si="25"/>
        <v>3.841432757808382</v>
      </c>
      <c r="AO138">
        <f t="shared" si="26"/>
        <v>3.841432757808382</v>
      </c>
    </row>
    <row r="139" spans="1:41" x14ac:dyDescent="0.3">
      <c r="A139" t="str">
        <v>Marcus Morris Sr.</v>
      </c>
      <c r="B139">
        <v>9.8211382113821147E-2</v>
      </c>
      <c r="C139">
        <v>0.18004065040650405</v>
      </c>
      <c r="D139">
        <v>0.6989024390243902</v>
      </c>
      <c r="E139">
        <v>-0.1176422764227642</v>
      </c>
      <c r="F139">
        <v>-0.42577235772357724</v>
      </c>
      <c r="G139">
        <v>-0.91849593495934956</v>
      </c>
      <c r="H139">
        <v>-0.849390243902439</v>
      </c>
      <c r="I139">
        <v>-0.56890243902439031</v>
      </c>
      <c r="J139">
        <v>0.70406504065040654</v>
      </c>
      <c r="K139">
        <v>-1.1989837398373986</v>
      </c>
      <c r="L139">
        <v>-1.1989837398373986</v>
      </c>
      <c r="M139" t="str">
        <v xml:space="preserve"> PF, SF</v>
      </c>
      <c r="N139" t="str">
        <v>LAC</v>
      </c>
      <c r="O139">
        <v>3.7183283218956276</v>
      </c>
      <c r="Q139">
        <f>VLOOKUP($A139, 'auction in'!$A$2:$B$218, 2, FALSE)</f>
        <v>3.7183283218956276</v>
      </c>
      <c r="S139" t="str">
        <f>VLOOKUP($A139, 'auction in'!$A$2:$C$218, 3, FALSE)</f>
        <v>_______</v>
      </c>
      <c r="U139">
        <v>-1.1989837398373986</v>
      </c>
      <c r="W139">
        <f t="shared" si="23"/>
        <v>0.60589430894308904</v>
      </c>
      <c r="X139">
        <f t="shared" si="24"/>
        <v>0.60589430894308904</v>
      </c>
      <c r="Z139">
        <f t="shared" si="27"/>
        <v>1</v>
      </c>
      <c r="AA139">
        <f t="shared" si="27"/>
        <v>0</v>
      </c>
      <c r="AB139">
        <f t="shared" si="27"/>
        <v>0</v>
      </c>
      <c r="AC139">
        <f t="shared" si="27"/>
        <v>0</v>
      </c>
      <c r="AD139">
        <f t="shared" si="27"/>
        <v>0</v>
      </c>
      <c r="AE139">
        <f t="shared" si="27"/>
        <v>0</v>
      </c>
      <c r="AF139">
        <f t="shared" si="27"/>
        <v>0</v>
      </c>
      <c r="AG139">
        <f t="shared" si="27"/>
        <v>0</v>
      </c>
      <c r="AH139">
        <f t="shared" si="27"/>
        <v>0</v>
      </c>
      <c r="AI139">
        <f t="shared" si="27"/>
        <v>0</v>
      </c>
      <c r="AJ139">
        <f t="shared" si="27"/>
        <v>0</v>
      </c>
      <c r="AK139">
        <f t="shared" si="27"/>
        <v>0</v>
      </c>
      <c r="AL139">
        <f t="shared" si="27"/>
        <v>0</v>
      </c>
      <c r="AN139">
        <f t="shared" si="25"/>
        <v>3.7183283218956276</v>
      </c>
      <c r="AO139">
        <f t="shared" si="26"/>
        <v>3.7183283218956276</v>
      </c>
    </row>
    <row r="140" spans="1:41" x14ac:dyDescent="0.3">
      <c r="A140" t="str">
        <v>Nicolas Batum</v>
      </c>
      <c r="B140">
        <v>0.14150406504065041</v>
      </c>
      <c r="C140">
        <v>-1.0447154471544717E-2</v>
      </c>
      <c r="D140">
        <v>-0.3228048780487805</v>
      </c>
      <c r="E140">
        <v>-0.98349593495934962</v>
      </c>
      <c r="F140">
        <v>-0.3911382113821138</v>
      </c>
      <c r="G140">
        <v>-0.45959349593495935</v>
      </c>
      <c r="H140">
        <v>-0.12207317073170734</v>
      </c>
      <c r="I140">
        <v>-9.2682926829268292E-2</v>
      </c>
      <c r="J140">
        <v>1.0244308943089431</v>
      </c>
      <c r="K140">
        <v>-1.2163008130081301</v>
      </c>
      <c r="L140">
        <v>-1.2163008130081301</v>
      </c>
      <c r="M140" t="str">
        <v>SF, SG</v>
      </c>
      <c r="N140" t="str">
        <v>LAC</v>
      </c>
      <c r="O140">
        <v>3.6406357445640261</v>
      </c>
      <c r="Q140">
        <f>VLOOKUP($A140, 'auction in'!$A$2:$B$218, 2, FALSE)</f>
        <v>3.6406357445640261</v>
      </c>
      <c r="S140" t="str">
        <f>VLOOKUP($A140, 'auction in'!$A$2:$C$218, 3, FALSE)</f>
        <v>_______</v>
      </c>
      <c r="U140">
        <v>-1.2163008130081301</v>
      </c>
      <c r="W140">
        <f t="shared" si="23"/>
        <v>0.58857723577235754</v>
      </c>
      <c r="X140">
        <f t="shared" si="24"/>
        <v>0.58857723577235754</v>
      </c>
      <c r="Z140">
        <f t="shared" si="27"/>
        <v>1</v>
      </c>
      <c r="AA140">
        <f t="shared" si="27"/>
        <v>0</v>
      </c>
      <c r="AB140">
        <f t="shared" si="27"/>
        <v>0</v>
      </c>
      <c r="AC140">
        <f t="shared" si="27"/>
        <v>0</v>
      </c>
      <c r="AD140">
        <f t="shared" si="27"/>
        <v>0</v>
      </c>
      <c r="AE140">
        <f t="shared" si="27"/>
        <v>0</v>
      </c>
      <c r="AF140">
        <f t="shared" si="27"/>
        <v>0</v>
      </c>
      <c r="AG140">
        <f t="shared" si="27"/>
        <v>0</v>
      </c>
      <c r="AH140">
        <f t="shared" si="27"/>
        <v>0</v>
      </c>
      <c r="AI140">
        <f t="shared" si="27"/>
        <v>0</v>
      </c>
      <c r="AJ140">
        <f t="shared" si="27"/>
        <v>0</v>
      </c>
      <c r="AK140">
        <f t="shared" si="27"/>
        <v>0</v>
      </c>
      <c r="AL140">
        <f t="shared" si="27"/>
        <v>0</v>
      </c>
      <c r="AN140">
        <f t="shared" si="25"/>
        <v>3.6406357445640261</v>
      </c>
      <c r="AO140">
        <f t="shared" si="26"/>
        <v>3.6406357445640261</v>
      </c>
    </row>
    <row r="141" spans="1:41" x14ac:dyDescent="0.3">
      <c r="A141" t="str">
        <v>Will Barton</v>
      </c>
      <c r="B141">
        <v>-0.64463414634146343</v>
      </c>
      <c r="C141">
        <v>8.3414634146341468E-2</v>
      </c>
      <c r="D141">
        <v>4.9268292682926845E-2</v>
      </c>
      <c r="E141">
        <v>7.7804878048780557E-2</v>
      </c>
      <c r="F141">
        <v>-0.44756097560975605</v>
      </c>
      <c r="G141">
        <v>0.13926829268292687</v>
      </c>
      <c r="H141">
        <v>-6.6341463414634122E-2</v>
      </c>
      <c r="I141">
        <v>-0.35048780487804876</v>
      </c>
      <c r="J141">
        <v>-6.512195121951217E-2</v>
      </c>
      <c r="K141">
        <v>-1.224390243902439</v>
      </c>
      <c r="L141">
        <v>-1.224390243902439</v>
      </c>
      <c r="M141" t="str">
        <v>SF</v>
      </c>
      <c r="N141" t="str">
        <v>DEN</v>
      </c>
      <c r="O141">
        <v>3.6043427330875257</v>
      </c>
      <c r="Q141">
        <f>VLOOKUP($A141, 'auction in'!$A$2:$B$218, 2, FALSE)</f>
        <v>3.6043427330875257</v>
      </c>
      <c r="S141" t="str">
        <f>VLOOKUP($A141, 'auction in'!$A$2:$C$218, 3, FALSE)</f>
        <v>_______</v>
      </c>
      <c r="U141">
        <v>-1.224390243902439</v>
      </c>
      <c r="W141">
        <f t="shared" si="23"/>
        <v>0.58048780487804863</v>
      </c>
      <c r="X141">
        <f t="shared" si="24"/>
        <v>0.58048780487804863</v>
      </c>
      <c r="Z141">
        <f t="shared" si="27"/>
        <v>1</v>
      </c>
      <c r="AA141">
        <f t="shared" si="27"/>
        <v>0</v>
      </c>
      <c r="AB141">
        <f t="shared" si="27"/>
        <v>0</v>
      </c>
      <c r="AC141">
        <f t="shared" si="27"/>
        <v>0</v>
      </c>
      <c r="AD141">
        <f t="shared" si="27"/>
        <v>0</v>
      </c>
      <c r="AE141">
        <f t="shared" si="27"/>
        <v>0</v>
      </c>
      <c r="AF141">
        <f t="shared" si="27"/>
        <v>0</v>
      </c>
      <c r="AG141">
        <f t="shared" si="27"/>
        <v>0</v>
      </c>
      <c r="AH141">
        <f t="shared" si="27"/>
        <v>0</v>
      </c>
      <c r="AI141">
        <f t="shared" si="27"/>
        <v>0</v>
      </c>
      <c r="AJ141">
        <f t="shared" si="27"/>
        <v>0</v>
      </c>
      <c r="AK141">
        <f t="shared" si="27"/>
        <v>0</v>
      </c>
      <c r="AL141">
        <f t="shared" si="27"/>
        <v>0</v>
      </c>
      <c r="AN141">
        <f t="shared" si="25"/>
        <v>3.6043427330875257</v>
      </c>
      <c r="AO141">
        <f t="shared" si="26"/>
        <v>3.6043427330875257</v>
      </c>
    </row>
    <row r="142" spans="1:41" x14ac:dyDescent="0.3">
      <c r="A142" t="str">
        <v>Lauri Markkanen</v>
      </c>
      <c r="B142">
        <v>0.2967479674796748</v>
      </c>
      <c r="C142">
        <v>0.34601626016260162</v>
      </c>
      <c r="D142">
        <v>0.32926829268292684</v>
      </c>
      <c r="E142">
        <v>-0.18813008130081302</v>
      </c>
      <c r="F142">
        <v>-6.7479674796747963E-2</v>
      </c>
      <c r="G142">
        <v>-0.97056910569105681</v>
      </c>
      <c r="H142">
        <v>-1.1390243902439026</v>
      </c>
      <c r="I142">
        <v>-0.59609756097560984</v>
      </c>
      <c r="J142">
        <v>0.74357723577235779</v>
      </c>
      <c r="K142">
        <v>-1.245691056910569</v>
      </c>
      <c r="L142">
        <v>-1.245691056910569</v>
      </c>
      <c r="M142" t="str">
        <v xml:space="preserve"> PF</v>
      </c>
      <c r="N142" t="str">
        <v>CLE</v>
      </c>
      <c r="O142">
        <v>1</v>
      </c>
      <c r="Q142">
        <f>VLOOKUP($A142, 'auction in'!$A$2:$B$218, 2, FALSE)</f>
        <v>1</v>
      </c>
      <c r="S142" t="str">
        <f>VLOOKUP($A142, 'auction in'!$A$2:$C$218, 3, FALSE)</f>
        <v>_______</v>
      </c>
      <c r="U142">
        <v>-1.245691056910569</v>
      </c>
      <c r="W142">
        <f t="shared" si="23"/>
        <v>0.5591869918699186</v>
      </c>
      <c r="X142">
        <f t="shared" si="24"/>
        <v>0.5591869918699186</v>
      </c>
      <c r="Z142">
        <f t="shared" si="27"/>
        <v>1</v>
      </c>
      <c r="AA142">
        <f t="shared" si="27"/>
        <v>0</v>
      </c>
      <c r="AB142">
        <f t="shared" si="27"/>
        <v>0</v>
      </c>
      <c r="AC142">
        <f t="shared" si="27"/>
        <v>0</v>
      </c>
      <c r="AD142">
        <f t="shared" si="27"/>
        <v>0</v>
      </c>
      <c r="AE142">
        <f t="shared" si="27"/>
        <v>0</v>
      </c>
      <c r="AF142">
        <f t="shared" si="27"/>
        <v>0</v>
      </c>
      <c r="AG142">
        <f t="shared" si="27"/>
        <v>0</v>
      </c>
      <c r="AH142">
        <f t="shared" si="27"/>
        <v>0</v>
      </c>
      <c r="AI142">
        <f t="shared" si="27"/>
        <v>0</v>
      </c>
      <c r="AJ142">
        <f t="shared" si="27"/>
        <v>0</v>
      </c>
      <c r="AK142">
        <f t="shared" si="27"/>
        <v>0</v>
      </c>
      <c r="AL142">
        <f t="shared" si="27"/>
        <v>0</v>
      </c>
      <c r="AN142">
        <f t="shared" si="25"/>
        <v>3.508777215430813</v>
      </c>
      <c r="AO142">
        <f t="shared" si="26"/>
        <v>3.508777215430813</v>
      </c>
    </row>
    <row r="143" spans="1:41" x14ac:dyDescent="0.3">
      <c r="A143" t="str">
        <v>Seth Curry</v>
      </c>
      <c r="B143">
        <v>7.2439024390243911E-2</v>
      </c>
      <c r="C143">
        <v>0.40780487804878046</v>
      </c>
      <c r="D143">
        <v>0.37365853658536591</v>
      </c>
      <c r="E143">
        <v>-0.27219512195121948</v>
      </c>
      <c r="F143">
        <v>-1.0792682926829267</v>
      </c>
      <c r="G143">
        <v>-0.13390243902439022</v>
      </c>
      <c r="H143">
        <v>-0.38219512195121952</v>
      </c>
      <c r="I143">
        <v>-0.97365853658536583</v>
      </c>
      <c r="J143">
        <v>0.61780487804878048</v>
      </c>
      <c r="K143">
        <v>-1.3695121951219509</v>
      </c>
      <c r="L143">
        <v>-1.3695121951219509</v>
      </c>
      <c r="M143" t="str">
        <v xml:space="preserve"> SG, PG</v>
      </c>
      <c r="N143" t="str">
        <v>PHI</v>
      </c>
      <c r="O143">
        <v>2.9532570498156439</v>
      </c>
      <c r="Q143">
        <f>VLOOKUP($A143, 'auction in'!$A$2:$B$218, 2, FALSE)</f>
        <v>2.9532570498156439</v>
      </c>
      <c r="S143" t="str">
        <f>VLOOKUP($A143, 'auction in'!$A$2:$C$218, 3, FALSE)</f>
        <v>_______</v>
      </c>
      <c r="U143">
        <v>-1.3695121951219509</v>
      </c>
      <c r="W143">
        <f t="shared" si="23"/>
        <v>0.43536585365853675</v>
      </c>
      <c r="X143">
        <f t="shared" si="24"/>
        <v>0.43536585365853675</v>
      </c>
      <c r="Z143">
        <f t="shared" ref="Z143:AL152" si="28">IF(EXACT($S143, Z$2), 1, 0)</f>
        <v>1</v>
      </c>
      <c r="AA143">
        <f t="shared" si="28"/>
        <v>0</v>
      </c>
      <c r="AB143">
        <f t="shared" si="28"/>
        <v>0</v>
      </c>
      <c r="AC143">
        <f t="shared" si="28"/>
        <v>0</v>
      </c>
      <c r="AD143">
        <f t="shared" si="28"/>
        <v>0</v>
      </c>
      <c r="AE143">
        <f t="shared" si="28"/>
        <v>0</v>
      </c>
      <c r="AF143">
        <f t="shared" si="28"/>
        <v>0</v>
      </c>
      <c r="AG143">
        <f t="shared" si="28"/>
        <v>0</v>
      </c>
      <c r="AH143">
        <f t="shared" si="28"/>
        <v>0</v>
      </c>
      <c r="AI143">
        <f t="shared" si="28"/>
        <v>0</v>
      </c>
      <c r="AJ143">
        <f t="shared" si="28"/>
        <v>0</v>
      </c>
      <c r="AK143">
        <f t="shared" si="28"/>
        <v>0</v>
      </c>
      <c r="AL143">
        <f t="shared" si="28"/>
        <v>0</v>
      </c>
      <c r="AN143">
        <f t="shared" si="25"/>
        <v>2.9532570498156456</v>
      </c>
      <c r="AO143">
        <f t="shared" si="26"/>
        <v>2.9532570498156456</v>
      </c>
    </row>
    <row r="144" spans="1:41" x14ac:dyDescent="0.3">
      <c r="A144" t="str">
        <v>Thaddeus Young</v>
      </c>
      <c r="B144">
        <v>1.4297560975609755</v>
      </c>
      <c r="C144">
        <v>-1.1202439024390245</v>
      </c>
      <c r="D144">
        <v>-1.5214634146341464</v>
      </c>
      <c r="E144">
        <v>-0.5026829268292683</v>
      </c>
      <c r="F144">
        <v>8.1707317073170804E-2</v>
      </c>
      <c r="G144">
        <v>0.40390243902439027</v>
      </c>
      <c r="H144">
        <v>7.0243902439024397E-2</v>
      </c>
      <c r="I144">
        <v>-0.10292682926829266</v>
      </c>
      <c r="J144">
        <v>-0.10780487804878053</v>
      </c>
      <c r="K144">
        <v>-1.3695121951219513</v>
      </c>
      <c r="L144">
        <v>-1.3695121951219513</v>
      </c>
      <c r="M144" t="str">
        <v xml:space="preserve"> PF, SF, C</v>
      </c>
      <c r="N144" t="str">
        <v>SAS</v>
      </c>
      <c r="O144">
        <v>1</v>
      </c>
      <c r="Q144">
        <f>VLOOKUP($A144, 'auction in'!$A$2:$B$218, 2, FALSE)</f>
        <v>1</v>
      </c>
      <c r="S144" t="str">
        <f>VLOOKUP($A144, 'auction in'!$A$2:$C$218, 3, FALSE)</f>
        <v>_______</v>
      </c>
      <c r="U144">
        <v>-1.3695121951219513</v>
      </c>
      <c r="W144">
        <f t="shared" si="23"/>
        <v>0.43536585365853631</v>
      </c>
      <c r="X144">
        <f t="shared" si="24"/>
        <v>0.43536585365853631</v>
      </c>
      <c r="Z144">
        <f t="shared" si="28"/>
        <v>1</v>
      </c>
      <c r="AA144">
        <f t="shared" si="28"/>
        <v>0</v>
      </c>
      <c r="AB144">
        <f t="shared" si="28"/>
        <v>0</v>
      </c>
      <c r="AC144">
        <f t="shared" si="28"/>
        <v>0</v>
      </c>
      <c r="AD144">
        <f t="shared" si="28"/>
        <v>0</v>
      </c>
      <c r="AE144">
        <f t="shared" si="28"/>
        <v>0</v>
      </c>
      <c r="AF144">
        <f t="shared" si="28"/>
        <v>0</v>
      </c>
      <c r="AG144">
        <f t="shared" si="28"/>
        <v>0</v>
      </c>
      <c r="AH144">
        <f t="shared" si="28"/>
        <v>0</v>
      </c>
      <c r="AI144">
        <f t="shared" si="28"/>
        <v>0</v>
      </c>
      <c r="AJ144">
        <f t="shared" si="28"/>
        <v>0</v>
      </c>
      <c r="AK144">
        <f t="shared" si="28"/>
        <v>0</v>
      </c>
      <c r="AL144">
        <f t="shared" si="28"/>
        <v>0</v>
      </c>
      <c r="AN144">
        <f t="shared" si="25"/>
        <v>2.9532570498156439</v>
      </c>
      <c r="AO144">
        <f t="shared" si="26"/>
        <v>2.9532570498156439</v>
      </c>
    </row>
    <row r="145" spans="1:41" x14ac:dyDescent="0.3">
      <c r="A145" t="str">
        <v>Dennis Schroder</v>
      </c>
      <c r="B145">
        <v>-0.60520325203252046</v>
      </c>
      <c r="C145">
        <v>1.0004065040650409</v>
      </c>
      <c r="D145">
        <v>-0.63853658536585367</v>
      </c>
      <c r="E145">
        <v>-9.5934959349592841E-3</v>
      </c>
      <c r="F145">
        <v>-0.76504065040650404</v>
      </c>
      <c r="G145">
        <v>1.1594308943089431</v>
      </c>
      <c r="H145">
        <v>0.19390243902439028</v>
      </c>
      <c r="I145">
        <v>-0.82</v>
      </c>
      <c r="J145">
        <v>-0.89813008130081307</v>
      </c>
      <c r="K145">
        <v>-1.382764227642276</v>
      </c>
      <c r="L145">
        <v>-1.382764227642276</v>
      </c>
      <c r="M145" t="str">
        <v xml:space="preserve"> PG</v>
      </c>
      <c r="N145" t="str">
        <v>BOS</v>
      </c>
      <c r="O145">
        <v>1</v>
      </c>
      <c r="Q145">
        <f>VLOOKUP($A145, 'auction in'!$A$2:$B$218, 2, FALSE)</f>
        <v>1</v>
      </c>
      <c r="S145" t="str">
        <f>VLOOKUP($A145, 'auction in'!$A$2:$C$218, 3, FALSE)</f>
        <v>_______</v>
      </c>
      <c r="U145">
        <v>-1.382764227642276</v>
      </c>
      <c r="W145">
        <f t="shared" si="23"/>
        <v>0.42211382113821161</v>
      </c>
      <c r="X145">
        <f t="shared" si="24"/>
        <v>0.42211382113821161</v>
      </c>
      <c r="Z145">
        <f t="shared" si="28"/>
        <v>1</v>
      </c>
      <c r="AA145">
        <f t="shared" si="28"/>
        <v>0</v>
      </c>
      <c r="AB145">
        <f t="shared" si="28"/>
        <v>0</v>
      </c>
      <c r="AC145">
        <f t="shared" si="28"/>
        <v>0</v>
      </c>
      <c r="AD145">
        <f t="shared" si="28"/>
        <v>0</v>
      </c>
      <c r="AE145">
        <f t="shared" si="28"/>
        <v>0</v>
      </c>
      <c r="AF145">
        <f t="shared" si="28"/>
        <v>0</v>
      </c>
      <c r="AG145">
        <f t="shared" si="28"/>
        <v>0</v>
      </c>
      <c r="AH145">
        <f t="shared" si="28"/>
        <v>0</v>
      </c>
      <c r="AI145">
        <f t="shared" si="28"/>
        <v>0</v>
      </c>
      <c r="AJ145">
        <f t="shared" si="28"/>
        <v>0</v>
      </c>
      <c r="AK145">
        <f t="shared" si="28"/>
        <v>0</v>
      </c>
      <c r="AL145">
        <f t="shared" si="28"/>
        <v>0</v>
      </c>
      <c r="AN145">
        <f t="shared" si="25"/>
        <v>2.89380216669334</v>
      </c>
      <c r="AO145">
        <f t="shared" si="26"/>
        <v>2.89380216669334</v>
      </c>
    </row>
    <row r="146" spans="1:41" x14ac:dyDescent="0.3">
      <c r="A146" t="str">
        <v>Jae Crowder</v>
      </c>
      <c r="B146">
        <v>-0.80601626016260164</v>
      </c>
      <c r="C146">
        <v>-7.1869918699187005E-2</v>
      </c>
      <c r="D146">
        <v>0.65512195121951222</v>
      </c>
      <c r="E146">
        <v>-0.60894308943089426</v>
      </c>
      <c r="F146">
        <v>-0.23691056910569105</v>
      </c>
      <c r="G146">
        <v>-0.41723577235772363</v>
      </c>
      <c r="H146">
        <v>-0.39073170731707318</v>
      </c>
      <c r="I146">
        <v>-0.38097560975609757</v>
      </c>
      <c r="J146">
        <v>0.84569105691056912</v>
      </c>
      <c r="K146">
        <v>-1.4118699186991868</v>
      </c>
      <c r="L146">
        <v>-1.4118699186991868</v>
      </c>
      <c r="M146" t="str">
        <v xml:space="preserve"> PF, SF</v>
      </c>
      <c r="N146" t="str">
        <v>PHX</v>
      </c>
      <c r="O146">
        <v>2.7274743955045535</v>
      </c>
      <c r="Q146">
        <f>VLOOKUP($A146, 'auction in'!$A$2:$B$218, 2, FALSE)</f>
        <v>2.7274743955045535</v>
      </c>
      <c r="S146" t="str">
        <f>VLOOKUP($A146, 'auction in'!$A$2:$C$218, 3, FALSE)</f>
        <v>_______</v>
      </c>
      <c r="U146">
        <v>-1.4118699186991868</v>
      </c>
      <c r="W146">
        <f t="shared" si="23"/>
        <v>0.39300813008130087</v>
      </c>
      <c r="X146">
        <f t="shared" si="24"/>
        <v>0.39300813008130087</v>
      </c>
      <c r="Z146">
        <f t="shared" si="28"/>
        <v>1</v>
      </c>
      <c r="AA146">
        <f t="shared" si="28"/>
        <v>0</v>
      </c>
      <c r="AB146">
        <f t="shared" si="28"/>
        <v>0</v>
      </c>
      <c r="AC146">
        <f t="shared" si="28"/>
        <v>0</v>
      </c>
      <c r="AD146">
        <f t="shared" si="28"/>
        <v>0</v>
      </c>
      <c r="AE146">
        <f t="shared" si="28"/>
        <v>0</v>
      </c>
      <c r="AF146">
        <f t="shared" si="28"/>
        <v>0</v>
      </c>
      <c r="AG146">
        <f t="shared" si="28"/>
        <v>0</v>
      </c>
      <c r="AH146">
        <f t="shared" si="28"/>
        <v>0</v>
      </c>
      <c r="AI146">
        <f t="shared" si="28"/>
        <v>0</v>
      </c>
      <c r="AJ146">
        <f t="shared" si="28"/>
        <v>0</v>
      </c>
      <c r="AK146">
        <f t="shared" si="28"/>
        <v>0</v>
      </c>
      <c r="AL146">
        <f t="shared" si="28"/>
        <v>0</v>
      </c>
      <c r="AN146">
        <f t="shared" si="25"/>
        <v>2.7632202761547768</v>
      </c>
      <c r="AO146">
        <f t="shared" si="26"/>
        <v>2.7632202761547768</v>
      </c>
    </row>
    <row r="147" spans="1:41" x14ac:dyDescent="0.3">
      <c r="A147" t="str">
        <v>Terrence Ross</v>
      </c>
      <c r="B147">
        <v>-1.1130081300813008</v>
      </c>
      <c r="C147">
        <v>0.88504065040650404</v>
      </c>
      <c r="D147">
        <v>-1.9024390243902456E-2</v>
      </c>
      <c r="E147">
        <v>1.0894308943089404E-2</v>
      </c>
      <c r="F147">
        <v>-0.74747967479674804</v>
      </c>
      <c r="G147">
        <v>-0.34032520325203253</v>
      </c>
      <c r="H147">
        <v>-4.4390243902439036E-2</v>
      </c>
      <c r="I147">
        <v>-0.25609756097560976</v>
      </c>
      <c r="J147">
        <v>0.20455284552845532</v>
      </c>
      <c r="K147">
        <v>-1.419837398373984</v>
      </c>
      <c r="L147">
        <v>-1.419837398373984</v>
      </c>
      <c r="M147" t="str">
        <v>SG,SF</v>
      </c>
      <c r="N147" t="str">
        <v>ORL</v>
      </c>
      <c r="O147">
        <v>2.7632202761547768</v>
      </c>
      <c r="Q147">
        <f>VLOOKUP($A147, 'auction in'!$A$2:$B$218, 2, FALSE)</f>
        <v>2.7632202761547768</v>
      </c>
      <c r="S147" t="str">
        <f>VLOOKUP($A147, 'auction in'!$A$2:$C$218, 3, FALSE)</f>
        <v>_______</v>
      </c>
      <c r="U147">
        <v>-1.419837398373984</v>
      </c>
      <c r="W147">
        <f t="shared" si="23"/>
        <v>0.38504065040650359</v>
      </c>
      <c r="X147">
        <f t="shared" si="24"/>
        <v>0.38504065040650359</v>
      </c>
      <c r="Z147">
        <f t="shared" si="28"/>
        <v>1</v>
      </c>
      <c r="AA147">
        <f t="shared" si="28"/>
        <v>0</v>
      </c>
      <c r="AB147">
        <f t="shared" si="28"/>
        <v>0</v>
      </c>
      <c r="AC147">
        <f t="shared" si="28"/>
        <v>0</v>
      </c>
      <c r="AD147">
        <f t="shared" si="28"/>
        <v>0</v>
      </c>
      <c r="AE147">
        <f t="shared" si="28"/>
        <v>0</v>
      </c>
      <c r="AF147">
        <f t="shared" si="28"/>
        <v>0</v>
      </c>
      <c r="AG147">
        <f t="shared" si="28"/>
        <v>0</v>
      </c>
      <c r="AH147">
        <f t="shared" si="28"/>
        <v>0</v>
      </c>
      <c r="AI147">
        <f t="shared" si="28"/>
        <v>0</v>
      </c>
      <c r="AJ147">
        <f t="shared" si="28"/>
        <v>0</v>
      </c>
      <c r="AK147">
        <f t="shared" si="28"/>
        <v>0</v>
      </c>
      <c r="AL147">
        <f t="shared" si="28"/>
        <v>0</v>
      </c>
      <c r="AN147">
        <f t="shared" si="25"/>
        <v>2.7274743955045535</v>
      </c>
      <c r="AO147">
        <f t="shared" si="26"/>
        <v>2.7274743955045535</v>
      </c>
    </row>
    <row r="148" spans="1:41" x14ac:dyDescent="0.3">
      <c r="A148" t="str">
        <v>Daniel Theis</v>
      </c>
      <c r="B148">
        <v>1.0797560975609757</v>
      </c>
      <c r="C148">
        <v>-0.83</v>
      </c>
      <c r="D148">
        <v>-0.94097560975609751</v>
      </c>
      <c r="E148">
        <v>-0.65634146341463406</v>
      </c>
      <c r="F148">
        <v>5.6097560975609806E-2</v>
      </c>
      <c r="G148">
        <v>-0.60341463414634144</v>
      </c>
      <c r="H148">
        <v>-0.86024390243902438</v>
      </c>
      <c r="I148">
        <v>0.59707317073170729</v>
      </c>
      <c r="J148">
        <v>0.72878048780487803</v>
      </c>
      <c r="K148">
        <v>-1.4292682926829265</v>
      </c>
      <c r="L148">
        <v>-1.4292682926829265</v>
      </c>
      <c r="M148" t="str">
        <v xml:space="preserve"> C, PF</v>
      </c>
      <c r="N148" t="str">
        <v>HOU</v>
      </c>
      <c r="O148">
        <v>1</v>
      </c>
      <c r="Q148">
        <f>VLOOKUP($A148, 'auction in'!$A$2:$B$218, 2, FALSE)</f>
        <v>1</v>
      </c>
      <c r="S148" t="str">
        <f>VLOOKUP($A148, 'auction in'!$A$2:$C$218, 3, FALSE)</f>
        <v>_______</v>
      </c>
      <c r="U148">
        <v>-1.4292682926829265</v>
      </c>
      <c r="W148">
        <f t="shared" si="23"/>
        <v>0.37560975609756109</v>
      </c>
      <c r="X148">
        <f t="shared" si="24"/>
        <v>0.37560975609756109</v>
      </c>
      <c r="Z148">
        <f t="shared" si="28"/>
        <v>1</v>
      </c>
      <c r="AA148">
        <f t="shared" si="28"/>
        <v>0</v>
      </c>
      <c r="AB148">
        <f t="shared" si="28"/>
        <v>0</v>
      </c>
      <c r="AC148">
        <f t="shared" si="28"/>
        <v>0</v>
      </c>
      <c r="AD148">
        <f t="shared" si="28"/>
        <v>0</v>
      </c>
      <c r="AE148">
        <f t="shared" si="28"/>
        <v>0</v>
      </c>
      <c r="AF148">
        <f t="shared" si="28"/>
        <v>0</v>
      </c>
      <c r="AG148">
        <f t="shared" si="28"/>
        <v>0</v>
      </c>
      <c r="AH148">
        <f t="shared" si="28"/>
        <v>0</v>
      </c>
      <c r="AI148">
        <f t="shared" si="28"/>
        <v>0</v>
      </c>
      <c r="AJ148">
        <f t="shared" si="28"/>
        <v>0</v>
      </c>
      <c r="AK148">
        <f t="shared" si="28"/>
        <v>0</v>
      </c>
      <c r="AL148">
        <f t="shared" si="28"/>
        <v>0</v>
      </c>
      <c r="AN148">
        <f t="shared" si="25"/>
        <v>2.6851629449389884</v>
      </c>
      <c r="AO148">
        <f t="shared" si="26"/>
        <v>2.6851629449389884</v>
      </c>
    </row>
    <row r="149" spans="1:41" x14ac:dyDescent="0.3">
      <c r="A149" t="str">
        <v>Justin Holiday</v>
      </c>
      <c r="B149">
        <v>-0.66162601626016249</v>
      </c>
      <c r="C149">
        <v>-0.1243089430894309</v>
      </c>
      <c r="D149">
        <v>0.45609756097560977</v>
      </c>
      <c r="E149">
        <v>-0.64821138211382112</v>
      </c>
      <c r="F149">
        <v>-0.76105691056910563</v>
      </c>
      <c r="G149">
        <v>-0.65626016260162601</v>
      </c>
      <c r="H149">
        <v>-2.9268292682926855E-3</v>
      </c>
      <c r="I149">
        <v>-5.9024390243902436E-2</v>
      </c>
      <c r="J149">
        <v>1.0215447154471544</v>
      </c>
      <c r="K149">
        <v>-1.435772357723577</v>
      </c>
      <c r="L149">
        <v>-1.435772357723577</v>
      </c>
      <c r="M149" t="str">
        <v xml:space="preserve"> SG, SF</v>
      </c>
      <c r="N149" t="str">
        <v>IND</v>
      </c>
      <c r="O149">
        <v>2.6851629449389884</v>
      </c>
      <c r="Q149">
        <f>VLOOKUP($A149, 'auction in'!$A$2:$B$218, 2, FALSE)</f>
        <v>2.6851629449389884</v>
      </c>
      <c r="S149" t="str">
        <f>VLOOKUP($A149, 'auction in'!$A$2:$C$218, 3, FALSE)</f>
        <v>_______</v>
      </c>
      <c r="U149">
        <v>-1.435772357723577</v>
      </c>
      <c r="W149">
        <f t="shared" si="23"/>
        <v>0.3691056910569106</v>
      </c>
      <c r="X149">
        <f t="shared" si="24"/>
        <v>0.3691056910569106</v>
      </c>
      <c r="Z149">
        <f t="shared" si="28"/>
        <v>1</v>
      </c>
      <c r="AA149">
        <f t="shared" si="28"/>
        <v>0</v>
      </c>
      <c r="AB149">
        <f t="shared" si="28"/>
        <v>0</v>
      </c>
      <c r="AC149">
        <f t="shared" si="28"/>
        <v>0</v>
      </c>
      <c r="AD149">
        <f t="shared" si="28"/>
        <v>0</v>
      </c>
      <c r="AE149">
        <f t="shared" si="28"/>
        <v>0</v>
      </c>
      <c r="AF149">
        <f t="shared" si="28"/>
        <v>0</v>
      </c>
      <c r="AG149">
        <f t="shared" si="28"/>
        <v>0</v>
      </c>
      <c r="AH149">
        <f t="shared" si="28"/>
        <v>0</v>
      </c>
      <c r="AI149">
        <f t="shared" si="28"/>
        <v>0</v>
      </c>
      <c r="AJ149">
        <f t="shared" si="28"/>
        <v>0</v>
      </c>
      <c r="AK149">
        <f t="shared" si="28"/>
        <v>0</v>
      </c>
      <c r="AL149">
        <f t="shared" si="28"/>
        <v>0</v>
      </c>
      <c r="AN149">
        <f t="shared" si="25"/>
        <v>2.655982634204114</v>
      </c>
      <c r="AO149">
        <f t="shared" si="26"/>
        <v>2.655982634204114</v>
      </c>
    </row>
    <row r="150" spans="1:41" x14ac:dyDescent="0.3">
      <c r="A150" t="str">
        <v>Serge Ibaka</v>
      </c>
      <c r="B150">
        <v>0.6356097560975611</v>
      </c>
      <c r="C150">
        <v>0.25463414634146342</v>
      </c>
      <c r="D150">
        <v>-0.8521951219512196</v>
      </c>
      <c r="E150">
        <v>-0.64926829268292674</v>
      </c>
      <c r="F150">
        <v>0.1760975609756098</v>
      </c>
      <c r="G150">
        <v>-0.6429268292682927</v>
      </c>
      <c r="H150">
        <v>-1.8385365853658535</v>
      </c>
      <c r="I150">
        <v>0.69414634146341481</v>
      </c>
      <c r="J150">
        <v>0.7575609756097561</v>
      </c>
      <c r="K150">
        <v>-1.4648780487804871</v>
      </c>
      <c r="L150">
        <v>-1.4648780487804871</v>
      </c>
      <c r="M150" t="str">
        <v xml:space="preserve"> C, PF</v>
      </c>
      <c r="N150" t="str">
        <v>LAC</v>
      </c>
      <c r="O150">
        <v>2.655982634204114</v>
      </c>
      <c r="Q150">
        <f>VLOOKUP($A150, 'auction in'!$A$2:$B$218, 2, FALSE)</f>
        <v>2.655982634204114</v>
      </c>
      <c r="S150" t="str">
        <f>VLOOKUP($A150, 'auction in'!$A$2:$C$218, 3, FALSE)</f>
        <v>_______</v>
      </c>
      <c r="U150">
        <v>-1.4648780487804871</v>
      </c>
      <c r="W150">
        <f t="shared" si="23"/>
        <v>0.34000000000000052</v>
      </c>
      <c r="X150">
        <f t="shared" si="24"/>
        <v>0.34000000000000052</v>
      </c>
      <c r="Z150">
        <f t="shared" si="28"/>
        <v>1</v>
      </c>
      <c r="AA150">
        <f t="shared" si="28"/>
        <v>0</v>
      </c>
      <c r="AB150">
        <f t="shared" si="28"/>
        <v>0</v>
      </c>
      <c r="AC150">
        <f t="shared" si="28"/>
        <v>0</v>
      </c>
      <c r="AD150">
        <f t="shared" si="28"/>
        <v>0</v>
      </c>
      <c r="AE150">
        <f t="shared" si="28"/>
        <v>0</v>
      </c>
      <c r="AF150">
        <f t="shared" si="28"/>
        <v>0</v>
      </c>
      <c r="AG150">
        <f t="shared" si="28"/>
        <v>0</v>
      </c>
      <c r="AH150">
        <f t="shared" si="28"/>
        <v>0</v>
      </c>
      <c r="AI150">
        <f t="shared" si="28"/>
        <v>0</v>
      </c>
      <c r="AJ150">
        <f t="shared" si="28"/>
        <v>0</v>
      </c>
      <c r="AK150">
        <f t="shared" si="28"/>
        <v>0</v>
      </c>
      <c r="AL150">
        <f t="shared" si="28"/>
        <v>0</v>
      </c>
      <c r="AN150">
        <f t="shared" si="25"/>
        <v>2.5254007436655539</v>
      </c>
      <c r="AO150">
        <f t="shared" si="26"/>
        <v>2.5254007436655539</v>
      </c>
    </row>
    <row r="151" spans="1:41" x14ac:dyDescent="0.3">
      <c r="A151" t="str">
        <v>Derrick Rose</v>
      </c>
      <c r="B151">
        <v>0.12894308943089433</v>
      </c>
      <c r="C151">
        <v>0.75028455284552842</v>
      </c>
      <c r="D151">
        <v>-0.87085365853658547</v>
      </c>
      <c r="E151">
        <v>-0.2730081300813007</v>
      </c>
      <c r="F151">
        <v>-1.1235772357723577</v>
      </c>
      <c r="G151">
        <v>0.26589430894308941</v>
      </c>
      <c r="H151">
        <v>-0.2486585365853658</v>
      </c>
      <c r="I151">
        <v>-0.495</v>
      </c>
      <c r="J151">
        <v>0.34565040650406503</v>
      </c>
      <c r="K151">
        <v>-1.5203252032520322</v>
      </c>
      <c r="L151">
        <v>-1.5203252032520322</v>
      </c>
      <c r="M151" t="str">
        <v xml:space="preserve"> PG</v>
      </c>
      <c r="N151" t="str">
        <v>NYK</v>
      </c>
      <c r="O151">
        <v>2.2766385946507492</v>
      </c>
      <c r="Q151">
        <f>VLOOKUP($A151, 'auction in'!$A$2:$B$218, 2, FALSE)</f>
        <v>2.2766385946507492</v>
      </c>
      <c r="S151" t="str">
        <f>VLOOKUP($A151, 'auction in'!$A$2:$C$218, 3, FALSE)</f>
        <v>_______</v>
      </c>
      <c r="U151">
        <v>-1.5203252032520322</v>
      </c>
      <c r="W151">
        <f t="shared" si="23"/>
        <v>0.28455284552845539</v>
      </c>
      <c r="X151">
        <f t="shared" si="24"/>
        <v>0.28455284552845539</v>
      </c>
      <c r="Z151">
        <f t="shared" si="28"/>
        <v>1</v>
      </c>
      <c r="AA151">
        <f t="shared" si="28"/>
        <v>0</v>
      </c>
      <c r="AB151">
        <f t="shared" si="28"/>
        <v>0</v>
      </c>
      <c r="AC151">
        <f t="shared" si="28"/>
        <v>0</v>
      </c>
      <c r="AD151">
        <f t="shared" si="28"/>
        <v>0</v>
      </c>
      <c r="AE151">
        <f t="shared" si="28"/>
        <v>0</v>
      </c>
      <c r="AF151">
        <f t="shared" si="28"/>
        <v>0</v>
      </c>
      <c r="AG151">
        <f t="shared" si="28"/>
        <v>0</v>
      </c>
      <c r="AH151">
        <f t="shared" si="28"/>
        <v>0</v>
      </c>
      <c r="AI151">
        <f t="shared" si="28"/>
        <v>0</v>
      </c>
      <c r="AJ151">
        <f t="shared" si="28"/>
        <v>0</v>
      </c>
      <c r="AK151">
        <f t="shared" si="28"/>
        <v>0</v>
      </c>
      <c r="AL151">
        <f t="shared" si="28"/>
        <v>0</v>
      </c>
      <c r="AN151">
        <f t="shared" si="25"/>
        <v>2.2766385946507492</v>
      </c>
      <c r="AO151">
        <f t="shared" si="26"/>
        <v>2.2766385946507492</v>
      </c>
    </row>
    <row r="152" spans="1:41" x14ac:dyDescent="0.3">
      <c r="A152" t="str">
        <v>Malik Beasley</v>
      </c>
      <c r="B152">
        <v>-0.53386178861788625</v>
      </c>
      <c r="C152">
        <v>0.22333333333333333</v>
      </c>
      <c r="D152">
        <v>0.91536585365853662</v>
      </c>
      <c r="E152">
        <v>0.15077235772357728</v>
      </c>
      <c r="F152">
        <v>-0.66821138211382114</v>
      </c>
      <c r="G152">
        <v>-0.49422764227642274</v>
      </c>
      <c r="H152">
        <v>-0.77146341463414636</v>
      </c>
      <c r="I152">
        <v>-0.86329268292682926</v>
      </c>
      <c r="J152">
        <v>0.4269918699186992</v>
      </c>
      <c r="K152">
        <v>-1.6145934959349593</v>
      </c>
      <c r="L152">
        <v>-1.6145934959349593</v>
      </c>
      <c r="M152" t="str">
        <v xml:space="preserve"> SG, SF</v>
      </c>
      <c r="N152" t="str">
        <v>MIN</v>
      </c>
      <c r="O152">
        <v>1</v>
      </c>
      <c r="Q152">
        <f>VLOOKUP($A152, 'auction in'!$A$2:$B$218, 2, FALSE)</f>
        <v>1</v>
      </c>
      <c r="S152" t="str">
        <f>VLOOKUP($A152, 'auction in'!$A$2:$C$218, 3, FALSE)</f>
        <v>_______</v>
      </c>
      <c r="U152">
        <v>-1.6145934959349593</v>
      </c>
      <c r="W152">
        <f t="shared" si="23"/>
        <v>0.19028455284552837</v>
      </c>
      <c r="X152">
        <f t="shared" si="24"/>
        <v>0.19028455284552837</v>
      </c>
      <c r="Z152">
        <f t="shared" si="28"/>
        <v>1</v>
      </c>
      <c r="AA152">
        <f t="shared" si="28"/>
        <v>0</v>
      </c>
      <c r="AB152">
        <f t="shared" si="28"/>
        <v>0</v>
      </c>
      <c r="AC152">
        <f t="shared" si="28"/>
        <v>0</v>
      </c>
      <c r="AD152">
        <f t="shared" si="28"/>
        <v>0</v>
      </c>
      <c r="AE152">
        <f t="shared" si="28"/>
        <v>0</v>
      </c>
      <c r="AF152">
        <f t="shared" si="28"/>
        <v>0</v>
      </c>
      <c r="AG152">
        <f t="shared" si="28"/>
        <v>0</v>
      </c>
      <c r="AH152">
        <f t="shared" si="28"/>
        <v>0</v>
      </c>
      <c r="AI152">
        <f t="shared" si="28"/>
        <v>0</v>
      </c>
      <c r="AJ152">
        <f t="shared" si="28"/>
        <v>0</v>
      </c>
      <c r="AK152">
        <f t="shared" si="28"/>
        <v>0</v>
      </c>
      <c r="AL152">
        <f t="shared" si="28"/>
        <v>0</v>
      </c>
      <c r="AN152">
        <f t="shared" si="25"/>
        <v>1.8537064659371643</v>
      </c>
      <c r="AO152">
        <f t="shared" si="26"/>
        <v>1.8537064659371643</v>
      </c>
    </row>
    <row r="153" spans="1:41" x14ac:dyDescent="0.3">
      <c r="A153" t="str">
        <v>Kyle Kuzma</v>
      </c>
      <c r="B153">
        <v>-0.38861788617886178</v>
      </c>
      <c r="C153">
        <v>-0.35325203252032522</v>
      </c>
      <c r="D153">
        <v>0.33609756097560978</v>
      </c>
      <c r="E153">
        <v>7.1626016260162656E-2</v>
      </c>
      <c r="F153">
        <v>0.31788617886178866</v>
      </c>
      <c r="G153">
        <v>-0.51910569105691051</v>
      </c>
      <c r="H153">
        <v>-1.1146341463414635</v>
      </c>
      <c r="I153">
        <v>1.9268292682926846E-2</v>
      </c>
      <c r="J153">
        <v>-1.3739837398374005E-2</v>
      </c>
      <c r="K153">
        <v>-1.644471544715447</v>
      </c>
      <c r="L153">
        <v>-1.644471544715447</v>
      </c>
      <c r="M153" t="str">
        <v xml:space="preserve"> PF, SF</v>
      </c>
      <c r="N153" t="str">
        <v>WAS</v>
      </c>
      <c r="O153">
        <v>1</v>
      </c>
      <c r="Q153">
        <f>VLOOKUP($A153, 'auction in'!$A$2:$B$218, 2, FALSE)</f>
        <v>1</v>
      </c>
      <c r="S153" t="str">
        <f>VLOOKUP($A153, 'auction in'!$A$2:$C$218, 3, FALSE)</f>
        <v>_______</v>
      </c>
      <c r="U153">
        <v>-1.644471544715447</v>
      </c>
      <c r="W153">
        <f t="shared" si="23"/>
        <v>0.16040650406504064</v>
      </c>
      <c r="X153">
        <f t="shared" si="24"/>
        <v>0.16040650406504064</v>
      </c>
      <c r="Z153">
        <f t="shared" ref="Z153:AL162" si="29">IF(EXACT($S153, Z$2), 1, 0)</f>
        <v>1</v>
      </c>
      <c r="AA153">
        <f t="shared" si="29"/>
        <v>0</v>
      </c>
      <c r="AB153">
        <f t="shared" si="29"/>
        <v>0</v>
      </c>
      <c r="AC153">
        <f t="shared" si="29"/>
        <v>0</v>
      </c>
      <c r="AD153">
        <f t="shared" si="29"/>
        <v>0</v>
      </c>
      <c r="AE153">
        <f t="shared" si="29"/>
        <v>0</v>
      </c>
      <c r="AF153">
        <f t="shared" si="29"/>
        <v>0</v>
      </c>
      <c r="AG153">
        <f t="shared" si="29"/>
        <v>0</v>
      </c>
      <c r="AH153">
        <f t="shared" si="29"/>
        <v>0</v>
      </c>
      <c r="AI153">
        <f t="shared" si="29"/>
        <v>0</v>
      </c>
      <c r="AJ153">
        <f t="shared" si="29"/>
        <v>0</v>
      </c>
      <c r="AK153">
        <f t="shared" si="29"/>
        <v>0</v>
      </c>
      <c r="AL153">
        <f t="shared" si="29"/>
        <v>0</v>
      </c>
      <c r="AN153">
        <f t="shared" si="25"/>
        <v>1.7196594134988361</v>
      </c>
      <c r="AO153">
        <f t="shared" si="26"/>
        <v>1.7196594134988361</v>
      </c>
    </row>
    <row r="154" spans="1:41" x14ac:dyDescent="0.3">
      <c r="A154" t="str">
        <v>Alperen Sengun</v>
      </c>
      <c r="B154">
        <v>0.99439024390243891</v>
      </c>
      <c r="C154">
        <v>0.1175609756097561</v>
      </c>
      <c r="D154">
        <v>-1.2141463414634146</v>
      </c>
      <c r="E154">
        <v>-0.57097560975609751</v>
      </c>
      <c r="F154">
        <v>0.33780487804878057</v>
      </c>
      <c r="G154">
        <v>-0.83390243902439032</v>
      </c>
      <c r="H154">
        <v>-0.86024390243902438</v>
      </c>
      <c r="I154">
        <v>0.48609756097560974</v>
      </c>
      <c r="J154">
        <v>-0.18463414634146341</v>
      </c>
      <c r="K154">
        <v>-1.7280487804878051</v>
      </c>
      <c r="L154">
        <v>-1.7280487804878051</v>
      </c>
      <c r="M154" t="str">
        <v xml:space="preserve"> C</v>
      </c>
      <c r="N154" t="str">
        <v>HOU</v>
      </c>
      <c r="O154">
        <v>1.3446924205557003</v>
      </c>
      <c r="Q154">
        <f>VLOOKUP($A154, 'auction in'!$A$2:$B$218, 2, FALSE)</f>
        <v>1.3446924205557003</v>
      </c>
      <c r="S154" t="str">
        <f>VLOOKUP($A154, 'auction in'!$A$2:$C$218, 3, FALSE)</f>
        <v>_______</v>
      </c>
      <c r="U154">
        <v>-1.7280487804878051</v>
      </c>
      <c r="W154">
        <f t="shared" si="23"/>
        <v>7.6829268292682551E-2</v>
      </c>
      <c r="X154">
        <f t="shared" si="24"/>
        <v>7.6829268292682551E-2</v>
      </c>
      <c r="Z154">
        <f t="shared" si="29"/>
        <v>1</v>
      </c>
      <c r="AA154">
        <f t="shared" si="29"/>
        <v>0</v>
      </c>
      <c r="AB154">
        <f t="shared" si="29"/>
        <v>0</v>
      </c>
      <c r="AC154">
        <f t="shared" si="29"/>
        <v>0</v>
      </c>
      <c r="AD154">
        <f t="shared" si="29"/>
        <v>0</v>
      </c>
      <c r="AE154">
        <f t="shared" si="29"/>
        <v>0</v>
      </c>
      <c r="AF154">
        <f t="shared" si="29"/>
        <v>0</v>
      </c>
      <c r="AG154">
        <f t="shared" si="29"/>
        <v>0</v>
      </c>
      <c r="AH154">
        <f t="shared" si="29"/>
        <v>0</v>
      </c>
      <c r="AI154">
        <f t="shared" si="29"/>
        <v>0</v>
      </c>
      <c r="AJ154">
        <f t="shared" si="29"/>
        <v>0</v>
      </c>
      <c r="AK154">
        <f t="shared" si="29"/>
        <v>0</v>
      </c>
      <c r="AL154">
        <f t="shared" si="29"/>
        <v>0</v>
      </c>
      <c r="AN154">
        <f t="shared" si="25"/>
        <v>1.3446924205557003</v>
      </c>
      <c r="AO154">
        <f t="shared" si="26"/>
        <v>1.3446924205557003</v>
      </c>
    </row>
    <row r="155" spans="1:41" x14ac:dyDescent="0.3">
      <c r="A155" t="str">
        <v>Jalen Green</v>
      </c>
      <c r="B155">
        <v>-0.73829268292682926</v>
      </c>
      <c r="C155">
        <v>7.8658536585365854E-2</v>
      </c>
      <c r="D155">
        <v>0.60939024390243901</v>
      </c>
      <c r="E155">
        <v>0.43463414634146352</v>
      </c>
      <c r="F155">
        <v>-0.63963414634146343</v>
      </c>
      <c r="G155">
        <v>-0.25817073170731708</v>
      </c>
      <c r="H155">
        <v>0.66792682926829272</v>
      </c>
      <c r="I155">
        <v>-0.78439024390243905</v>
      </c>
      <c r="J155">
        <v>-1.1184146341463412</v>
      </c>
      <c r="K155">
        <v>-1.748292682926829</v>
      </c>
      <c r="L155">
        <v>-1.748292682926829</v>
      </c>
      <c r="M155" t="str">
        <v xml:space="preserve"> SG</v>
      </c>
      <c r="N155" t="str">
        <v>HOU</v>
      </c>
      <c r="O155">
        <v>2</v>
      </c>
      <c r="Q155">
        <f>VLOOKUP($A155, 'auction in'!$A$2:$B$218, 2, FALSE)</f>
        <v>2</v>
      </c>
      <c r="S155" t="str">
        <f>VLOOKUP($A155, 'auction in'!$A$2:$C$218, 3, FALSE)</f>
        <v>_______</v>
      </c>
      <c r="U155">
        <v>-1.748292682926829</v>
      </c>
      <c r="W155">
        <f t="shared" si="23"/>
        <v>5.6585365853658587E-2</v>
      </c>
      <c r="X155">
        <f t="shared" si="24"/>
        <v>5.6585365853658587E-2</v>
      </c>
      <c r="Z155">
        <f t="shared" si="29"/>
        <v>1</v>
      </c>
      <c r="AA155">
        <f t="shared" si="29"/>
        <v>0</v>
      </c>
      <c r="AB155">
        <f t="shared" si="29"/>
        <v>0</v>
      </c>
      <c r="AC155">
        <f t="shared" si="29"/>
        <v>0</v>
      </c>
      <c r="AD155">
        <f t="shared" si="29"/>
        <v>0</v>
      </c>
      <c r="AE155">
        <f t="shared" si="29"/>
        <v>0</v>
      </c>
      <c r="AF155">
        <f t="shared" si="29"/>
        <v>0</v>
      </c>
      <c r="AG155">
        <f t="shared" si="29"/>
        <v>0</v>
      </c>
      <c r="AH155">
        <f t="shared" si="29"/>
        <v>0</v>
      </c>
      <c r="AI155">
        <f t="shared" si="29"/>
        <v>0</v>
      </c>
      <c r="AJ155">
        <f t="shared" si="29"/>
        <v>0</v>
      </c>
      <c r="AK155">
        <f t="shared" si="29"/>
        <v>0</v>
      </c>
      <c r="AL155">
        <f t="shared" si="29"/>
        <v>0</v>
      </c>
      <c r="AN155">
        <f t="shared" si="25"/>
        <v>1.2538687033934062</v>
      </c>
      <c r="AO155">
        <f t="shared" si="26"/>
        <v>1.2538687033934062</v>
      </c>
    </row>
    <row r="156" spans="1:41" x14ac:dyDescent="0.3">
      <c r="A156" t="str">
        <v>Ricky Rubio</v>
      </c>
      <c r="B156">
        <v>-0.78975609756097553</v>
      </c>
      <c r="C156">
        <v>0.57853658536585373</v>
      </c>
      <c r="D156">
        <v>-0.88975609756097551</v>
      </c>
      <c r="E156">
        <v>-0.98926829268292682</v>
      </c>
      <c r="F156">
        <v>-0.92560975609756091</v>
      </c>
      <c r="G156">
        <v>1.138048780487805</v>
      </c>
      <c r="H156">
        <v>0.77024390243902441</v>
      </c>
      <c r="I156">
        <v>-0.99926829268292683</v>
      </c>
      <c r="J156">
        <v>0.34463414634146339</v>
      </c>
      <c r="K156">
        <v>-1.7621951219512191</v>
      </c>
      <c r="L156">
        <v>-1.7621951219512191</v>
      </c>
      <c r="M156" t="str">
        <v xml:space="preserve"> PG</v>
      </c>
      <c r="N156" t="str">
        <v>CLE</v>
      </c>
      <c r="O156">
        <v>1</v>
      </c>
      <c r="Q156">
        <f>VLOOKUP($A156, 'auction in'!$A$2:$B$218, 2, FALSE)</f>
        <v>1</v>
      </c>
      <c r="S156" t="str">
        <f>VLOOKUP($A156, 'auction in'!$A$2:$C$218, 3, FALSE)</f>
        <v>_______</v>
      </c>
      <c r="U156">
        <v>-1.7621951219512191</v>
      </c>
      <c r="W156">
        <f t="shared" si="23"/>
        <v>4.2682926829268553E-2</v>
      </c>
      <c r="X156">
        <f t="shared" si="24"/>
        <v>4.2682926829268553E-2</v>
      </c>
      <c r="Z156">
        <f t="shared" si="29"/>
        <v>1</v>
      </c>
      <c r="AA156">
        <f t="shared" si="29"/>
        <v>0</v>
      </c>
      <c r="AB156">
        <f t="shared" si="29"/>
        <v>0</v>
      </c>
      <c r="AC156">
        <f t="shared" si="29"/>
        <v>0</v>
      </c>
      <c r="AD156">
        <f t="shared" si="29"/>
        <v>0</v>
      </c>
      <c r="AE156">
        <f t="shared" si="29"/>
        <v>0</v>
      </c>
      <c r="AF156">
        <f t="shared" si="29"/>
        <v>0</v>
      </c>
      <c r="AG156">
        <f t="shared" si="29"/>
        <v>0</v>
      </c>
      <c r="AH156">
        <f t="shared" si="29"/>
        <v>0</v>
      </c>
      <c r="AI156">
        <f t="shared" si="29"/>
        <v>0</v>
      </c>
      <c r="AJ156">
        <f t="shared" si="29"/>
        <v>0</v>
      </c>
      <c r="AK156">
        <f t="shared" si="29"/>
        <v>0</v>
      </c>
      <c r="AL156">
        <f t="shared" si="29"/>
        <v>0</v>
      </c>
      <c r="AN156">
        <f t="shared" si="25"/>
        <v>1.1914957891976135</v>
      </c>
      <c r="AO156">
        <f t="shared" si="26"/>
        <v>1.1914957891976135</v>
      </c>
    </row>
    <row r="157" spans="1:41" x14ac:dyDescent="0.3">
      <c r="A157" t="str">
        <v>Josh Hart</v>
      </c>
      <c r="B157">
        <v>-0.19658536585365854</v>
      </c>
      <c r="C157">
        <v>7.109756097560975E-2</v>
      </c>
      <c r="D157">
        <v>-0.58353658536585362</v>
      </c>
      <c r="E157">
        <v>-0.84317073170731704</v>
      </c>
      <c r="F157">
        <v>0.65695121951219515</v>
      </c>
      <c r="G157">
        <v>-0.423170731707317</v>
      </c>
      <c r="H157">
        <v>-0.5741463414634147</v>
      </c>
      <c r="I157">
        <v>-0.63207317073170721</v>
      </c>
      <c r="J157">
        <v>0.7346341463414634</v>
      </c>
      <c r="K157">
        <v>-1.7899999999999998</v>
      </c>
      <c r="L157">
        <v>-1.7899999999999998</v>
      </c>
      <c r="M157" t="str">
        <v xml:space="preserve"> SG, SF</v>
      </c>
      <c r="N157" t="str">
        <v>NOP</v>
      </c>
      <c r="O157">
        <v>1</v>
      </c>
      <c r="Q157">
        <f>VLOOKUP($A157, 'auction in'!$A$2:$B$218, 2, FALSE)</f>
        <v>1</v>
      </c>
      <c r="S157" t="str">
        <f>VLOOKUP($A157, 'auction in'!$A$2:$C$218, 3, FALSE)</f>
        <v>_______</v>
      </c>
      <c r="U157">
        <v>-1.7899999999999998</v>
      </c>
      <c r="W157">
        <f t="shared" si="23"/>
        <v>1.4878048780487818E-2</v>
      </c>
      <c r="X157">
        <f t="shared" si="24"/>
        <v>1.4878048780487818E-2</v>
      </c>
      <c r="Z157">
        <f t="shared" si="29"/>
        <v>1</v>
      </c>
      <c r="AA157">
        <f t="shared" si="29"/>
        <v>0</v>
      </c>
      <c r="AB157">
        <f t="shared" si="29"/>
        <v>0</v>
      </c>
      <c r="AC157">
        <f t="shared" si="29"/>
        <v>0</v>
      </c>
      <c r="AD157">
        <f t="shared" si="29"/>
        <v>0</v>
      </c>
      <c r="AE157">
        <f t="shared" si="29"/>
        <v>0</v>
      </c>
      <c r="AF157">
        <f t="shared" si="29"/>
        <v>0</v>
      </c>
      <c r="AG157">
        <f t="shared" si="29"/>
        <v>0</v>
      </c>
      <c r="AH157">
        <f t="shared" si="29"/>
        <v>0</v>
      </c>
      <c r="AI157">
        <f t="shared" si="29"/>
        <v>0</v>
      </c>
      <c r="AJ157">
        <f t="shared" si="29"/>
        <v>0</v>
      </c>
      <c r="AK157">
        <f t="shared" si="29"/>
        <v>0</v>
      </c>
      <c r="AL157">
        <f t="shared" si="29"/>
        <v>0</v>
      </c>
      <c r="AN157">
        <f t="shared" si="25"/>
        <v>1.0667499608060249</v>
      </c>
      <c r="AO157">
        <f t="shared" si="26"/>
        <v>1.0667499608060249</v>
      </c>
    </row>
    <row r="158" spans="1:41" x14ac:dyDescent="0.3">
      <c r="A158" t="str">
        <v>Tyler Herro</v>
      </c>
      <c r="B158">
        <v>-0.40560975609756095</v>
      </c>
      <c r="C158">
        <v>0.2882926829268293</v>
      </c>
      <c r="D158">
        <v>8.3414634146341482E-2</v>
      </c>
      <c r="E158">
        <v>9.756097560975896E-4</v>
      </c>
      <c r="F158">
        <v>-0.20853658536585362</v>
      </c>
      <c r="G158">
        <v>0.11365853658536587</v>
      </c>
      <c r="H158">
        <v>-0.95414634146341459</v>
      </c>
      <c r="I158">
        <v>-0.60658536585365841</v>
      </c>
      <c r="J158">
        <v>-0.11634146341463414</v>
      </c>
      <c r="K158">
        <v>-1.8048780487804876</v>
      </c>
      <c r="L158">
        <v>-1.8048780487804876</v>
      </c>
      <c r="M158" t="str">
        <v xml:space="preserve"> SG, PG</v>
      </c>
      <c r="N158" t="str">
        <v>MIA</v>
      </c>
      <c r="O158">
        <v>0.92652637781169622</v>
      </c>
      <c r="Q158">
        <f>VLOOKUP($A158, 'auction in'!$A$2:$B$218, 2, FALSE)</f>
        <v>0.92652637781169622</v>
      </c>
      <c r="S158" t="str">
        <f>VLOOKUP($A158, 'auction in'!$A$2:$C$218, 3, FALSE)</f>
        <v>_______</v>
      </c>
      <c r="U158">
        <v>-1.8048780487804876</v>
      </c>
      <c r="W158">
        <f t="shared" si="23"/>
        <v>0</v>
      </c>
      <c r="X158">
        <f t="shared" si="24"/>
        <v>0</v>
      </c>
      <c r="Z158">
        <f t="shared" si="29"/>
        <v>1</v>
      </c>
      <c r="AA158">
        <f t="shared" si="29"/>
        <v>0</v>
      </c>
      <c r="AB158">
        <f t="shared" si="29"/>
        <v>0</v>
      </c>
      <c r="AC158">
        <f t="shared" si="29"/>
        <v>0</v>
      </c>
      <c r="AD158">
        <f t="shared" si="29"/>
        <v>0</v>
      </c>
      <c r="AE158">
        <f t="shared" si="29"/>
        <v>0</v>
      </c>
      <c r="AF158">
        <f t="shared" si="29"/>
        <v>0</v>
      </c>
      <c r="AG158">
        <f t="shared" si="29"/>
        <v>0</v>
      </c>
      <c r="AH158">
        <f t="shared" si="29"/>
        <v>0</v>
      </c>
      <c r="AI158">
        <f t="shared" si="29"/>
        <v>0</v>
      </c>
      <c r="AJ158">
        <f t="shared" si="29"/>
        <v>0</v>
      </c>
      <c r="AK158">
        <f t="shared" si="29"/>
        <v>0</v>
      </c>
      <c r="AL158">
        <f t="shared" si="29"/>
        <v>0</v>
      </c>
      <c r="AN158">
        <f t="shared" si="25"/>
        <v>1</v>
      </c>
      <c r="AO158">
        <f t="shared" si="26"/>
        <v>1</v>
      </c>
    </row>
    <row r="159" spans="1:41" x14ac:dyDescent="0.3">
      <c r="A159" t="str">
        <v>Monte Morris</v>
      </c>
      <c r="B159">
        <v>0.2858536585365854</v>
      </c>
      <c r="C159">
        <v>0.20292682926829267</v>
      </c>
      <c r="D159">
        <v>-0.6251219512195122</v>
      </c>
      <c r="E159">
        <v>-0.53682926829268296</v>
      </c>
      <c r="F159">
        <v>-1.198780487804878</v>
      </c>
      <c r="G159">
        <v>0.13926829268292687</v>
      </c>
      <c r="H159">
        <v>-0.57000000000000006</v>
      </c>
      <c r="I159">
        <v>-0.54682926829268286</v>
      </c>
      <c r="J159">
        <v>1.0275609756097561</v>
      </c>
      <c r="K159">
        <v>-1.8219512195121952</v>
      </c>
      <c r="L159">
        <v>-1.8219512195121952</v>
      </c>
      <c r="M159" t="str">
        <v xml:space="preserve"> PG</v>
      </c>
      <c r="N159" t="str">
        <v>DEN</v>
      </c>
      <c r="O159">
        <v>0.84802031574747838</v>
      </c>
      <c r="Q159">
        <f>VLOOKUP($A159, 'auction in'!$A$2:$B$218, 2, FALSE)</f>
        <v>0.84802031574747838</v>
      </c>
      <c r="S159" t="str">
        <f>VLOOKUP($A159, 'auction in'!$A$2:$C$218, 3, FALSE)</f>
        <v>_______</v>
      </c>
      <c r="U159">
        <v>-1.8219512195121952</v>
      </c>
      <c r="W159">
        <f t="shared" si="23"/>
        <v>-1.7073170731707554E-2</v>
      </c>
      <c r="X159">
        <f t="shared" si="24"/>
        <v>-1.7073170731707554E-2</v>
      </c>
      <c r="Z159">
        <f t="shared" si="29"/>
        <v>1</v>
      </c>
      <c r="AA159">
        <f t="shared" si="29"/>
        <v>0</v>
      </c>
      <c r="AB159">
        <f t="shared" si="29"/>
        <v>0</v>
      </c>
      <c r="AC159">
        <f t="shared" si="29"/>
        <v>0</v>
      </c>
      <c r="AD159">
        <f t="shared" si="29"/>
        <v>0</v>
      </c>
      <c r="AE159">
        <f t="shared" si="29"/>
        <v>0</v>
      </c>
      <c r="AF159">
        <f t="shared" si="29"/>
        <v>0</v>
      </c>
      <c r="AG159">
        <f t="shared" si="29"/>
        <v>0</v>
      </c>
      <c r="AH159">
        <f t="shared" si="29"/>
        <v>0</v>
      </c>
      <c r="AI159">
        <f t="shared" si="29"/>
        <v>0</v>
      </c>
      <c r="AJ159">
        <f t="shared" si="29"/>
        <v>0</v>
      </c>
      <c r="AK159">
        <f t="shared" si="29"/>
        <v>0</v>
      </c>
      <c r="AL159">
        <f t="shared" si="29"/>
        <v>0</v>
      </c>
      <c r="AN159">
        <f t="shared" si="25"/>
        <v>0.92340168432095404</v>
      </c>
      <c r="AO159">
        <f t="shared" si="26"/>
        <v>0.92340168432095404</v>
      </c>
    </row>
    <row r="160" spans="1:41" x14ac:dyDescent="0.3">
      <c r="A160" t="str">
        <v>Desmond Bane</v>
      </c>
      <c r="B160">
        <v>2.7317073170731711E-2</v>
      </c>
      <c r="C160">
        <v>0.18548780487804878</v>
      </c>
      <c r="D160">
        <v>0.19097560975609756</v>
      </c>
      <c r="E160">
        <v>-0.53573170731707309</v>
      </c>
      <c r="F160">
        <v>-0.62182926829268292</v>
      </c>
      <c r="G160">
        <v>-0.46292682926829271</v>
      </c>
      <c r="H160">
        <v>-0.62292682926829268</v>
      </c>
      <c r="I160">
        <v>-0.72207317073170729</v>
      </c>
      <c r="J160">
        <v>0.6709756097560976</v>
      </c>
      <c r="K160">
        <v>-1.8907317073170731</v>
      </c>
      <c r="L160">
        <v>-1.8907317073170731</v>
      </c>
      <c r="M160" t="str">
        <v xml:space="preserve"> SG</v>
      </c>
      <c r="N160" t="str">
        <v>MEM</v>
      </c>
      <c r="O160">
        <v>0.5903593941008195</v>
      </c>
      <c r="Q160">
        <f>VLOOKUP($A160, 'auction in'!$A$2:$B$218, 2, FALSE)</f>
        <v>0.5903593941008195</v>
      </c>
      <c r="S160" t="str">
        <f>VLOOKUP($A160, 'auction in'!$A$2:$C$218, 3, FALSE)</f>
        <v>_______</v>
      </c>
      <c r="U160">
        <v>-1.8907317073170731</v>
      </c>
      <c r="W160">
        <f t="shared" si="23"/>
        <v>-8.5853658536585442E-2</v>
      </c>
      <c r="X160">
        <f t="shared" si="24"/>
        <v>-8.5853658536585442E-2</v>
      </c>
      <c r="Z160">
        <f t="shared" si="29"/>
        <v>1</v>
      </c>
      <c r="AA160">
        <f t="shared" si="29"/>
        <v>0</v>
      </c>
      <c r="AB160">
        <f t="shared" si="29"/>
        <v>0</v>
      </c>
      <c r="AC160">
        <f t="shared" si="29"/>
        <v>0</v>
      </c>
      <c r="AD160">
        <f t="shared" si="29"/>
        <v>0</v>
      </c>
      <c r="AE160">
        <f t="shared" si="29"/>
        <v>0</v>
      </c>
      <c r="AF160">
        <f t="shared" si="29"/>
        <v>0</v>
      </c>
      <c r="AG160">
        <f t="shared" si="29"/>
        <v>0</v>
      </c>
      <c r="AH160">
        <f t="shared" si="29"/>
        <v>0</v>
      </c>
      <c r="AI160">
        <f t="shared" si="29"/>
        <v>0</v>
      </c>
      <c r="AJ160">
        <f t="shared" si="29"/>
        <v>0</v>
      </c>
      <c r="AK160">
        <f t="shared" si="29"/>
        <v>0</v>
      </c>
      <c r="AL160">
        <f t="shared" si="29"/>
        <v>0</v>
      </c>
      <c r="AN160">
        <f t="shared" si="25"/>
        <v>0.61481989829965955</v>
      </c>
      <c r="AO160">
        <f t="shared" si="26"/>
        <v>0.61481989829965955</v>
      </c>
    </row>
    <row r="161" spans="1:41" x14ac:dyDescent="0.3">
      <c r="A161" t="str">
        <v>Jeremy Lamb</v>
      </c>
      <c r="B161">
        <v>-0.29869918699186992</v>
      </c>
      <c r="C161">
        <v>0.57447154471544715</v>
      </c>
      <c r="D161">
        <v>-0.55073170731707322</v>
      </c>
      <c r="E161">
        <v>-0.79821138211382103</v>
      </c>
      <c r="F161">
        <v>-0.80569105691056908</v>
      </c>
      <c r="G161">
        <v>-0.7660162601626016</v>
      </c>
      <c r="H161">
        <v>-0.45658536585365861</v>
      </c>
      <c r="I161">
        <v>-4.8780487804878092E-4</v>
      </c>
      <c r="J161">
        <v>1.1978861788617885</v>
      </c>
      <c r="K161">
        <v>-1.9040650406504067</v>
      </c>
      <c r="L161">
        <v>-1.9040650406504067</v>
      </c>
      <c r="M161" t="str">
        <v xml:space="preserve"> SG, SF</v>
      </c>
      <c r="N161" t="str">
        <v>IND</v>
      </c>
      <c r="O161">
        <v>0.66416851228085405</v>
      </c>
      <c r="Q161">
        <f>VLOOKUP($A161, 'auction in'!$A$2:$B$218, 2, FALSE)</f>
        <v>0.66416851228085405</v>
      </c>
      <c r="S161" t="str">
        <f>VLOOKUP($A161, 'auction in'!$A$2:$C$218, 3, FALSE)</f>
        <v>_______</v>
      </c>
      <c r="U161">
        <v>-1.9040650406504067</v>
      </c>
      <c r="W161">
        <f t="shared" si="23"/>
        <v>-9.9186991869919083E-2</v>
      </c>
      <c r="X161">
        <f t="shared" si="24"/>
        <v>-9.9186991869919083E-2</v>
      </c>
      <c r="Z161">
        <f t="shared" si="29"/>
        <v>1</v>
      </c>
      <c r="AA161">
        <f t="shared" si="29"/>
        <v>0</v>
      </c>
      <c r="AB161">
        <f t="shared" si="29"/>
        <v>0</v>
      </c>
      <c r="AC161">
        <f t="shared" si="29"/>
        <v>0</v>
      </c>
      <c r="AD161">
        <f t="shared" si="29"/>
        <v>0</v>
      </c>
      <c r="AE161">
        <f t="shared" si="29"/>
        <v>0</v>
      </c>
      <c r="AF161">
        <f t="shared" si="29"/>
        <v>0</v>
      </c>
      <c r="AG161">
        <f t="shared" si="29"/>
        <v>0</v>
      </c>
      <c r="AH161">
        <f t="shared" si="29"/>
        <v>0</v>
      </c>
      <c r="AI161">
        <f t="shared" si="29"/>
        <v>0</v>
      </c>
      <c r="AJ161">
        <f t="shared" si="29"/>
        <v>0</v>
      </c>
      <c r="AK161">
        <f t="shared" si="29"/>
        <v>0</v>
      </c>
      <c r="AL161">
        <f t="shared" si="29"/>
        <v>0</v>
      </c>
      <c r="AN161">
        <f t="shared" si="25"/>
        <v>0.55500026129316593</v>
      </c>
      <c r="AO161">
        <f t="shared" si="26"/>
        <v>0.55500026129316593</v>
      </c>
    </row>
    <row r="162" spans="1:41" x14ac:dyDescent="0.3">
      <c r="A162" t="str">
        <v>Aleksej Pokusevski</v>
      </c>
      <c r="B162">
        <v>-0.55073170731707322</v>
      </c>
      <c r="C162">
        <v>-8.7317073170731715E-2</v>
      </c>
      <c r="D162">
        <v>0.15170731707317076</v>
      </c>
      <c r="E162">
        <v>-0.22097560975609754</v>
      </c>
      <c r="F162">
        <v>0.11585365853658541</v>
      </c>
      <c r="G162">
        <v>-0.18512195121951219</v>
      </c>
      <c r="H162">
        <v>-1.167560975609756</v>
      </c>
      <c r="I162">
        <v>0.91292682926829272</v>
      </c>
      <c r="J162">
        <v>-0.93585365853658553</v>
      </c>
      <c r="K162">
        <v>-1.9670731707317071</v>
      </c>
      <c r="L162">
        <v>-1.9670731707317071</v>
      </c>
      <c r="M162" t="str">
        <v xml:space="preserve"> PF</v>
      </c>
      <c r="N162" t="str">
        <v>OKL</v>
      </c>
      <c r="O162">
        <v>0.18071878820163345</v>
      </c>
      <c r="Q162">
        <f>VLOOKUP($A162, 'auction in'!$A$2:$B$218, 2, FALSE)</f>
        <v>0.18071878820163345</v>
      </c>
      <c r="S162" t="str">
        <f>VLOOKUP($A162, 'auction in'!$A$2:$C$218, 3, FALSE)</f>
        <v>_______</v>
      </c>
      <c r="U162">
        <v>-1.9670731707317071</v>
      </c>
      <c r="W162">
        <f t="shared" si="23"/>
        <v>-0.16219512195121943</v>
      </c>
      <c r="X162">
        <f t="shared" si="24"/>
        <v>-0.16219512195121943</v>
      </c>
      <c r="Z162">
        <f t="shared" si="29"/>
        <v>1</v>
      </c>
      <c r="AA162">
        <f t="shared" si="29"/>
        <v>0</v>
      </c>
      <c r="AB162">
        <f t="shared" si="29"/>
        <v>0</v>
      </c>
      <c r="AC162">
        <f t="shared" si="29"/>
        <v>0</v>
      </c>
      <c r="AD162">
        <f t="shared" si="29"/>
        <v>0</v>
      </c>
      <c r="AE162">
        <f t="shared" si="29"/>
        <v>0</v>
      </c>
      <c r="AF162">
        <f t="shared" si="29"/>
        <v>0</v>
      </c>
      <c r="AG162">
        <f t="shared" si="29"/>
        <v>0</v>
      </c>
      <c r="AH162">
        <f t="shared" si="29"/>
        <v>0</v>
      </c>
      <c r="AI162">
        <f t="shared" si="29"/>
        <v>0</v>
      </c>
      <c r="AJ162">
        <f t="shared" si="29"/>
        <v>0</v>
      </c>
      <c r="AK162">
        <f t="shared" si="29"/>
        <v>0</v>
      </c>
      <c r="AL162">
        <f t="shared" si="29"/>
        <v>0</v>
      </c>
      <c r="AN162">
        <f t="shared" si="25"/>
        <v>0.27231600104907372</v>
      </c>
      <c r="AO162">
        <f t="shared" si="26"/>
        <v>0.27231600104907372</v>
      </c>
    </row>
    <row r="163" spans="1:41" x14ac:dyDescent="0.3">
      <c r="A163" t="str">
        <v>Cameron Johnson</v>
      </c>
      <c r="B163">
        <v>-0.56016260162601628</v>
      </c>
      <c r="C163">
        <v>8.6178861788617889E-2</v>
      </c>
      <c r="D163">
        <v>0.42682926829268297</v>
      </c>
      <c r="E163">
        <v>-0.50357723577235769</v>
      </c>
      <c r="F163">
        <v>-0.55300813008130079</v>
      </c>
      <c r="G163">
        <v>-0.65430894308943088</v>
      </c>
      <c r="H163">
        <v>-0.66292682926829272</v>
      </c>
      <c r="I163">
        <v>-0.52146341463414636</v>
      </c>
      <c r="J163">
        <v>0.9510569105691058</v>
      </c>
      <c r="K163">
        <v>-1.9913821138211381</v>
      </c>
      <c r="L163">
        <v>-1.9913821138211381</v>
      </c>
      <c r="M163" t="str">
        <v xml:space="preserve"> SF</v>
      </c>
      <c r="N163" t="str">
        <v>PHX</v>
      </c>
      <c r="O163">
        <v>0.11194210989751396</v>
      </c>
      <c r="Q163">
        <f>VLOOKUP($A163, 'auction in'!$A$2:$B$218, 2, FALSE)</f>
        <v>0.11194210989751396</v>
      </c>
      <c r="S163" t="str">
        <f>VLOOKUP($A163, 'auction in'!$A$2:$C$218, 3, FALSE)</f>
        <v>_______</v>
      </c>
      <c r="U163">
        <v>-1.9913821138211381</v>
      </c>
      <c r="W163">
        <f t="shared" ref="W163:W179" si="30">U163 - U$158</f>
        <v>-0.18650406504065042</v>
      </c>
      <c r="X163">
        <f t="shared" si="24"/>
        <v>-0.18650406504065042</v>
      </c>
      <c r="Z163">
        <f t="shared" ref="Z163:AL172" si="31">IF(EXACT($S163, Z$2), 1, 0)</f>
        <v>1</v>
      </c>
      <c r="AA163">
        <f t="shared" si="31"/>
        <v>0</v>
      </c>
      <c r="AB163">
        <f t="shared" si="31"/>
        <v>0</v>
      </c>
      <c r="AC163">
        <f t="shared" si="31"/>
        <v>0</v>
      </c>
      <c r="AD163">
        <f t="shared" si="31"/>
        <v>0</v>
      </c>
      <c r="AE163">
        <f t="shared" si="31"/>
        <v>0</v>
      </c>
      <c r="AF163">
        <f t="shared" si="31"/>
        <v>0</v>
      </c>
      <c r="AG163">
        <f t="shared" si="31"/>
        <v>0</v>
      </c>
      <c r="AH163">
        <f t="shared" si="31"/>
        <v>0</v>
      </c>
      <c r="AI163">
        <f t="shared" si="31"/>
        <v>0</v>
      </c>
      <c r="AJ163">
        <f t="shared" si="31"/>
        <v>0</v>
      </c>
      <c r="AK163">
        <f t="shared" si="31"/>
        <v>0</v>
      </c>
      <c r="AL163">
        <f t="shared" si="31"/>
        <v>0</v>
      </c>
      <c r="AN163">
        <f t="shared" si="25"/>
        <v>0.16325458967748085</v>
      </c>
      <c r="AO163">
        <f t="shared" si="26"/>
        <v>0.16325458967748085</v>
      </c>
    </row>
    <row r="164" spans="1:41" x14ac:dyDescent="0.3">
      <c r="A164" t="str">
        <v>Patrick Williams</v>
      </c>
      <c r="B164">
        <v>0.39682926829268295</v>
      </c>
      <c r="C164">
        <v>-0.3519512195121951</v>
      </c>
      <c r="D164">
        <v>-0.88975609756097551</v>
      </c>
      <c r="E164">
        <v>-0.63926829268292673</v>
      </c>
      <c r="F164">
        <v>-0.17439024390243898</v>
      </c>
      <c r="G164">
        <v>-0.70585365853658544</v>
      </c>
      <c r="H164">
        <v>1.9512195121951514E-3</v>
      </c>
      <c r="I164">
        <v>7.6341463414634173E-2</v>
      </c>
      <c r="J164">
        <v>0.2251219512195122</v>
      </c>
      <c r="K164">
        <v>-2.0609756097560976</v>
      </c>
      <c r="L164">
        <v>-2.0609756097560976</v>
      </c>
      <c r="M164" t="str">
        <v xml:space="preserve"> SF, PF</v>
      </c>
      <c r="N164" t="str">
        <v>CHI</v>
      </c>
      <c r="O164">
        <v>-0.25106455315155873</v>
      </c>
      <c r="Q164">
        <f>VLOOKUP($A164, 'auction in'!$A$2:$B$218, 2, FALSE)</f>
        <v>-0.25106455315155873</v>
      </c>
      <c r="S164" t="str">
        <f>VLOOKUP($A164, 'auction in'!$A$2:$C$218, 3, FALSE)</f>
        <v>_______</v>
      </c>
      <c r="U164">
        <v>-2.0609756097560976</v>
      </c>
      <c r="W164">
        <f t="shared" si="30"/>
        <v>-0.25609756097560998</v>
      </c>
      <c r="X164">
        <f t="shared" si="24"/>
        <v>-0.25609756097560998</v>
      </c>
      <c r="Z164">
        <f t="shared" si="31"/>
        <v>1</v>
      </c>
      <c r="AA164">
        <f t="shared" si="31"/>
        <v>0</v>
      </c>
      <c r="AB164">
        <f t="shared" si="31"/>
        <v>0</v>
      </c>
      <c r="AC164">
        <f t="shared" si="31"/>
        <v>0</v>
      </c>
      <c r="AD164">
        <f t="shared" si="31"/>
        <v>0</v>
      </c>
      <c r="AE164">
        <f t="shared" si="31"/>
        <v>0</v>
      </c>
      <c r="AF164">
        <f t="shared" si="31"/>
        <v>0</v>
      </c>
      <c r="AG164">
        <f t="shared" si="31"/>
        <v>0</v>
      </c>
      <c r="AH164">
        <f t="shared" si="31"/>
        <v>0</v>
      </c>
      <c r="AI164">
        <f t="shared" si="31"/>
        <v>0</v>
      </c>
      <c r="AJ164">
        <f t="shared" si="31"/>
        <v>0</v>
      </c>
      <c r="AK164">
        <f t="shared" si="31"/>
        <v>0</v>
      </c>
      <c r="AL164">
        <f t="shared" si="31"/>
        <v>0</v>
      </c>
      <c r="AN164">
        <f t="shared" si="25"/>
        <v>-0.14897473518567472</v>
      </c>
      <c r="AO164">
        <f t="shared" si="26"/>
        <v>-0.14897473518567472</v>
      </c>
    </row>
    <row r="165" spans="1:41" x14ac:dyDescent="0.3">
      <c r="A165" t="str">
        <v>Donte DiVincenzo</v>
      </c>
      <c r="B165">
        <v>-0.4816260162601626</v>
      </c>
      <c r="C165">
        <v>-0.1865040650406504</v>
      </c>
      <c r="D165">
        <v>-7.5121951219512206E-2</v>
      </c>
      <c r="E165">
        <v>-0.73235772357723572</v>
      </c>
      <c r="F165">
        <v>-0.14715447154471542</v>
      </c>
      <c r="G165">
        <v>-0.14406504065040648</v>
      </c>
      <c r="H165">
        <v>-2.4878048780487827E-2</v>
      </c>
      <c r="I165">
        <v>-0.80536585365853652</v>
      </c>
      <c r="J165">
        <v>0.49544715447154475</v>
      </c>
      <c r="K165">
        <v>-2.1016260162601625</v>
      </c>
      <c r="L165">
        <v>-2.1016260162601625</v>
      </c>
      <c r="M165" t="str">
        <v xml:space="preserve"> SG, PG</v>
      </c>
      <c r="N165" t="str">
        <v>MIL</v>
      </c>
      <c r="O165">
        <v>1</v>
      </c>
      <c r="Q165">
        <f>VLOOKUP($A165, 'auction in'!$A$2:$B$218, 2, FALSE)</f>
        <v>1</v>
      </c>
      <c r="S165" t="str">
        <f>VLOOKUP($A165, 'auction in'!$A$2:$C$218, 3, FALSE)</f>
        <v>_______</v>
      </c>
      <c r="U165">
        <v>-2.1016260162601625</v>
      </c>
      <c r="W165">
        <f t="shared" si="30"/>
        <v>-0.29674796747967491</v>
      </c>
      <c r="X165">
        <f t="shared" si="24"/>
        <v>-0.29674796747967491</v>
      </c>
      <c r="Z165">
        <f t="shared" si="31"/>
        <v>1</v>
      </c>
      <c r="AA165">
        <f t="shared" si="31"/>
        <v>0</v>
      </c>
      <c r="AB165">
        <f t="shared" si="31"/>
        <v>0</v>
      </c>
      <c r="AC165">
        <f t="shared" si="31"/>
        <v>0</v>
      </c>
      <c r="AD165">
        <f t="shared" si="31"/>
        <v>0</v>
      </c>
      <c r="AE165">
        <f t="shared" si="31"/>
        <v>0</v>
      </c>
      <c r="AF165">
        <f t="shared" si="31"/>
        <v>0</v>
      </c>
      <c r="AG165">
        <f t="shared" si="31"/>
        <v>0</v>
      </c>
      <c r="AH165">
        <f t="shared" si="31"/>
        <v>0</v>
      </c>
      <c r="AI165">
        <f t="shared" si="31"/>
        <v>0</v>
      </c>
      <c r="AJ165">
        <f t="shared" si="31"/>
        <v>0</v>
      </c>
      <c r="AK165">
        <f t="shared" si="31"/>
        <v>0</v>
      </c>
      <c r="AL165">
        <f t="shared" si="31"/>
        <v>0</v>
      </c>
      <c r="AN165">
        <f t="shared" si="25"/>
        <v>-0.33135167727863823</v>
      </c>
      <c r="AO165">
        <f t="shared" si="26"/>
        <v>-0.33135167727863823</v>
      </c>
    </row>
    <row r="166" spans="1:41" x14ac:dyDescent="0.3">
      <c r="A166" t="str">
        <v>Andrew Wiggins</v>
      </c>
      <c r="B166">
        <v>0.27268292682926831</v>
      </c>
      <c r="C166">
        <v>-0.6326829268292683</v>
      </c>
      <c r="D166">
        <v>-0.33024390243902435</v>
      </c>
      <c r="E166">
        <v>-0.16097560975609754</v>
      </c>
      <c r="F166">
        <v>-0.62048780487804878</v>
      </c>
      <c r="G166">
        <v>-0.54634146341463419</v>
      </c>
      <c r="H166">
        <v>-0.71951219512195119</v>
      </c>
      <c r="I166">
        <v>0.22000000000000003</v>
      </c>
      <c r="J166">
        <v>0.39268292682926831</v>
      </c>
      <c r="K166">
        <v>-2.1248780487804875</v>
      </c>
      <c r="L166">
        <v>-2.1248780487804875</v>
      </c>
      <c r="M166" t="str">
        <v xml:space="preserve"> SF, SG</v>
      </c>
      <c r="N166" t="str">
        <v>GSW</v>
      </c>
      <c r="O166">
        <v>6</v>
      </c>
      <c r="Q166">
        <f>VLOOKUP($A166, 'auction in'!$A$2:$B$218, 2, FALSE)</f>
        <v>6</v>
      </c>
      <c r="S166" t="str">
        <f>VLOOKUP($A166, 'auction in'!$A$2:$C$218, 3, FALSE)</f>
        <v>_______</v>
      </c>
      <c r="U166">
        <v>-2.1248780487804875</v>
      </c>
      <c r="W166">
        <f t="shared" si="30"/>
        <v>-0.31999999999999984</v>
      </c>
      <c r="X166">
        <f t="shared" si="24"/>
        <v>-0.31999999999999984</v>
      </c>
      <c r="Z166">
        <f t="shared" si="31"/>
        <v>1</v>
      </c>
      <c r="AA166">
        <f t="shared" si="31"/>
        <v>0</v>
      </c>
      <c r="AB166">
        <f t="shared" si="31"/>
        <v>0</v>
      </c>
      <c r="AC166">
        <f t="shared" si="31"/>
        <v>0</v>
      </c>
      <c r="AD166">
        <f t="shared" si="31"/>
        <v>0</v>
      </c>
      <c r="AE166">
        <f t="shared" si="31"/>
        <v>0</v>
      </c>
      <c r="AF166">
        <f t="shared" si="31"/>
        <v>0</v>
      </c>
      <c r="AG166">
        <f t="shared" si="31"/>
        <v>0</v>
      </c>
      <c r="AH166">
        <f t="shared" si="31"/>
        <v>0</v>
      </c>
      <c r="AI166">
        <f t="shared" si="31"/>
        <v>0</v>
      </c>
      <c r="AJ166">
        <f t="shared" si="31"/>
        <v>0</v>
      </c>
      <c r="AK166">
        <f t="shared" si="31"/>
        <v>0</v>
      </c>
      <c r="AL166">
        <f t="shared" si="31"/>
        <v>0</v>
      </c>
      <c r="AN166">
        <f t="shared" si="25"/>
        <v>-0.43567128815581246</v>
      </c>
      <c r="AO166">
        <f t="shared" si="26"/>
        <v>-0.43567128815581246</v>
      </c>
    </row>
    <row r="167" spans="1:41" x14ac:dyDescent="0.3">
      <c r="A167" t="str">
        <v>Nicolas Claxton</v>
      </c>
      <c r="B167">
        <v>1.437560975609756</v>
      </c>
      <c r="C167">
        <v>-2.2575609756097559</v>
      </c>
      <c r="D167">
        <v>-1.6620731707317071</v>
      </c>
      <c r="E167">
        <v>-0.99841463414634146</v>
      </c>
      <c r="F167">
        <v>6.0487804878048806E-2</v>
      </c>
      <c r="G167">
        <v>-0.92158536585365858</v>
      </c>
      <c r="H167">
        <v>-0.47609756097560973</v>
      </c>
      <c r="I167">
        <v>1.5658536585365854</v>
      </c>
      <c r="J167">
        <v>1.0859756097560975</v>
      </c>
      <c r="K167">
        <v>-2.1658536585365842</v>
      </c>
      <c r="L167">
        <v>-2.1658536585365842</v>
      </c>
      <c r="M167" t="str">
        <v xml:space="preserve"> C, PF</v>
      </c>
      <c r="N167" t="str">
        <v>BRO</v>
      </c>
      <c r="O167">
        <v>-0.78249020404779102</v>
      </c>
      <c r="Q167">
        <f>VLOOKUP($A167, 'auction in'!$A$2:$B$218, 2, FALSE)</f>
        <v>-0.78249020404779102</v>
      </c>
      <c r="S167" t="str">
        <f>VLOOKUP($A167, 'auction in'!$A$2:$C$218, 3, FALSE)</f>
        <v>_______</v>
      </c>
      <c r="U167">
        <v>-2.1658536585365842</v>
      </c>
      <c r="W167">
        <f t="shared" si="30"/>
        <v>-0.36097560975609655</v>
      </c>
      <c r="X167">
        <f t="shared" si="24"/>
        <v>-0.36097560975609655</v>
      </c>
      <c r="Z167">
        <f t="shared" si="31"/>
        <v>1</v>
      </c>
      <c r="AA167">
        <f t="shared" si="31"/>
        <v>0</v>
      </c>
      <c r="AB167">
        <f t="shared" si="31"/>
        <v>0</v>
      </c>
      <c r="AC167">
        <f t="shared" si="31"/>
        <v>0</v>
      </c>
      <c r="AD167">
        <f t="shared" si="31"/>
        <v>0</v>
      </c>
      <c r="AE167">
        <f t="shared" si="31"/>
        <v>0</v>
      </c>
      <c r="AF167">
        <f t="shared" si="31"/>
        <v>0</v>
      </c>
      <c r="AG167">
        <f t="shared" si="31"/>
        <v>0</v>
      </c>
      <c r="AH167">
        <f t="shared" si="31"/>
        <v>0</v>
      </c>
      <c r="AI167">
        <f t="shared" si="31"/>
        <v>0</v>
      </c>
      <c r="AJ167">
        <f t="shared" si="31"/>
        <v>0</v>
      </c>
      <c r="AK167">
        <f t="shared" si="31"/>
        <v>0</v>
      </c>
      <c r="AL167">
        <f t="shared" si="31"/>
        <v>0</v>
      </c>
      <c r="AN167">
        <f t="shared" si="25"/>
        <v>-0.61950724578551619</v>
      </c>
      <c r="AO167">
        <f t="shared" si="26"/>
        <v>-0.61950724578551619</v>
      </c>
    </row>
    <row r="168" spans="1:41" x14ac:dyDescent="0.3">
      <c r="A168" t="str">
        <v>Klay Thompson</v>
      </c>
      <c r="B168">
        <v>6.9105691056909474E-4</v>
      </c>
      <c r="C168">
        <v>0.12569105691056912</v>
      </c>
      <c r="D168">
        <v>0.13158536585365865</v>
      </c>
      <c r="E168">
        <v>-0.25552845528455265</v>
      </c>
      <c r="F168">
        <v>-1.0611788617886178</v>
      </c>
      <c r="G168">
        <v>-0.70260162601626019</v>
      </c>
      <c r="H168">
        <v>-0.79134146341463418</v>
      </c>
      <c r="I168">
        <v>-0.46878048780487802</v>
      </c>
      <c r="J168">
        <v>0.83691056910569106</v>
      </c>
      <c r="K168">
        <v>-2.1845528455284549</v>
      </c>
      <c r="L168">
        <v>-2.1845528455284549</v>
      </c>
      <c r="M168" t="str">
        <v xml:space="preserve"> SG</v>
      </c>
      <c r="N168" t="str">
        <v>GSW</v>
      </c>
      <c r="O168">
        <v>1.0667499608060249</v>
      </c>
      <c r="Q168">
        <f>VLOOKUP($A168, 'auction in'!$A$2:$B$218, 2, FALSE)</f>
        <v>1.0667499608060249</v>
      </c>
      <c r="S168" t="str">
        <f>VLOOKUP($A168, 'auction in'!$A$2:$C$218, 3, FALSE)</f>
        <v>_______</v>
      </c>
      <c r="U168">
        <v>-2.1845528455284549</v>
      </c>
      <c r="W168">
        <f t="shared" si="30"/>
        <v>-0.37967479674796722</v>
      </c>
      <c r="X168">
        <f t="shared" si="24"/>
        <v>-0.37967479674796722</v>
      </c>
      <c r="Z168">
        <f t="shared" si="31"/>
        <v>1</v>
      </c>
      <c r="AA168">
        <f t="shared" si="31"/>
        <v>0</v>
      </c>
      <c r="AB168">
        <f t="shared" si="31"/>
        <v>0</v>
      </c>
      <c r="AC168">
        <f t="shared" si="31"/>
        <v>0</v>
      </c>
      <c r="AD168">
        <f t="shared" si="31"/>
        <v>0</v>
      </c>
      <c r="AE168">
        <f t="shared" si="31"/>
        <v>0</v>
      </c>
      <c r="AF168">
        <f t="shared" si="31"/>
        <v>0</v>
      </c>
      <c r="AG168">
        <f t="shared" si="31"/>
        <v>0</v>
      </c>
      <c r="AH168">
        <f t="shared" si="31"/>
        <v>0</v>
      </c>
      <c r="AI168">
        <f t="shared" si="31"/>
        <v>0</v>
      </c>
      <c r="AJ168">
        <f t="shared" si="31"/>
        <v>0</v>
      </c>
      <c r="AK168">
        <f t="shared" si="31"/>
        <v>0</v>
      </c>
      <c r="AL168">
        <f t="shared" si="31"/>
        <v>0</v>
      </c>
      <c r="AN168">
        <f t="shared" si="25"/>
        <v>-0.70340063914828321</v>
      </c>
      <c r="AO168">
        <f t="shared" si="26"/>
        <v>-0.70340063914828321</v>
      </c>
    </row>
    <row r="169" spans="1:41" x14ac:dyDescent="0.3">
      <c r="A169" t="str">
        <v>Trevor Ariza</v>
      </c>
      <c r="B169">
        <v>-0.20910569105691057</v>
      </c>
      <c r="C169">
        <v>3.9186991869918704E-2</v>
      </c>
      <c r="D169">
        <v>-0.41707317073170735</v>
      </c>
      <c r="E169">
        <v>-0.90130081300813014</v>
      </c>
      <c r="F169">
        <v>-0.54845528455284553</v>
      </c>
      <c r="G169">
        <v>-0.72178861788617898</v>
      </c>
      <c r="H169">
        <v>-0.39268292682926831</v>
      </c>
      <c r="I169">
        <v>-0.23121951219512196</v>
      </c>
      <c r="J169">
        <v>1.1913821138211382</v>
      </c>
      <c r="K169">
        <v>-2.191056910569106</v>
      </c>
      <c r="L169">
        <v>-2.191056910569106</v>
      </c>
      <c r="M169" t="str">
        <v xml:space="preserve"> SF</v>
      </c>
      <c r="N169" t="str">
        <v>LAL</v>
      </c>
      <c r="O169">
        <v>-0.88984892140056937</v>
      </c>
      <c r="Q169">
        <f>VLOOKUP($A169, 'auction in'!$A$2:$B$218, 2, FALSE)</f>
        <v>-0.88984892140056937</v>
      </c>
      <c r="S169" t="str">
        <f>VLOOKUP($A169, 'auction in'!$A$2:$C$218, 3, FALSE)</f>
        <v>_______</v>
      </c>
      <c r="U169">
        <v>-2.191056910569106</v>
      </c>
      <c r="W169">
        <f t="shared" si="30"/>
        <v>-0.38617886178861838</v>
      </c>
      <c r="X169">
        <f t="shared" si="24"/>
        <v>-0.38617886178861838</v>
      </c>
      <c r="Z169">
        <f t="shared" si="31"/>
        <v>1</v>
      </c>
      <c r="AA169">
        <f t="shared" si="31"/>
        <v>0</v>
      </c>
      <c r="AB169">
        <f t="shared" si="31"/>
        <v>0</v>
      </c>
      <c r="AC169">
        <f t="shared" si="31"/>
        <v>0</v>
      </c>
      <c r="AD169">
        <f t="shared" si="31"/>
        <v>0</v>
      </c>
      <c r="AE169">
        <f t="shared" si="31"/>
        <v>0</v>
      </c>
      <c r="AF169">
        <f t="shared" si="31"/>
        <v>0</v>
      </c>
      <c r="AG169">
        <f t="shared" si="31"/>
        <v>0</v>
      </c>
      <c r="AH169">
        <f t="shared" si="31"/>
        <v>0</v>
      </c>
      <c r="AI169">
        <f t="shared" si="31"/>
        <v>0</v>
      </c>
      <c r="AJ169">
        <f t="shared" si="31"/>
        <v>0</v>
      </c>
      <c r="AK169">
        <f t="shared" si="31"/>
        <v>0</v>
      </c>
      <c r="AL169">
        <f t="shared" si="31"/>
        <v>0</v>
      </c>
      <c r="AN169">
        <f t="shared" si="25"/>
        <v>-0.7325809498831608</v>
      </c>
      <c r="AO169">
        <f t="shared" si="26"/>
        <v>-0.7325809498831608</v>
      </c>
    </row>
    <row r="170" spans="1:41" x14ac:dyDescent="0.3">
      <c r="A170" t="str">
        <v>Juan Toscano-Anderson</v>
      </c>
      <c r="B170">
        <v>0.67821138211382115</v>
      </c>
      <c r="C170">
        <v>-0.11008130081300813</v>
      </c>
      <c r="D170">
        <v>-1.0307317073170732</v>
      </c>
      <c r="E170">
        <v>-1.2081300813008129</v>
      </c>
      <c r="F170">
        <v>-0.36601626016260164</v>
      </c>
      <c r="G170">
        <v>-0.11642276422764231</v>
      </c>
      <c r="H170">
        <v>-0.41756097560975614</v>
      </c>
      <c r="I170">
        <v>-0.19804878048780489</v>
      </c>
      <c r="J170">
        <v>0.53626016260162612</v>
      </c>
      <c r="K170">
        <v>-2.2325203252032519</v>
      </c>
      <c r="L170">
        <v>-2.2325203252032519</v>
      </c>
      <c r="M170" t="str">
        <v xml:space="preserve"> PF, SF</v>
      </c>
      <c r="N170" t="str">
        <v>GSW</v>
      </c>
      <c r="O170">
        <v>-1.0844365966024752</v>
      </c>
      <c r="Q170">
        <f>VLOOKUP($A170, 'auction in'!$A$2:$B$218, 2, FALSE)</f>
        <v>-1.0844365966024752</v>
      </c>
      <c r="S170" t="str">
        <f>VLOOKUP($A170, 'auction in'!$A$2:$C$218, 3, FALSE)</f>
        <v>_______</v>
      </c>
      <c r="U170">
        <v>-2.2325203252032519</v>
      </c>
      <c r="W170">
        <f t="shared" si="30"/>
        <v>-0.42764227642276431</v>
      </c>
      <c r="X170">
        <f t="shared" si="24"/>
        <v>-0.42764227642276431</v>
      </c>
      <c r="Z170">
        <f t="shared" si="31"/>
        <v>1</v>
      </c>
      <c r="AA170">
        <f t="shared" si="31"/>
        <v>0</v>
      </c>
      <c r="AB170">
        <f t="shared" si="31"/>
        <v>0</v>
      </c>
      <c r="AC170">
        <f t="shared" si="31"/>
        <v>0</v>
      </c>
      <c r="AD170">
        <f t="shared" si="31"/>
        <v>0</v>
      </c>
      <c r="AE170">
        <f t="shared" si="31"/>
        <v>0</v>
      </c>
      <c r="AF170">
        <f t="shared" si="31"/>
        <v>0</v>
      </c>
      <c r="AG170">
        <f t="shared" si="31"/>
        <v>0</v>
      </c>
      <c r="AH170">
        <f t="shared" si="31"/>
        <v>0</v>
      </c>
      <c r="AI170">
        <f t="shared" si="31"/>
        <v>0</v>
      </c>
      <c r="AJ170">
        <f t="shared" si="31"/>
        <v>0</v>
      </c>
      <c r="AK170">
        <f t="shared" si="31"/>
        <v>0</v>
      </c>
      <c r="AL170">
        <f t="shared" si="31"/>
        <v>0</v>
      </c>
      <c r="AN170">
        <f t="shared" si="25"/>
        <v>-0.91860543081798229</v>
      </c>
      <c r="AO170">
        <f t="shared" si="26"/>
        <v>-0.91860543081798229</v>
      </c>
    </row>
    <row r="171" spans="1:41" x14ac:dyDescent="0.3">
      <c r="A171" t="str">
        <v>Oshae Brissett</v>
      </c>
      <c r="B171">
        <v>0.27203252032520325</v>
      </c>
      <c r="C171">
        <v>-5.479674796747968E-2</v>
      </c>
      <c r="D171">
        <v>-0.63853658536585367</v>
      </c>
      <c r="E171">
        <v>-0.92260162601626017</v>
      </c>
      <c r="F171">
        <v>-0.56422764227642275</v>
      </c>
      <c r="G171">
        <v>-1.0586991869918698</v>
      </c>
      <c r="H171">
        <v>-0.80048780487804883</v>
      </c>
      <c r="I171">
        <v>0.1678048780487805</v>
      </c>
      <c r="J171">
        <v>1.3588617886178862</v>
      </c>
      <c r="K171">
        <v>-2.2406504065040651</v>
      </c>
      <c r="L171">
        <v>-2.2406504065040651</v>
      </c>
      <c r="M171" t="str">
        <v xml:space="preserve"> PF</v>
      </c>
      <c r="N171" t="str">
        <v>IND</v>
      </c>
      <c r="O171">
        <v>-1.06430683709883</v>
      </c>
      <c r="Q171">
        <f>VLOOKUP($A171, 'auction in'!$A$2:$B$218, 2, FALSE)</f>
        <v>-1.06430683709883</v>
      </c>
      <c r="S171" t="str">
        <f>VLOOKUP($A171, 'auction in'!$A$2:$C$218, 3, FALSE)</f>
        <v>_______</v>
      </c>
      <c r="U171">
        <v>-2.2406504065040651</v>
      </c>
      <c r="W171">
        <f t="shared" si="30"/>
        <v>-0.43577235772357747</v>
      </c>
      <c r="X171">
        <f t="shared" si="24"/>
        <v>-0.43577235772357747</v>
      </c>
      <c r="Z171">
        <f t="shared" si="31"/>
        <v>1</v>
      </c>
      <c r="AA171">
        <f t="shared" si="31"/>
        <v>0</v>
      </c>
      <c r="AB171">
        <f t="shared" si="31"/>
        <v>0</v>
      </c>
      <c r="AC171">
        <f t="shared" si="31"/>
        <v>0</v>
      </c>
      <c r="AD171">
        <f t="shared" si="31"/>
        <v>0</v>
      </c>
      <c r="AE171">
        <f t="shared" si="31"/>
        <v>0</v>
      </c>
      <c r="AF171">
        <f t="shared" si="31"/>
        <v>0</v>
      </c>
      <c r="AG171">
        <f t="shared" si="31"/>
        <v>0</v>
      </c>
      <c r="AH171">
        <f t="shared" si="31"/>
        <v>0</v>
      </c>
      <c r="AI171">
        <f t="shared" si="31"/>
        <v>0</v>
      </c>
      <c r="AJ171">
        <f t="shared" si="31"/>
        <v>0</v>
      </c>
      <c r="AK171">
        <f t="shared" si="31"/>
        <v>0</v>
      </c>
      <c r="AL171">
        <f t="shared" si="31"/>
        <v>0</v>
      </c>
      <c r="AN171">
        <f t="shared" si="25"/>
        <v>-0.95508081923657584</v>
      </c>
      <c r="AO171">
        <f t="shared" si="26"/>
        <v>-0.95508081923657584</v>
      </c>
    </row>
    <row r="172" spans="1:41" x14ac:dyDescent="0.3">
      <c r="A172" t="str">
        <v>LaMarcus Aldridge</v>
      </c>
      <c r="B172">
        <v>0.44439024390243909</v>
      </c>
      <c r="C172">
        <v>0.31085365853658536</v>
      </c>
      <c r="D172">
        <v>-1.0458536585365854</v>
      </c>
      <c r="E172">
        <v>-0.63987804878048782</v>
      </c>
      <c r="F172">
        <v>-0.55731707317073165</v>
      </c>
      <c r="G172">
        <v>-0.77658536585365856</v>
      </c>
      <c r="H172">
        <v>-1.3785365853658538</v>
      </c>
      <c r="I172">
        <v>0.38731707317073172</v>
      </c>
      <c r="J172">
        <v>0.97390243902439033</v>
      </c>
      <c r="K172">
        <v>-2.2817073170731712</v>
      </c>
      <c r="L172">
        <v>-2.2817073170731712</v>
      </c>
      <c r="M172" t="str">
        <v xml:space="preserve"> PF</v>
      </c>
      <c r="N172" t="str">
        <v>BRO</v>
      </c>
      <c r="O172">
        <v>-1.0049240465630751</v>
      </c>
      <c r="Q172">
        <f>VLOOKUP($A172, 'auction in'!$A$2:$B$218, 2, FALSE)</f>
        <v>-1.0049240465630751</v>
      </c>
      <c r="S172" t="str">
        <f>VLOOKUP($A172, 'auction in'!$A$2:$C$218, 3, FALSE)</f>
        <v>_______</v>
      </c>
      <c r="U172">
        <v>-2.2817073170731712</v>
      </c>
      <c r="W172">
        <f t="shared" si="30"/>
        <v>-0.47682926829268357</v>
      </c>
      <c r="X172">
        <f t="shared" si="24"/>
        <v>-0.47682926829268357</v>
      </c>
      <c r="Z172">
        <f t="shared" si="31"/>
        <v>1</v>
      </c>
      <c r="AA172">
        <f t="shared" si="31"/>
        <v>0</v>
      </c>
      <c r="AB172">
        <f t="shared" si="31"/>
        <v>0</v>
      </c>
      <c r="AC172">
        <f t="shared" si="31"/>
        <v>0</v>
      </c>
      <c r="AD172">
        <f t="shared" si="31"/>
        <v>0</v>
      </c>
      <c r="AE172">
        <f t="shared" si="31"/>
        <v>0</v>
      </c>
      <c r="AF172">
        <f t="shared" si="31"/>
        <v>0</v>
      </c>
      <c r="AG172">
        <f t="shared" si="31"/>
        <v>0</v>
      </c>
      <c r="AH172">
        <f t="shared" si="31"/>
        <v>0</v>
      </c>
      <c r="AI172">
        <f t="shared" si="31"/>
        <v>0</v>
      </c>
      <c r="AJ172">
        <f t="shared" si="31"/>
        <v>0</v>
      </c>
      <c r="AK172">
        <f t="shared" si="31"/>
        <v>0</v>
      </c>
      <c r="AL172">
        <f t="shared" si="31"/>
        <v>0</v>
      </c>
      <c r="AN172">
        <f t="shared" si="25"/>
        <v>-1.1392815307504711</v>
      </c>
      <c r="AO172">
        <f t="shared" si="26"/>
        <v>-1.1392815307504711</v>
      </c>
    </row>
    <row r="173" spans="1:41" x14ac:dyDescent="0.3">
      <c r="A173" t="str">
        <v>Marvin Bagley III</v>
      </c>
      <c r="B173">
        <v>0.71674796747967484</v>
      </c>
      <c r="C173">
        <v>-0.66861788617886186</v>
      </c>
      <c r="D173">
        <v>-0.89268292682926842</v>
      </c>
      <c r="E173">
        <v>-0.22642276422764224</v>
      </c>
      <c r="F173">
        <v>0.49081300813008139</v>
      </c>
      <c r="G173">
        <v>-0.9330081300813009</v>
      </c>
      <c r="H173">
        <v>-1.1814634146341465</v>
      </c>
      <c r="I173">
        <v>-0.26804878048780484</v>
      </c>
      <c r="J173">
        <v>0.42504065040650407</v>
      </c>
      <c r="K173">
        <v>-2.5376422764227646</v>
      </c>
      <c r="L173">
        <v>-2.5376422764227646</v>
      </c>
      <c r="M173" t="str">
        <v xml:space="preserve"> PF</v>
      </c>
      <c r="N173" t="str">
        <v>SAC</v>
      </c>
      <c r="O173">
        <v>1</v>
      </c>
      <c r="Q173">
        <f>VLOOKUP($A173, 'auction in'!$A$2:$B$218, 2, FALSE)</f>
        <v>1</v>
      </c>
      <c r="S173" t="str">
        <f>VLOOKUP($A173, 'auction in'!$A$2:$C$218, 3, FALSE)</f>
        <v>_______</v>
      </c>
      <c r="U173">
        <v>-2.5376422764227646</v>
      </c>
      <c r="W173">
        <f t="shared" si="30"/>
        <v>-0.732764227642277</v>
      </c>
      <c r="X173">
        <f t="shared" si="24"/>
        <v>-0.732764227642277</v>
      </c>
      <c r="Z173">
        <f t="shared" ref="Z173:AL179" si="32">IF(EXACT($S173, Z$2), 1, 0)</f>
        <v>1</v>
      </c>
      <c r="AA173">
        <f t="shared" si="32"/>
        <v>0</v>
      </c>
      <c r="AB173">
        <f t="shared" si="32"/>
        <v>0</v>
      </c>
      <c r="AC173">
        <f t="shared" si="32"/>
        <v>0</v>
      </c>
      <c r="AD173">
        <f t="shared" si="32"/>
        <v>0</v>
      </c>
      <c r="AE173">
        <f t="shared" si="32"/>
        <v>0</v>
      </c>
      <c r="AF173">
        <f t="shared" si="32"/>
        <v>0</v>
      </c>
      <c r="AG173">
        <f t="shared" si="32"/>
        <v>0</v>
      </c>
      <c r="AH173">
        <f t="shared" si="32"/>
        <v>0</v>
      </c>
      <c r="AI173">
        <f t="shared" si="32"/>
        <v>0</v>
      </c>
      <c r="AJ173">
        <f t="shared" si="32"/>
        <v>0</v>
      </c>
      <c r="AK173">
        <f t="shared" si="32"/>
        <v>0</v>
      </c>
      <c r="AL173">
        <f t="shared" si="32"/>
        <v>0</v>
      </c>
      <c r="AN173">
        <f t="shared" si="25"/>
        <v>-2.2875267581677727</v>
      </c>
      <c r="AO173">
        <f t="shared" si="26"/>
        <v>-2.2875267581677727</v>
      </c>
    </row>
    <row r="174" spans="1:41" x14ac:dyDescent="0.3">
      <c r="A174" t="str">
        <v>Enes Kanter</v>
      </c>
      <c r="B174">
        <v>1.2159349593495934</v>
      </c>
      <c r="C174">
        <v>-3.5772357723577236E-3</v>
      </c>
      <c r="D174">
        <v>-1.6117073170731708</v>
      </c>
      <c r="E174">
        <v>-0.9957723577235772</v>
      </c>
      <c r="F174">
        <v>0.50406504065040658</v>
      </c>
      <c r="G174">
        <v>-1.0074796747967478</v>
      </c>
      <c r="H174">
        <v>-1.495609756097561</v>
      </c>
      <c r="I174">
        <v>-0.30048780487804877</v>
      </c>
      <c r="J174">
        <v>1.0222764227642276</v>
      </c>
      <c r="K174">
        <v>-2.6723577235772362</v>
      </c>
      <c r="L174">
        <v>-2.6723577235772362</v>
      </c>
      <c r="M174" t="str">
        <v xml:space="preserve"> C</v>
      </c>
      <c r="N174" t="str">
        <v>BOS</v>
      </c>
      <c r="O174">
        <v>-3.281264350433637</v>
      </c>
      <c r="Q174">
        <f>VLOOKUP($A174, 'auction in'!$A$2:$B$218, 2, FALSE)</f>
        <v>-3.281264350433637</v>
      </c>
      <c r="S174" t="str">
        <f>VLOOKUP($A174, 'auction in'!$A$2:$C$218, 3, FALSE)</f>
        <v>_______</v>
      </c>
      <c r="U174">
        <v>-2.6723577235772362</v>
      </c>
      <c r="W174">
        <f t="shared" si="30"/>
        <v>-0.86747967479674859</v>
      </c>
      <c r="X174">
        <f t="shared" si="24"/>
        <v>-0.86747967479674859</v>
      </c>
      <c r="Z174">
        <f t="shared" si="32"/>
        <v>1</v>
      </c>
      <c r="AA174">
        <f t="shared" si="32"/>
        <v>0</v>
      </c>
      <c r="AB174">
        <f t="shared" si="32"/>
        <v>0</v>
      </c>
      <c r="AC174">
        <f t="shared" si="32"/>
        <v>0</v>
      </c>
      <c r="AD174">
        <f t="shared" si="32"/>
        <v>0</v>
      </c>
      <c r="AE174">
        <f t="shared" si="32"/>
        <v>0</v>
      </c>
      <c r="AF174">
        <f t="shared" si="32"/>
        <v>0</v>
      </c>
      <c r="AG174">
        <f t="shared" si="32"/>
        <v>0</v>
      </c>
      <c r="AH174">
        <f t="shared" si="32"/>
        <v>0</v>
      </c>
      <c r="AI174">
        <f t="shared" si="32"/>
        <v>0</v>
      </c>
      <c r="AJ174">
        <f t="shared" si="32"/>
        <v>0</v>
      </c>
      <c r="AK174">
        <f t="shared" si="32"/>
        <v>0</v>
      </c>
      <c r="AL174">
        <f t="shared" si="32"/>
        <v>0</v>
      </c>
      <c r="AN174">
        <f t="shared" si="25"/>
        <v>-2.8919239442638558</v>
      </c>
      <c r="AO174">
        <f t="shared" si="26"/>
        <v>-2.8919239442638558</v>
      </c>
    </row>
    <row r="175" spans="1:41" x14ac:dyDescent="0.3">
      <c r="A175" t="str">
        <v>Thomas Bryant</v>
      </c>
      <c r="B175">
        <v>1.5062601626016261</v>
      </c>
      <c r="C175">
        <v>-0.51691056910569122</v>
      </c>
      <c r="D175">
        <v>-1.0502439024390244</v>
      </c>
      <c r="E175">
        <v>-0.77081300813008125</v>
      </c>
      <c r="F175">
        <v>-0.60821138211382109</v>
      </c>
      <c r="G175">
        <v>-0.86520325203252035</v>
      </c>
      <c r="H175">
        <v>-1.5319512195121954</v>
      </c>
      <c r="I175">
        <v>-0.24073170731707316</v>
      </c>
      <c r="J175">
        <v>0.97943089430894315</v>
      </c>
      <c r="K175">
        <v>-3.0983739837398376</v>
      </c>
      <c r="L175">
        <v>-3.0983739837398376</v>
      </c>
      <c r="M175" t="str">
        <v xml:space="preserve"> C</v>
      </c>
      <c r="N175" t="str">
        <v>WAS</v>
      </c>
      <c r="O175">
        <v>1</v>
      </c>
      <c r="Q175">
        <f>VLOOKUP($A175, 'auction in'!$A$2:$B$218, 2, FALSE)</f>
        <v>1</v>
      </c>
      <c r="S175" t="str">
        <f>VLOOKUP($A175, 'auction in'!$A$2:$C$218, 3, FALSE)</f>
        <v>_______</v>
      </c>
      <c r="U175">
        <v>-3.0983739837398376</v>
      </c>
      <c r="W175">
        <f t="shared" si="30"/>
        <v>-1.29349593495935</v>
      </c>
      <c r="X175">
        <f t="shared" si="24"/>
        <v>-1.29349593495935</v>
      </c>
      <c r="Z175">
        <f t="shared" si="32"/>
        <v>1</v>
      </c>
      <c r="AA175">
        <f t="shared" si="32"/>
        <v>0</v>
      </c>
      <c r="AB175">
        <f t="shared" si="32"/>
        <v>0</v>
      </c>
      <c r="AC175">
        <f t="shared" si="32"/>
        <v>0</v>
      </c>
      <c r="AD175">
        <f t="shared" si="32"/>
        <v>0</v>
      </c>
      <c r="AE175">
        <f t="shared" si="32"/>
        <v>0</v>
      </c>
      <c r="AF175">
        <f t="shared" si="32"/>
        <v>0</v>
      </c>
      <c r="AG175">
        <f t="shared" si="32"/>
        <v>0</v>
      </c>
      <c r="AH175">
        <f t="shared" si="32"/>
        <v>0</v>
      </c>
      <c r="AI175">
        <f t="shared" si="32"/>
        <v>0</v>
      </c>
      <c r="AJ175">
        <f t="shared" si="32"/>
        <v>0</v>
      </c>
      <c r="AK175">
        <f t="shared" si="32"/>
        <v>0</v>
      </c>
      <c r="AL175">
        <f t="shared" si="32"/>
        <v>0</v>
      </c>
      <c r="AN175">
        <f t="shared" si="25"/>
        <v>-4.8032342973981184</v>
      </c>
      <c r="AO175">
        <f t="shared" si="26"/>
        <v>-4.8032342973981184</v>
      </c>
    </row>
    <row r="176" spans="1:41" x14ac:dyDescent="0.3">
      <c r="A176" t="str">
        <v>T.J. Warren</v>
      </c>
      <c r="B176">
        <v>0.85902439024390242</v>
      </c>
      <c r="C176">
        <v>0.10048780487804879</v>
      </c>
      <c r="D176">
        <v>-0.90682926829268284</v>
      </c>
      <c r="E176">
        <v>-0.44536585365853643</v>
      </c>
      <c r="F176">
        <v>-1.0024390243902437</v>
      </c>
      <c r="G176">
        <v>-0.87902439024390233</v>
      </c>
      <c r="H176">
        <v>-1.3468292682926828</v>
      </c>
      <c r="I176">
        <v>-0.58585365853658533</v>
      </c>
      <c r="J176">
        <v>0.91658536585365846</v>
      </c>
      <c r="K176">
        <v>-3.2902439024390238</v>
      </c>
      <c r="L176">
        <v>-3.2902439024390238</v>
      </c>
      <c r="M176" t="str">
        <v xml:space="preserve"> SF</v>
      </c>
      <c r="N176" t="str">
        <v>IND</v>
      </c>
      <c r="O176">
        <v>1</v>
      </c>
      <c r="Q176">
        <f>VLOOKUP($A176, 'auction in'!$A$2:$B$218, 2, FALSE)</f>
        <v>1</v>
      </c>
      <c r="S176" t="str">
        <f>VLOOKUP($A176, 'auction in'!$A$2:$C$218, 3, FALSE)</f>
        <v>_______</v>
      </c>
      <c r="U176">
        <v>-3.2902439024390238</v>
      </c>
      <c r="W176">
        <f t="shared" si="30"/>
        <v>-1.4853658536585361</v>
      </c>
      <c r="X176">
        <f t="shared" si="24"/>
        <v>-1.4853658536585361</v>
      </c>
      <c r="Z176">
        <f t="shared" si="32"/>
        <v>1</v>
      </c>
      <c r="AA176">
        <f t="shared" si="32"/>
        <v>0</v>
      </c>
      <c r="AB176">
        <f t="shared" si="32"/>
        <v>0</v>
      </c>
      <c r="AC176">
        <f t="shared" si="32"/>
        <v>0</v>
      </c>
      <c r="AD176">
        <f t="shared" si="32"/>
        <v>0</v>
      </c>
      <c r="AE176">
        <f t="shared" si="32"/>
        <v>0</v>
      </c>
      <c r="AF176">
        <f t="shared" si="32"/>
        <v>0</v>
      </c>
      <c r="AG176">
        <f t="shared" si="32"/>
        <v>0</v>
      </c>
      <c r="AH176">
        <f t="shared" si="32"/>
        <v>0</v>
      </c>
      <c r="AI176">
        <f t="shared" si="32"/>
        <v>0</v>
      </c>
      <c r="AJ176">
        <f t="shared" si="32"/>
        <v>0</v>
      </c>
      <c r="AK176">
        <f t="shared" si="32"/>
        <v>0</v>
      </c>
      <c r="AL176">
        <f t="shared" si="32"/>
        <v>0</v>
      </c>
      <c r="AN176">
        <f t="shared" si="25"/>
        <v>-5.6640534640769049</v>
      </c>
      <c r="AO176">
        <f t="shared" si="26"/>
        <v>-5.6640534640769049</v>
      </c>
    </row>
    <row r="177" spans="1:41" x14ac:dyDescent="0.3">
      <c r="A177" t="str">
        <v>Victor Oladipo</v>
      </c>
      <c r="B177">
        <v>-0.4113008130081301</v>
      </c>
      <c r="C177">
        <v>-0.11434959349593496</v>
      </c>
      <c r="D177">
        <v>-0.55682926829268287</v>
      </c>
      <c r="E177">
        <v>-0.64069105691056893</v>
      </c>
      <c r="F177">
        <v>-0.95833333333333326</v>
      </c>
      <c r="G177">
        <v>-0.34447154471544716</v>
      </c>
      <c r="H177">
        <v>-0.642560975609756</v>
      </c>
      <c r="I177">
        <v>-0.6962195121951219</v>
      </c>
      <c r="J177">
        <v>0.48406504065040645</v>
      </c>
      <c r="K177">
        <v>-3.8806910569105697</v>
      </c>
      <c r="L177">
        <v>-3.8806910569105697</v>
      </c>
      <c r="M177" t="str">
        <v xml:space="preserve"> SG</v>
      </c>
      <c r="N177" t="str">
        <v>MIA</v>
      </c>
      <c r="O177">
        <v>-8.7657850751976767</v>
      </c>
      <c r="Q177">
        <f>VLOOKUP($A177, 'auction in'!$A$2:$B$218, 2, FALSE)</f>
        <v>-8.7657850751976767</v>
      </c>
      <c r="S177" t="str">
        <f>VLOOKUP($A177, 'auction in'!$A$2:$C$218, 3, FALSE)</f>
        <v>_______</v>
      </c>
      <c r="U177">
        <v>-3.8806910569105697</v>
      </c>
      <c r="W177">
        <f t="shared" si="30"/>
        <v>-2.0758130081300821</v>
      </c>
      <c r="X177">
        <f t="shared" si="24"/>
        <v>-2.0758130081300821</v>
      </c>
      <c r="Z177">
        <f t="shared" si="32"/>
        <v>1</v>
      </c>
      <c r="AA177">
        <f t="shared" si="32"/>
        <v>0</v>
      </c>
      <c r="AB177">
        <f t="shared" si="32"/>
        <v>0</v>
      </c>
      <c r="AC177">
        <f t="shared" si="32"/>
        <v>0</v>
      </c>
      <c r="AD177">
        <f t="shared" si="32"/>
        <v>0</v>
      </c>
      <c r="AE177">
        <f t="shared" si="32"/>
        <v>0</v>
      </c>
      <c r="AF177">
        <f t="shared" si="32"/>
        <v>0</v>
      </c>
      <c r="AG177">
        <f t="shared" si="32"/>
        <v>0</v>
      </c>
      <c r="AH177">
        <f t="shared" si="32"/>
        <v>0</v>
      </c>
      <c r="AI177">
        <f t="shared" si="32"/>
        <v>0</v>
      </c>
      <c r="AJ177">
        <f t="shared" si="32"/>
        <v>0</v>
      </c>
      <c r="AK177">
        <f t="shared" si="32"/>
        <v>0</v>
      </c>
      <c r="AL177">
        <f t="shared" si="32"/>
        <v>0</v>
      </c>
      <c r="AN177">
        <f t="shared" si="25"/>
        <v>-8.3130785479772147</v>
      </c>
      <c r="AO177">
        <f t="shared" si="26"/>
        <v>-8.3130785479772147</v>
      </c>
    </row>
    <row r="178" spans="1:41" x14ac:dyDescent="0.3">
      <c r="A178" t="str">
        <v>Jamal Murray</v>
      </c>
      <c r="B178">
        <v>8.975609756097562E-2</v>
      </c>
      <c r="C178">
        <v>0.22609756097560976</v>
      </c>
      <c r="D178">
        <v>-0.78378048780487808</v>
      </c>
      <c r="E178">
        <v>-0.9384146341463413</v>
      </c>
      <c r="F178">
        <v>-1.2098780487804877</v>
      </c>
      <c r="G178">
        <v>-0.61573170731707316</v>
      </c>
      <c r="H178">
        <v>-1.1403658536585368</v>
      </c>
      <c r="I178">
        <v>-0.78756097560975613</v>
      </c>
      <c r="J178">
        <v>0.90219512195121954</v>
      </c>
      <c r="K178">
        <v>-4.2576829268292684</v>
      </c>
      <c r="L178">
        <v>-4.2576829268292684</v>
      </c>
      <c r="M178" t="str">
        <v xml:space="preserve"> PG, SG</v>
      </c>
      <c r="N178" t="str">
        <v>DEN</v>
      </c>
      <c r="O178">
        <v>-5.315208800281134</v>
      </c>
      <c r="Q178">
        <f>VLOOKUP($A178, 'auction in'!$A$2:$B$218, 2, FALSE)</f>
        <v>-5.315208800281134</v>
      </c>
      <c r="S178" t="str">
        <f>VLOOKUP($A178, 'auction in'!$A$2:$C$218, 3, FALSE)</f>
        <v>_______</v>
      </c>
      <c r="U178">
        <v>-4.2576829268292684</v>
      </c>
      <c r="W178">
        <f t="shared" si="30"/>
        <v>-2.4528048780487808</v>
      </c>
      <c r="X178">
        <f t="shared" si="24"/>
        <v>-2.4528048780487808</v>
      </c>
      <c r="Z178">
        <f t="shared" si="32"/>
        <v>1</v>
      </c>
      <c r="AA178">
        <f t="shared" si="32"/>
        <v>0</v>
      </c>
      <c r="AB178">
        <f t="shared" si="32"/>
        <v>0</v>
      </c>
      <c r="AC178">
        <f t="shared" si="32"/>
        <v>0</v>
      </c>
      <c r="AD178">
        <f t="shared" si="32"/>
        <v>0</v>
      </c>
      <c r="AE178">
        <f t="shared" si="32"/>
        <v>0</v>
      </c>
      <c r="AF178">
        <f t="shared" si="32"/>
        <v>0</v>
      </c>
      <c r="AG178">
        <f t="shared" si="32"/>
        <v>0</v>
      </c>
      <c r="AH178">
        <f t="shared" si="32"/>
        <v>0</v>
      </c>
      <c r="AI178">
        <f t="shared" si="32"/>
        <v>0</v>
      </c>
      <c r="AJ178">
        <f t="shared" si="32"/>
        <v>0</v>
      </c>
      <c r="AK178">
        <f t="shared" si="32"/>
        <v>0</v>
      </c>
      <c r="AL178">
        <f t="shared" si="32"/>
        <v>0</v>
      </c>
      <c r="AN178">
        <f t="shared" si="25"/>
        <v>-10.004442308947359</v>
      </c>
      <c r="AO178">
        <f t="shared" si="26"/>
        <v>-10.004442308947359</v>
      </c>
    </row>
    <row r="179" spans="1:41" x14ac:dyDescent="0.3">
      <c r="A179" t="str">
        <v>Kawhi Leonard</v>
      </c>
      <c r="B179">
        <v>0.11756097560975609</v>
      </c>
      <c r="C179">
        <v>0.1126829268292683</v>
      </c>
      <c r="D179">
        <v>-1.0739024390243903</v>
      </c>
      <c r="E179">
        <v>-1.1356097560975607</v>
      </c>
      <c r="F179">
        <v>-1.2060975609756095</v>
      </c>
      <c r="G179">
        <v>-0.78756097560975613</v>
      </c>
      <c r="H179">
        <v>-1.3199999999999998</v>
      </c>
      <c r="I179">
        <v>-0.78951219512195114</v>
      </c>
      <c r="J179">
        <v>1.0653658536585366</v>
      </c>
      <c r="K179">
        <v>-5.017073170731706</v>
      </c>
      <c r="L179">
        <v>-5.017073170731706</v>
      </c>
      <c r="M179" t="str">
        <v xml:space="preserve"> SF, PF</v>
      </c>
      <c r="N179" t="str">
        <v>LAC</v>
      </c>
      <c r="O179">
        <v>-6.3383038270539096</v>
      </c>
      <c r="Q179">
        <f>VLOOKUP($A179, 'auction in'!$A$2:$B$218, 2, FALSE)</f>
        <v>-6.3383038270539096</v>
      </c>
      <c r="S179" t="str">
        <f>VLOOKUP($A179, 'auction in'!$A$2:$C$218, 3, FALSE)</f>
        <v>_______</v>
      </c>
      <c r="U179">
        <v>-5.017073170731706</v>
      </c>
      <c r="W179">
        <f t="shared" si="30"/>
        <v>-3.2121951219512184</v>
      </c>
      <c r="X179">
        <f t="shared" si="24"/>
        <v>-3.2121951219512184</v>
      </c>
      <c r="Z179">
        <f t="shared" si="32"/>
        <v>1</v>
      </c>
      <c r="AA179">
        <f t="shared" si="32"/>
        <v>0</v>
      </c>
      <c r="AB179">
        <f t="shared" si="32"/>
        <v>0</v>
      </c>
      <c r="AC179">
        <f t="shared" si="32"/>
        <v>0</v>
      </c>
      <c r="AD179">
        <f t="shared" si="32"/>
        <v>0</v>
      </c>
      <c r="AE179">
        <f t="shared" si="32"/>
        <v>0</v>
      </c>
      <c r="AF179">
        <f t="shared" si="32"/>
        <v>0</v>
      </c>
      <c r="AG179">
        <f t="shared" si="32"/>
        <v>0</v>
      </c>
      <c r="AH179">
        <f t="shared" si="32"/>
        <v>0</v>
      </c>
      <c r="AI179">
        <f t="shared" si="32"/>
        <v>0</v>
      </c>
      <c r="AJ179">
        <f t="shared" si="32"/>
        <v>0</v>
      </c>
      <c r="AK179">
        <f t="shared" si="32"/>
        <v>0</v>
      </c>
      <c r="AL179">
        <f t="shared" si="32"/>
        <v>0</v>
      </c>
      <c r="AN179">
        <f t="shared" si="25"/>
        <v>-13.411425964186016</v>
      </c>
      <c r="AO179">
        <f t="shared" si="26"/>
        <v>-13.411425964186016</v>
      </c>
    </row>
    <row r="180" spans="1:41" x14ac:dyDescent="0.3">
      <c r="Q180" t="e">
        <f>VLOOKUP($A180, 'auction in'!$A$2:$B$218, 2, FALSE)</f>
        <v>#N/A</v>
      </c>
      <c r="S180" t="e">
        <f>VLOOKUP($A180, 'auction in'!$A$2:$C$218, 3, FALSE)</f>
        <v>#N/A</v>
      </c>
    </row>
    <row r="181" spans="1:41" x14ac:dyDescent="0.3">
      <c r="Q181" t="e">
        <f>VLOOKUP($A181, 'auction in'!$A$2:$B$218, 2, FALSE)</f>
        <v>#N/A</v>
      </c>
      <c r="S181" t="e">
        <f>VLOOKUP($A181, 'auction in'!$A$2:$C$218, 3, FALSE)</f>
        <v>#N/A</v>
      </c>
      <c r="W181">
        <f>SUM(W3:W158)</f>
        <v>500.17020325203225</v>
      </c>
    </row>
    <row r="182" spans="1:41" x14ac:dyDescent="0.3">
      <c r="Q182" t="e">
        <f>VLOOKUP($A182, 'auction in'!$A$2:$B$218, 2, FALSE)</f>
        <v>#N/A</v>
      </c>
      <c r="S182" t="e">
        <f>VLOOKUP($A182, 'auction in'!$A$2:$C$218, 3, FALSE)</f>
        <v>#N/A</v>
      </c>
    </row>
    <row r="183" spans="1:41" x14ac:dyDescent="0.3">
      <c r="Q183" t="e">
        <f>VLOOKUP($A183, 'auction in'!$A$2:$B$218, 2, FALSE)</f>
        <v>#N/A</v>
      </c>
      <c r="S183" t="e">
        <f>VLOOKUP($A183, 'auction in'!$A$2:$C$218, 3, FALSE)</f>
        <v>#N/A</v>
      </c>
    </row>
    <row r="184" spans="1:41" x14ac:dyDescent="0.3">
      <c r="Q184" t="e">
        <f>VLOOKUP($A184, 'auction in'!$A$2:$B$218, 2, FALSE)</f>
        <v>#N/A</v>
      </c>
      <c r="S184" t="e">
        <f>VLOOKUP($A184, 'auction in'!$A$2:$C$218, 3, FALSE)</f>
        <v>#N/A</v>
      </c>
    </row>
    <row r="185" spans="1:41" x14ac:dyDescent="0.3">
      <c r="Q185" t="e">
        <f>VLOOKUP($A185, 'auction in'!$A$2:$B$218, 2, FALSE)</f>
        <v>#N/A</v>
      </c>
      <c r="S185" t="e">
        <f>VLOOKUP($A185, 'auction in'!$A$2:$C$218, 3, FALSE)</f>
        <v>#N/A</v>
      </c>
    </row>
    <row r="186" spans="1:41" x14ac:dyDescent="0.3">
      <c r="Q186" t="e">
        <f>VLOOKUP($A186, 'auction in'!$A$2:$B$218, 2, FALSE)</f>
        <v>#N/A</v>
      </c>
      <c r="S186" t="e">
        <f>VLOOKUP($A186, 'auction in'!$A$2:$C$218, 3, FALSE)</f>
        <v>#N/A</v>
      </c>
    </row>
    <row r="187" spans="1:41" x14ac:dyDescent="0.3">
      <c r="Q187" t="e">
        <f>VLOOKUP($A187, 'auction in'!$A$2:$B$218, 2, FALSE)</f>
        <v>#N/A</v>
      </c>
      <c r="S187" t="e">
        <f>VLOOKUP($A187, 'auction in'!$A$2:$C$218, 3, FALSE)</f>
        <v>#N/A</v>
      </c>
    </row>
    <row r="188" spans="1:41" x14ac:dyDescent="0.3">
      <c r="Q188" t="e">
        <f>VLOOKUP($A188, 'auction in'!$A$2:$B$218, 2, FALSE)</f>
        <v>#N/A</v>
      </c>
      <c r="S188" t="e">
        <f>VLOOKUP($A188, 'auction in'!$A$2:$C$218, 3, FALSE)</f>
        <v>#N/A</v>
      </c>
    </row>
    <row r="189" spans="1:41" x14ac:dyDescent="0.3">
      <c r="Q189" t="e">
        <f>VLOOKUP($A189, 'auction in'!$A$2:$B$218, 2, FALSE)</f>
        <v>#N/A</v>
      </c>
      <c r="S189" t="e">
        <f>VLOOKUP($A189, 'auction in'!$A$2:$C$218, 3, FALSE)</f>
        <v>#N/A</v>
      </c>
    </row>
    <row r="190" spans="1:41" x14ac:dyDescent="0.3">
      <c r="Q190" t="e">
        <f>VLOOKUP($A190, 'auction in'!$A$2:$B$218, 2, FALSE)</f>
        <v>#N/A</v>
      </c>
      <c r="S190" t="e">
        <f>VLOOKUP($A190, 'auction in'!$A$2:$C$218, 3, FALSE)</f>
        <v>#N/A</v>
      </c>
    </row>
    <row r="191" spans="1:41" x14ac:dyDescent="0.3">
      <c r="Q191" t="e">
        <f>VLOOKUP($A191, 'auction in'!$A$2:$B$218, 2, FALSE)</f>
        <v>#N/A</v>
      </c>
      <c r="S191" t="e">
        <f>VLOOKUP($A191, 'auction in'!$A$2:$C$218, 3, FALSE)</f>
        <v>#N/A</v>
      </c>
    </row>
    <row r="192" spans="1:41" x14ac:dyDescent="0.3">
      <c r="Q192" t="e">
        <f>VLOOKUP($A192, 'auction in'!$A$2:$B$218, 2, FALSE)</f>
        <v>#N/A</v>
      </c>
      <c r="S192" t="e">
        <f>VLOOKUP($A192, 'auction in'!$A$2:$C$218, 3, FALSE)</f>
        <v>#N/A</v>
      </c>
    </row>
    <row r="193" spans="17:19" x14ac:dyDescent="0.3">
      <c r="Q193" t="e">
        <f>VLOOKUP($A193, 'auction in'!$A$2:$B$218, 2, FALSE)</f>
        <v>#N/A</v>
      </c>
      <c r="S193" t="e">
        <f>VLOOKUP($A193, 'auction in'!$A$2:$C$218, 3, FALSE)</f>
        <v>#N/A</v>
      </c>
    </row>
    <row r="194" spans="17:19" x14ac:dyDescent="0.3">
      <c r="Q194" t="e">
        <f>VLOOKUP($A194, 'auction in'!$A$2:$B$218, 2, FALSE)</f>
        <v>#N/A</v>
      </c>
      <c r="S194" t="e">
        <f>VLOOKUP($A194, 'auction in'!$A$2:$C$218, 3, FALSE)</f>
        <v>#N/A</v>
      </c>
    </row>
    <row r="195" spans="17:19" x14ac:dyDescent="0.3">
      <c r="Q195" t="e">
        <f>VLOOKUP($A195, 'auction in'!$A$2:$B$218, 2, FALSE)</f>
        <v>#N/A</v>
      </c>
      <c r="S195" t="e">
        <f>VLOOKUP($A195, 'auction in'!$A$2:$C$218, 3, FALSE)</f>
        <v>#N/A</v>
      </c>
    </row>
    <row r="196" spans="17:19" x14ac:dyDescent="0.3">
      <c r="Q196" t="e">
        <f>VLOOKUP($A196, 'auction in'!$A$2:$B$218, 2, FALSE)</f>
        <v>#N/A</v>
      </c>
      <c r="S196" t="e">
        <f>VLOOKUP($A196, 'auction in'!$A$2:$C$218, 3, FALSE)</f>
        <v>#N/A</v>
      </c>
    </row>
    <row r="197" spans="17:19" x14ac:dyDescent="0.3">
      <c r="Q197" t="e">
        <f>VLOOKUP($A197, 'auction in'!$A$2:$B$218, 2, FALSE)</f>
        <v>#N/A</v>
      </c>
      <c r="S197" t="e">
        <f>VLOOKUP($A197, 'auction in'!$A$2:$C$218, 3, FALSE)</f>
        <v>#N/A</v>
      </c>
    </row>
    <row r="198" spans="17:19" x14ac:dyDescent="0.3">
      <c r="Q198" t="e">
        <f>VLOOKUP($A198, 'auction in'!$A$2:$B$218, 2, FALSE)</f>
        <v>#N/A</v>
      </c>
      <c r="S198" t="e">
        <f>VLOOKUP($A198, 'auction in'!$A$2:$C$218, 3, FALSE)</f>
        <v>#N/A</v>
      </c>
    </row>
    <row r="199" spans="17:19" x14ac:dyDescent="0.3">
      <c r="Q199" t="e">
        <f>VLOOKUP($A199, 'auction in'!$A$2:$B$218, 2, FALSE)</f>
        <v>#N/A</v>
      </c>
      <c r="S199" t="e">
        <f>VLOOKUP($A199, 'auction in'!$A$2:$C$218, 3, FALSE)</f>
        <v>#N/A</v>
      </c>
    </row>
    <row r="200" spans="17:19" x14ac:dyDescent="0.3">
      <c r="Q200" t="e">
        <f>VLOOKUP($A200, 'auction in'!$A$2:$B$218, 2, FALSE)</f>
        <v>#N/A</v>
      </c>
      <c r="S200" t="e">
        <f>VLOOKUP($A200, 'auction in'!$A$2:$C$218, 3, FALSE)</f>
        <v>#N/A</v>
      </c>
    </row>
    <row r="201" spans="17:19" x14ac:dyDescent="0.3">
      <c r="Q201" t="e">
        <f>VLOOKUP($A201, 'auction in'!$A$2:$B$218, 2, FALSE)</f>
        <v>#N/A</v>
      </c>
      <c r="S201" t="e">
        <f>VLOOKUP($A201, 'auction in'!$A$2:$C$218, 3, FALSE)</f>
        <v>#N/A</v>
      </c>
    </row>
    <row r="202" spans="17:19" x14ac:dyDescent="0.3">
      <c r="Q202" t="e">
        <f>VLOOKUP($A202, 'auction in'!$A$2:$B$218, 2, FALSE)</f>
        <v>#N/A</v>
      </c>
      <c r="S202" t="e">
        <f>VLOOKUP($A202, 'auction in'!$A$2:$C$218, 3, FALSE)</f>
        <v>#N/A</v>
      </c>
    </row>
    <row r="203" spans="17:19" x14ac:dyDescent="0.3">
      <c r="Q203" t="e">
        <f>VLOOKUP($A203, 'auction in'!$A$2:$B$218, 2, FALSE)</f>
        <v>#N/A</v>
      </c>
      <c r="S203" t="e">
        <f>VLOOKUP($A203, 'auction in'!$A$2:$C$218, 3, FALSE)</f>
        <v>#N/A</v>
      </c>
    </row>
    <row r="204" spans="17:19" x14ac:dyDescent="0.3">
      <c r="Q204" t="e">
        <f>VLOOKUP($A204, 'auction in'!$A$2:$B$218, 2, FALSE)</f>
        <v>#N/A</v>
      </c>
      <c r="S204" t="e">
        <f>VLOOKUP($A204, 'auction in'!$A$2:$C$218, 3, FALSE)</f>
        <v>#N/A</v>
      </c>
    </row>
    <row r="205" spans="17:19" x14ac:dyDescent="0.3">
      <c r="Q205" t="e">
        <f>VLOOKUP($A205, 'auction in'!$A$2:$B$218, 2, FALSE)</f>
        <v>#N/A</v>
      </c>
      <c r="S205" t="e">
        <f>VLOOKUP($A205, 'auction in'!$A$2:$C$218, 3, FALSE)</f>
        <v>#N/A</v>
      </c>
    </row>
    <row r="206" spans="17:19" x14ac:dyDescent="0.3">
      <c r="Q206" t="e">
        <f>VLOOKUP($A206, 'auction in'!$A$2:$B$218, 2, FALSE)</f>
        <v>#N/A</v>
      </c>
      <c r="S206" t="e">
        <f>VLOOKUP($A206, 'auction in'!$A$2:$C$218, 3, FALSE)</f>
        <v>#N/A</v>
      </c>
    </row>
    <row r="207" spans="17:19" x14ac:dyDescent="0.3">
      <c r="Q207" t="e">
        <f>VLOOKUP($A207, 'auction in'!$A$2:$B$218, 2, FALSE)</f>
        <v>#N/A</v>
      </c>
      <c r="S207" t="e">
        <f>VLOOKUP($A207, 'auction in'!$A$2:$C$218, 3, FALSE)</f>
        <v>#N/A</v>
      </c>
    </row>
    <row r="208" spans="17:19" x14ac:dyDescent="0.3">
      <c r="Q208" t="e">
        <f>VLOOKUP($A208, 'auction in'!$A$2:$B$218, 2, FALSE)</f>
        <v>#N/A</v>
      </c>
      <c r="S208" t="e">
        <f>VLOOKUP($A208, 'auction in'!$A$2:$C$218, 3, FALSE)</f>
        <v>#N/A</v>
      </c>
    </row>
    <row r="209" spans="17:19" x14ac:dyDescent="0.3">
      <c r="Q209" t="e">
        <f>VLOOKUP($A209, 'auction in'!$A$2:$B$218, 2, FALSE)</f>
        <v>#N/A</v>
      </c>
      <c r="S209" t="e">
        <f>VLOOKUP($A209, 'auction in'!$A$2:$C$218, 3, FALSE)</f>
        <v>#N/A</v>
      </c>
    </row>
    <row r="210" spans="17:19" x14ac:dyDescent="0.3">
      <c r="Q210" t="e">
        <f>VLOOKUP($A210, 'auction in'!$A$2:$B$218, 2, FALSE)</f>
        <v>#N/A</v>
      </c>
      <c r="S210" t="e">
        <f>VLOOKUP($A210, 'auction in'!$A$2:$C$218, 3, FALSE)</f>
        <v>#N/A</v>
      </c>
    </row>
    <row r="211" spans="17:19" x14ac:dyDescent="0.3">
      <c r="Q211" t="e">
        <f>VLOOKUP($A211, 'auction in'!$A$2:$B$218, 2, FALSE)</f>
        <v>#N/A</v>
      </c>
      <c r="S211" t="e">
        <f>VLOOKUP($A211, 'auction in'!$A$2:$C$218, 3, FALSE)</f>
        <v>#N/A</v>
      </c>
    </row>
    <row r="212" spans="17:19" x14ac:dyDescent="0.3">
      <c r="Q212" t="e">
        <f>VLOOKUP($A212, 'auction in'!$A$2:$B$218, 2, FALSE)</f>
        <v>#N/A</v>
      </c>
      <c r="S212" t="e">
        <f>VLOOKUP($A212, 'auction in'!$A$2:$C$218, 3, FALSE)</f>
        <v>#N/A</v>
      </c>
    </row>
    <row r="213" spans="17:19" x14ac:dyDescent="0.3">
      <c r="Q213" t="e">
        <f>VLOOKUP($A213, 'auction in'!$A$2:$B$218, 2, FALSE)</f>
        <v>#N/A</v>
      </c>
      <c r="S213" t="e">
        <f>VLOOKUP($A213, 'auction in'!$A$2:$C$218, 3, FALSE)</f>
        <v>#N/A</v>
      </c>
    </row>
    <row r="214" spans="17:19" x14ac:dyDescent="0.3">
      <c r="Q214" t="e">
        <f>VLOOKUP($A214, 'auction in'!$A$2:$B$218, 2, FALSE)</f>
        <v>#N/A</v>
      </c>
      <c r="S214" t="e">
        <f>VLOOKUP($A214, 'auction in'!$A$2:$C$218, 3, FALSE)</f>
        <v>#N/A</v>
      </c>
    </row>
    <row r="215" spans="17:19" x14ac:dyDescent="0.3">
      <c r="Q215" t="e">
        <f>VLOOKUP($A215, 'auction in'!$A$2:$B$218, 2, FALSE)</f>
        <v>#N/A</v>
      </c>
      <c r="S215" t="e">
        <f>VLOOKUP($A215, 'auction in'!$A$2:$C$218, 3, FALSE)</f>
        <v>#N/A</v>
      </c>
    </row>
    <row r="216" spans="17:19" x14ac:dyDescent="0.3">
      <c r="Q216" t="e">
        <f>VLOOKUP($A216, 'auction in'!$A$2:$B$218, 2, FALSE)</f>
        <v>#N/A</v>
      </c>
      <c r="S216" t="e">
        <f>VLOOKUP($A216, 'auction in'!$A$2:$C$218, 3, FALSE)</f>
        <v>#N/A</v>
      </c>
    </row>
    <row r="217" spans="17:19" x14ac:dyDescent="0.3">
      <c r="Q217" t="e">
        <f>VLOOKUP($A217, 'auction in'!$A$2:$B$218, 2, FALSE)</f>
        <v>#N/A</v>
      </c>
      <c r="S217" t="e">
        <f>VLOOKUP($A217, 'auction in'!$A$2:$C$218, 3, FALSE)</f>
        <v>#N/A</v>
      </c>
    </row>
    <row r="218" spans="17:19" x14ac:dyDescent="0.3">
      <c r="Q218" t="e">
        <f>VLOOKUP($A218, 'auction in'!$A$2:$B$218, 2, FALSE)</f>
        <v>#N/A</v>
      </c>
      <c r="S218" t="e">
        <f>VLOOKUP($A218, 'auction in'!$A$2:$C$218, 3, FALSE)</f>
        <v>#N/A</v>
      </c>
    </row>
    <row r="219" spans="17:19" x14ac:dyDescent="0.3">
      <c r="Q219" t="e">
        <f>VLOOKUP($A219, 'auction in'!$A$2:$B$218, 2, FALSE)</f>
        <v>#N/A</v>
      </c>
      <c r="S219" t="e">
        <f>VLOOKUP($A219, 'auction in'!$A$2:$C$218, 3, FALSE)</f>
        <v>#N/A</v>
      </c>
    </row>
  </sheetData>
  <conditionalFormatting sqref="Z3:AL17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O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:AO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:AO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3:AN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43"/>
  <sheetViews>
    <sheetView topLeftCell="B1" workbookViewId="0">
      <selection activeCell="D1" sqref="D1:O1"/>
    </sheetView>
    <sheetView workbookViewId="1"/>
    <sheetView workbookViewId="2">
      <selection activeCell="D48" sqref="D48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330</v>
      </c>
      <c r="E1" t="s">
        <v>751</v>
      </c>
      <c r="F1" t="s">
        <v>752</v>
      </c>
      <c r="G1" t="s">
        <v>753</v>
      </c>
      <c r="H1" t="s">
        <v>761</v>
      </c>
      <c r="I1" t="s">
        <v>754</v>
      </c>
      <c r="J1" t="s">
        <v>755</v>
      </c>
      <c r="K1" t="s">
        <v>760</v>
      </c>
      <c r="L1" t="s">
        <v>756</v>
      </c>
      <c r="M1" t="s">
        <v>757</v>
      </c>
      <c r="N1" t="s">
        <v>758</v>
      </c>
      <c r="O1" t="s">
        <v>759</v>
      </c>
    </row>
    <row r="2" spans="1:17" x14ac:dyDescent="0.3">
      <c r="B2" t="s">
        <v>206</v>
      </c>
      <c r="C2">
        <f>COUNTIF(sorted!$S3:$S158, GMs!C1)</f>
        <v>120</v>
      </c>
      <c r="D2">
        <f>COUNTIF(sorted!$S3:$S179, GMs!D1)</f>
        <v>3</v>
      </c>
      <c r="E2">
        <f>COUNTIF(sorted!$S3:$S179, GMs!E1)</f>
        <v>3</v>
      </c>
      <c r="F2">
        <f>COUNTIF(sorted!$S3:$S179, GMs!F1)</f>
        <v>3</v>
      </c>
      <c r="G2">
        <f>COUNTIF(sorted!$S3:$S179, GMs!G1)</f>
        <v>3</v>
      </c>
      <c r="H2">
        <f>COUNTIF(sorted!$S3:$S179, GMs!H1)</f>
        <v>3</v>
      </c>
      <c r="I2">
        <f>COUNTIF(sorted!$S3:$S179, GMs!I1)</f>
        <v>3</v>
      </c>
      <c r="J2">
        <f>COUNTIF(sorted!$S3:$S179, GMs!J1)</f>
        <v>3</v>
      </c>
      <c r="K2">
        <f>COUNTIF(sorted!$S3:$S179, GMs!K1)</f>
        <v>3</v>
      </c>
      <c r="L2">
        <f>COUNTIF(sorted!$S3:$S179, GMs!L1)</f>
        <v>3</v>
      </c>
      <c r="M2">
        <f>COUNTIF(sorted!$S3:$S179, GMs!M1)</f>
        <v>3</v>
      </c>
      <c r="N2">
        <f>COUNTIF(sorted!$S3:$S179, GMs!N1)</f>
        <v>3</v>
      </c>
      <c r="O2">
        <f>COUNTIF(sorted!$S3:$S179, GMs!O1)</f>
        <v>3</v>
      </c>
      <c r="P2">
        <f>SUM(D2:O2)</f>
        <v>36</v>
      </c>
    </row>
    <row r="3" spans="1:17" x14ac:dyDescent="0.3">
      <c r="A3" t="s">
        <v>345</v>
      </c>
      <c r="B3" t="s">
        <v>763</v>
      </c>
      <c r="C3">
        <f>2400-SUM(D3:O3)</f>
        <v>993</v>
      </c>
      <c r="D3" cm="1">
        <f t="array" ref="D3">SUM(sorted!AA3:AA179 * sorted!$Q3:$Q179)</f>
        <v>135</v>
      </c>
      <c r="E3" cm="1">
        <f t="array" ref="E3">SUM(sorted!AB3:AB179 * sorted!$Q3:$Q179)</f>
        <v>124</v>
      </c>
      <c r="F3" cm="1">
        <f t="array" ref="F3">SUM(sorted!AC3:AC179 * sorted!$Q3:$Q179)</f>
        <v>128</v>
      </c>
      <c r="G3" cm="1">
        <f t="array" ref="G3">SUM(sorted!AD3:AD179 * sorted!$Q3:$Q179)</f>
        <v>100</v>
      </c>
      <c r="H3" cm="1">
        <f t="array" ref="H3">SUM(sorted!AE3:AE179 * sorted!$Q3:$Q179)</f>
        <v>90</v>
      </c>
      <c r="I3" cm="1">
        <f t="array" ref="I3">SUM(sorted!AF3:AF179 * sorted!$Q3:$Q179)</f>
        <v>154</v>
      </c>
      <c r="J3" cm="1">
        <f t="array" ref="J3">SUM(sorted!AG3:AG179 * sorted!$Q3:$Q179)</f>
        <v>132</v>
      </c>
      <c r="K3" cm="1">
        <f t="array" ref="K3">SUM(sorted!AH3:AH179 * sorted!$Q3:$Q179)</f>
        <v>102</v>
      </c>
      <c r="L3" cm="1">
        <f t="array" ref="L3">SUM(sorted!AI3:AI179 * sorted!$Q3:$Q179)</f>
        <v>59</v>
      </c>
      <c r="M3" cm="1">
        <f t="array" ref="M3">SUM(sorted!AJ3:AJ179 * sorted!$Q3:$Q179)</f>
        <v>166</v>
      </c>
      <c r="N3" cm="1">
        <f t="array" ref="N3">SUM(sorted!AK3:AK179 * sorted!$Q3:$Q179)</f>
        <v>100</v>
      </c>
      <c r="O3" cm="1">
        <f t="array" ref="O3">SUM(sorted!AL3:AL179 * sorted!$Q3:$Q179)</f>
        <v>117</v>
      </c>
      <c r="P3">
        <f>2400-156-SUM(D3:O3)+SUM(D2:O2)</f>
        <v>873</v>
      </c>
      <c r="Q3" t="s">
        <v>746</v>
      </c>
    </row>
    <row r="4" spans="1:17" x14ac:dyDescent="0.3">
      <c r="A4" t="s">
        <v>345</v>
      </c>
      <c r="B4" t="s">
        <v>336</v>
      </c>
      <c r="C4">
        <f>C21/C$3</f>
        <v>0.26299699522675002</v>
      </c>
      <c r="D4">
        <f t="shared" ref="D4:O8" si="0">D21/D$3</f>
        <v>0.19288105992171034</v>
      </c>
      <c r="E4">
        <f t="shared" si="0"/>
        <v>0.17943712300026227</v>
      </c>
      <c r="F4">
        <f t="shared" si="0"/>
        <v>0.17161490091463416</v>
      </c>
      <c r="G4">
        <f t="shared" si="0"/>
        <v>0.21348536585365857</v>
      </c>
      <c r="H4">
        <f t="shared" si="0"/>
        <v>0.22066485998193314</v>
      </c>
      <c r="I4">
        <f t="shared" si="0"/>
        <v>0.12861049519586104</v>
      </c>
      <c r="J4">
        <f t="shared" si="0"/>
        <v>0.14535630697216062</v>
      </c>
      <c r="K4">
        <f t="shared" si="0"/>
        <v>0.19082416706520008</v>
      </c>
      <c r="L4">
        <f t="shared" si="0"/>
        <v>0.29842910293509717</v>
      </c>
      <c r="M4">
        <f t="shared" si="0"/>
        <v>0.10392398863747673</v>
      </c>
      <c r="N4">
        <f t="shared" si="0"/>
        <v>0.17579512195121949</v>
      </c>
      <c r="O4">
        <f t="shared" si="0"/>
        <v>0.1423473003960809</v>
      </c>
    </row>
    <row r="5" spans="1:17" x14ac:dyDescent="0.3">
      <c r="A5" t="s">
        <v>345</v>
      </c>
      <c r="B5" t="s">
        <v>337</v>
      </c>
      <c r="C5">
        <f>C22/C$3</f>
        <v>0.26299699522675002</v>
      </c>
      <c r="D5">
        <f t="shared" si="0"/>
        <v>0.19288105992171034</v>
      </c>
      <c r="E5">
        <f t="shared" si="0"/>
        <v>0.17943712300026227</v>
      </c>
      <c r="F5">
        <f t="shared" si="0"/>
        <v>0.17161490091463416</v>
      </c>
      <c r="G5">
        <f t="shared" si="0"/>
        <v>0.21348536585365857</v>
      </c>
      <c r="H5">
        <f t="shared" si="0"/>
        <v>0.22066485998193314</v>
      </c>
      <c r="I5">
        <f t="shared" si="0"/>
        <v>0.12861049519586104</v>
      </c>
      <c r="J5">
        <f t="shared" si="0"/>
        <v>0.14535630697216062</v>
      </c>
      <c r="K5">
        <f t="shared" si="0"/>
        <v>0.19082416706520008</v>
      </c>
      <c r="L5">
        <f t="shared" si="0"/>
        <v>0.29842910293509717</v>
      </c>
      <c r="M5">
        <f t="shared" si="0"/>
        <v>0.10392398863747673</v>
      </c>
      <c r="N5">
        <f t="shared" si="0"/>
        <v>0.17579512195121949</v>
      </c>
      <c r="O5">
        <f t="shared" si="0"/>
        <v>0.1423473003960809</v>
      </c>
    </row>
    <row r="6" spans="1:17" x14ac:dyDescent="0.3">
      <c r="A6" t="s">
        <v>345</v>
      </c>
      <c r="B6" t="s">
        <v>338</v>
      </c>
      <c r="C6" t="e">
        <f>C23/C$3</f>
        <v>#REF!</v>
      </c>
      <c r="D6" t="e">
        <f t="shared" si="0"/>
        <v>#REF!</v>
      </c>
      <c r="E6" t="e">
        <f t="shared" si="0"/>
        <v>#REF!</v>
      </c>
      <c r="F6" t="e">
        <f t="shared" si="0"/>
        <v>#REF!</v>
      </c>
      <c r="G6" t="e">
        <f t="shared" si="0"/>
        <v>#REF!</v>
      </c>
      <c r="H6" t="e">
        <f t="shared" si="0"/>
        <v>#REF!</v>
      </c>
      <c r="I6" t="e">
        <f t="shared" si="0"/>
        <v>#REF!</v>
      </c>
      <c r="J6" t="e">
        <f t="shared" si="0"/>
        <v>#REF!</v>
      </c>
      <c r="K6" t="e">
        <f t="shared" si="0"/>
        <v>#REF!</v>
      </c>
      <c r="L6" t="e">
        <f t="shared" si="0"/>
        <v>#REF!</v>
      </c>
      <c r="M6" t="e">
        <f t="shared" si="0"/>
        <v>#REF!</v>
      </c>
      <c r="N6" t="e">
        <f t="shared" si="0"/>
        <v>#REF!</v>
      </c>
      <c r="O6" t="e">
        <f t="shared" si="0"/>
        <v>#REF!</v>
      </c>
    </row>
    <row r="7" spans="1:17" x14ac:dyDescent="0.3">
      <c r="A7" t="s">
        <v>345</v>
      </c>
      <c r="B7" t="s">
        <v>339</v>
      </c>
      <c r="C7" t="e">
        <f>C24/C$3</f>
        <v>#REF!</v>
      </c>
      <c r="D7" t="e">
        <f t="shared" si="0"/>
        <v>#REF!</v>
      </c>
      <c r="E7" t="e">
        <f t="shared" si="0"/>
        <v>#REF!</v>
      </c>
      <c r="F7" t="e">
        <f t="shared" si="0"/>
        <v>#REF!</v>
      </c>
      <c r="G7" t="e">
        <f t="shared" si="0"/>
        <v>#REF!</v>
      </c>
      <c r="H7" t="e">
        <f t="shared" si="0"/>
        <v>#REF!</v>
      </c>
      <c r="I7" t="e">
        <f t="shared" si="0"/>
        <v>#REF!</v>
      </c>
      <c r="J7" t="e">
        <f t="shared" si="0"/>
        <v>#REF!</v>
      </c>
      <c r="K7" t="e">
        <f t="shared" si="0"/>
        <v>#REF!</v>
      </c>
      <c r="L7" t="e">
        <f t="shared" si="0"/>
        <v>#REF!</v>
      </c>
      <c r="M7" t="e">
        <f t="shared" si="0"/>
        <v>#REF!</v>
      </c>
      <c r="N7" t="e">
        <f t="shared" si="0"/>
        <v>#REF!</v>
      </c>
      <c r="O7" t="e">
        <f t="shared" si="0"/>
        <v>#REF!</v>
      </c>
    </row>
    <row r="8" spans="1:17" x14ac:dyDescent="0.3">
      <c r="A8" t="s">
        <v>345</v>
      </c>
      <c r="B8" t="s">
        <v>340</v>
      </c>
      <c r="C8">
        <f>C25/C$3</f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</row>
    <row r="9" spans="1:17" x14ac:dyDescent="0.3">
      <c r="B9" t="s">
        <v>346</v>
      </c>
      <c r="C9">
        <f>C$3/$C22</f>
        <v>3.8023248103569505</v>
      </c>
      <c r="P9">
        <f>P$3/$C22</f>
        <v>3.3428293649965939</v>
      </c>
      <c r="Q9" t="s">
        <v>747</v>
      </c>
    </row>
    <row r="10" spans="1:17" x14ac:dyDescent="0.3">
      <c r="B10" t="s">
        <v>744</v>
      </c>
      <c r="C10">
        <f>C$3/$C21</f>
        <v>3.8023248103569505</v>
      </c>
      <c r="P10">
        <f>P$3/$C21</f>
        <v>3.3428293649965939</v>
      </c>
      <c r="Q10" t="s">
        <v>748</v>
      </c>
    </row>
    <row r="11" spans="1:17" x14ac:dyDescent="0.3">
      <c r="A11" t="s">
        <v>344</v>
      </c>
      <c r="B11" t="s">
        <v>583</v>
      </c>
      <c r="C11">
        <f t="shared" ref="C11:C19" si="1">C26/C$3</f>
        <v>1.9448251582213711E-2</v>
      </c>
      <c r="D11">
        <f t="shared" ref="D11:O19" si="2">D26/D$3</f>
        <v>3.9437518819632644E-2</v>
      </c>
      <c r="E11">
        <f t="shared" si="2"/>
        <v>-1.6737149226330971E-2</v>
      </c>
      <c r="F11">
        <f t="shared" si="2"/>
        <v>1.1676829268292683E-2</v>
      </c>
      <c r="G11">
        <f t="shared" si="2"/>
        <v>2.2658536585365856E-2</v>
      </c>
      <c r="H11">
        <f t="shared" si="2"/>
        <v>6.715266485998192E-2</v>
      </c>
      <c r="I11">
        <f t="shared" si="2"/>
        <v>3.8078344419807834E-2</v>
      </c>
      <c r="J11">
        <f t="shared" si="2"/>
        <v>2.1104644000985464E-2</v>
      </c>
      <c r="K11">
        <f t="shared" si="2"/>
        <v>4.0357882990594611E-2</v>
      </c>
      <c r="L11">
        <f t="shared" si="2"/>
        <v>6.6285655229433652E-2</v>
      </c>
      <c r="M11">
        <f t="shared" si="2"/>
        <v>5.5939856988931329E-2</v>
      </c>
      <c r="N11">
        <f t="shared" si="2"/>
        <v>2.9673170731707318E-2</v>
      </c>
      <c r="O11">
        <f t="shared" si="2"/>
        <v>9.0671252866374834E-3</v>
      </c>
    </row>
    <row r="12" spans="1:17" x14ac:dyDescent="0.3">
      <c r="A12" t="s">
        <v>344</v>
      </c>
      <c r="B12" t="s">
        <v>584</v>
      </c>
      <c r="C12">
        <f t="shared" si="1"/>
        <v>1.568286951751692E-2</v>
      </c>
      <c r="D12">
        <f t="shared" si="2"/>
        <v>2.3355314664257752E-2</v>
      </c>
      <c r="E12">
        <f t="shared" si="2"/>
        <v>6.4889522685549442E-2</v>
      </c>
      <c r="F12">
        <f t="shared" si="2"/>
        <v>2.9400724085365853E-2</v>
      </c>
      <c r="G12">
        <f t="shared" si="2"/>
        <v>5.2307317073170739E-2</v>
      </c>
      <c r="H12">
        <f t="shared" si="2"/>
        <v>2.8350496838301719E-2</v>
      </c>
      <c r="I12">
        <f t="shared" si="2"/>
        <v>-1.5890613451589066E-2</v>
      </c>
      <c r="J12">
        <f t="shared" si="2"/>
        <v>3.872844296624784E-2</v>
      </c>
      <c r="K12">
        <f t="shared" si="2"/>
        <v>-4.1304001275306859E-3</v>
      </c>
      <c r="L12">
        <f t="shared" si="2"/>
        <v>4.6734187680859875E-3</v>
      </c>
      <c r="M12">
        <f t="shared" si="2"/>
        <v>-3.0286267019296698E-2</v>
      </c>
      <c r="N12">
        <f t="shared" si="2"/>
        <v>2.102439024390244E-2</v>
      </c>
      <c r="O12">
        <f t="shared" si="2"/>
        <v>2.3581405044819682E-2</v>
      </c>
    </row>
    <row r="13" spans="1:17" x14ac:dyDescent="0.3">
      <c r="A13" t="s">
        <v>344</v>
      </c>
      <c r="B13" t="s">
        <v>585</v>
      </c>
      <c r="C13">
        <f t="shared" si="1"/>
        <v>-1.2003045710215406E-2</v>
      </c>
      <c r="D13">
        <f t="shared" si="2"/>
        <v>6.8247515808491418E-3</v>
      </c>
      <c r="E13">
        <f t="shared" si="2"/>
        <v>4.3108772619984262E-2</v>
      </c>
      <c r="F13">
        <f t="shared" si="2"/>
        <v>7.2341844512195117E-3</v>
      </c>
      <c r="G13">
        <f t="shared" si="2"/>
        <v>7.0975609756097572E-3</v>
      </c>
      <c r="H13">
        <f t="shared" si="2"/>
        <v>-1.3533875338753387E-2</v>
      </c>
      <c r="I13">
        <f t="shared" si="2"/>
        <v>-1.3652201457079507E-2</v>
      </c>
      <c r="J13">
        <f t="shared" si="2"/>
        <v>4.1842202512934216E-3</v>
      </c>
      <c r="K13">
        <f t="shared" si="2"/>
        <v>-2.1174079387852708E-3</v>
      </c>
      <c r="L13">
        <f t="shared" si="2"/>
        <v>-2.6862339809838778E-2</v>
      </c>
      <c r="M13">
        <f t="shared" si="2"/>
        <v>-8.6504554804584192E-3</v>
      </c>
      <c r="N13">
        <f t="shared" si="2"/>
        <v>1.8124390243902434E-2</v>
      </c>
      <c r="O13">
        <f t="shared" si="2"/>
        <v>-6.623931623931623E-3</v>
      </c>
    </row>
    <row r="14" spans="1:17" x14ac:dyDescent="0.3">
      <c r="A14" t="s">
        <v>344</v>
      </c>
      <c r="B14" t="s">
        <v>586</v>
      </c>
      <c r="C14">
        <f t="shared" si="1"/>
        <v>3.1549300387263587E-3</v>
      </c>
      <c r="D14">
        <f t="shared" si="2"/>
        <v>2.8219813309244203E-2</v>
      </c>
      <c r="E14">
        <f t="shared" si="2"/>
        <v>3.7923551009703647E-2</v>
      </c>
      <c r="F14">
        <f t="shared" si="2"/>
        <v>3.3713795731707318E-2</v>
      </c>
      <c r="G14">
        <f t="shared" si="2"/>
        <v>3.1626829268292689E-2</v>
      </c>
      <c r="H14">
        <f t="shared" si="2"/>
        <v>2.2214995483288164E-2</v>
      </c>
      <c r="I14">
        <f t="shared" si="2"/>
        <v>1.4635202196177807E-2</v>
      </c>
      <c r="J14">
        <f t="shared" si="2"/>
        <v>3.4279995072678003E-2</v>
      </c>
      <c r="K14">
        <f t="shared" si="2"/>
        <v>2.0045831340666349E-2</v>
      </c>
      <c r="L14">
        <f t="shared" si="2"/>
        <v>2.2203389830508475E-2</v>
      </c>
      <c r="M14">
        <f t="shared" si="2"/>
        <v>2.9966451170535802E-2</v>
      </c>
      <c r="N14">
        <f t="shared" si="2"/>
        <v>2.9673170731707318E-2</v>
      </c>
      <c r="O14">
        <f t="shared" si="2"/>
        <v>1.8431311236189286E-2</v>
      </c>
    </row>
    <row r="15" spans="1:17" x14ac:dyDescent="0.3">
      <c r="A15" t="s">
        <v>344</v>
      </c>
      <c r="B15" t="s">
        <v>587</v>
      </c>
      <c r="C15">
        <f t="shared" si="1"/>
        <v>-1.4140855910069654E-3</v>
      </c>
      <c r="D15">
        <f t="shared" si="2"/>
        <v>4.0470340258958147E-2</v>
      </c>
      <c r="E15">
        <f t="shared" si="2"/>
        <v>-7.3393653291371607E-3</v>
      </c>
      <c r="F15">
        <f t="shared" si="2"/>
        <v>1.7957317073170734E-2</v>
      </c>
      <c r="G15">
        <f t="shared" si="2"/>
        <v>1.6309756097560978E-2</v>
      </c>
      <c r="H15">
        <f t="shared" si="2"/>
        <v>1.6901535682023485E-2</v>
      </c>
      <c r="I15">
        <f t="shared" si="2"/>
        <v>4.9431950163657486E-2</v>
      </c>
      <c r="J15">
        <f t="shared" si="2"/>
        <v>1.672517861542253E-3</v>
      </c>
      <c r="K15">
        <f t="shared" si="2"/>
        <v>4.2910887932408742E-2</v>
      </c>
      <c r="L15">
        <f t="shared" si="2"/>
        <v>4.0711037618850761E-2</v>
      </c>
      <c r="M15">
        <f t="shared" si="2"/>
        <v>1.4488441571162703E-2</v>
      </c>
      <c r="N15">
        <f t="shared" si="2"/>
        <v>2.3256097560975617E-2</v>
      </c>
      <c r="O15">
        <f t="shared" si="2"/>
        <v>1.4437148217636028E-2</v>
      </c>
    </row>
    <row r="16" spans="1:17" x14ac:dyDescent="0.3">
      <c r="A16" t="s">
        <v>344</v>
      </c>
      <c r="B16" t="s">
        <v>588</v>
      </c>
      <c r="C16">
        <f t="shared" si="1"/>
        <v>1.7318833460237916E-2</v>
      </c>
      <c r="D16">
        <f t="shared" si="2"/>
        <v>1.2913580246913577E-2</v>
      </c>
      <c r="E16">
        <f t="shared" si="2"/>
        <v>4.9497115132441642E-2</v>
      </c>
      <c r="F16">
        <f t="shared" si="2"/>
        <v>5.6625381097560976E-2</v>
      </c>
      <c r="G16">
        <f t="shared" si="2"/>
        <v>2.0670731707317078E-2</v>
      </c>
      <c r="H16">
        <f t="shared" si="2"/>
        <v>1.9434507678410116E-2</v>
      </c>
      <c r="I16">
        <f t="shared" si="2"/>
        <v>1.0241790729595607E-2</v>
      </c>
      <c r="J16">
        <f t="shared" si="2"/>
        <v>2.2970867208672086E-2</v>
      </c>
      <c r="K16">
        <f t="shared" si="2"/>
        <v>-4.9338434560816189E-3</v>
      </c>
      <c r="L16">
        <f t="shared" si="2"/>
        <v>-3.8007441091360068E-2</v>
      </c>
      <c r="M16">
        <f t="shared" si="2"/>
        <v>1.8116612792633952E-2</v>
      </c>
      <c r="N16">
        <f t="shared" si="2"/>
        <v>1.2709756097560976E-2</v>
      </c>
      <c r="O16">
        <f t="shared" si="2"/>
        <v>3.7049197415051076E-2</v>
      </c>
    </row>
    <row r="17" spans="1:15" x14ac:dyDescent="0.3">
      <c r="A17" t="s">
        <v>344</v>
      </c>
      <c r="B17" t="s">
        <v>589</v>
      </c>
      <c r="C17">
        <f t="shared" si="1"/>
        <v>1.5830324466386707E-4</v>
      </c>
      <c r="D17">
        <f t="shared" si="2"/>
        <v>2.4417344173441723E-3</v>
      </c>
      <c r="E17">
        <f t="shared" si="2"/>
        <v>1.5247836349331237E-2</v>
      </c>
      <c r="F17">
        <f t="shared" si="2"/>
        <v>2.120522103658537E-2</v>
      </c>
      <c r="G17">
        <f t="shared" si="2"/>
        <v>9.2487804878048797E-3</v>
      </c>
      <c r="H17">
        <f t="shared" si="2"/>
        <v>1.4796747967479663E-3</v>
      </c>
      <c r="I17">
        <f t="shared" si="2"/>
        <v>-4.2603737725688956E-3</v>
      </c>
      <c r="J17">
        <f t="shared" si="2"/>
        <v>1.6712860310421284E-3</v>
      </c>
      <c r="K17">
        <f t="shared" si="2"/>
        <v>7.5382592061214743E-3</v>
      </c>
      <c r="L17">
        <f t="shared" si="2"/>
        <v>-1.0157089706490288E-2</v>
      </c>
      <c r="M17">
        <f t="shared" si="2"/>
        <v>7.9606229797237749E-3</v>
      </c>
      <c r="N17">
        <f t="shared" si="2"/>
        <v>-4.1073170731707317E-3</v>
      </c>
      <c r="O17">
        <f t="shared" si="2"/>
        <v>2.4485094850948512E-2</v>
      </c>
    </row>
    <row r="18" spans="1:15" x14ac:dyDescent="0.3">
      <c r="A18" t="s">
        <v>344</v>
      </c>
      <c r="B18" t="s">
        <v>590</v>
      </c>
      <c r="C18">
        <f t="shared" si="1"/>
        <v>7.7112961461940884E-3</v>
      </c>
      <c r="D18">
        <f t="shared" si="2"/>
        <v>1.0630532971996386E-2</v>
      </c>
      <c r="E18">
        <f t="shared" si="2"/>
        <v>-1.311369000786782E-2</v>
      </c>
      <c r="F18">
        <f t="shared" si="2"/>
        <v>-2.492378048780487E-3</v>
      </c>
      <c r="G18">
        <f t="shared" si="2"/>
        <v>2.6804878048780491E-2</v>
      </c>
      <c r="H18">
        <f t="shared" si="2"/>
        <v>3.7880758807588073E-2</v>
      </c>
      <c r="I18">
        <f t="shared" si="2"/>
        <v>3.7510294583465317E-2</v>
      </c>
      <c r="J18">
        <f t="shared" si="2"/>
        <v>2.465816703621582E-3</v>
      </c>
      <c r="K18">
        <f t="shared" si="2"/>
        <v>3.6905786704925871E-2</v>
      </c>
      <c r="L18">
        <f t="shared" si="2"/>
        <v>0.14072964034725097</v>
      </c>
      <c r="M18">
        <f t="shared" si="2"/>
        <v>7.5051425213047323E-3</v>
      </c>
      <c r="N18">
        <f t="shared" si="2"/>
        <v>6.7365853658536588E-3</v>
      </c>
      <c r="O18">
        <f t="shared" si="2"/>
        <v>3.6741713570981878E-3</v>
      </c>
    </row>
    <row r="19" spans="1:15" x14ac:dyDescent="0.3">
      <c r="A19" t="s">
        <v>344</v>
      </c>
      <c r="B19" t="s">
        <v>591</v>
      </c>
      <c r="C19">
        <f t="shared" si="1"/>
        <v>-4.1377037637445836E-3</v>
      </c>
      <c r="D19">
        <f t="shared" si="2"/>
        <v>-1.152092743149654E-2</v>
      </c>
      <c r="E19">
        <f t="shared" si="2"/>
        <v>-3.7705874639391547E-2</v>
      </c>
      <c r="F19">
        <f t="shared" si="2"/>
        <v>-4.6008003048780492E-2</v>
      </c>
      <c r="G19">
        <f t="shared" si="2"/>
        <v>-2.7385365853658538E-2</v>
      </c>
      <c r="H19">
        <f t="shared" si="2"/>
        <v>-1.9378500451671183E-2</v>
      </c>
      <c r="I19">
        <f t="shared" si="2"/>
        <v>-2.2643860204835813E-2</v>
      </c>
      <c r="J19">
        <f t="shared" si="2"/>
        <v>-2.2741438778024144E-2</v>
      </c>
      <c r="K19">
        <f t="shared" si="2"/>
        <v>1.1625219193368401E-3</v>
      </c>
      <c r="L19">
        <f t="shared" si="2"/>
        <v>7.0793716411740402E-3</v>
      </c>
      <c r="M19">
        <f t="shared" si="2"/>
        <v>-2.3734694877069255E-2</v>
      </c>
      <c r="N19">
        <f t="shared" si="2"/>
        <v>-1.5441463414634149E-2</v>
      </c>
      <c r="O19">
        <f t="shared" si="2"/>
        <v>-2.8033145716072547E-2</v>
      </c>
    </row>
    <row r="21" spans="1:15" x14ac:dyDescent="0.3">
      <c r="A21" t="s">
        <v>315</v>
      </c>
      <c r="B21" t="s">
        <v>312</v>
      </c>
      <c r="C21" cm="1">
        <f t="array" ref="C21">SUM(sorted!Z3:Z158 * sorted!$X3:$X158)</f>
        <v>261.15601626016274</v>
      </c>
      <c r="D21" cm="1">
        <f t="array" ref="D21">SUM(sorted!AA3:AA158 * sorted!$X3:$X158)</f>
        <v>26.038943089430894</v>
      </c>
      <c r="E21" cm="1">
        <f t="array" ref="E21">SUM(sorted!AB3:AB158 * sorted!$X3:$X158)</f>
        <v>22.25020325203252</v>
      </c>
      <c r="F21" cm="1">
        <f t="array" ref="F21">SUM(sorted!AC3:AC158 * sorted!$X3:$X158)</f>
        <v>21.966707317073173</v>
      </c>
      <c r="G21" cm="1">
        <f t="array" ref="G21">SUM(sorted!AD3:AD158 * sorted!$X3:$X158)</f>
        <v>21.348536585365856</v>
      </c>
      <c r="H21" cm="1">
        <f t="array" ref="H21">SUM(sorted!AE3:AE158 * sorted!$X3:$X158)</f>
        <v>19.859837398373983</v>
      </c>
      <c r="I21" cm="1">
        <f t="array" ref="I21">SUM(sorted!AF3:AF158 * sorted!$X3:$X158)</f>
        <v>19.8060162601626</v>
      </c>
      <c r="J21" cm="1">
        <f t="array" ref="J21">SUM(sorted!AG3:AG158 * sorted!$X3:$X158)</f>
        <v>19.1870325203252</v>
      </c>
      <c r="K21" cm="1">
        <f t="array" ref="K21">SUM(sorted!AH3:AH158 * sorted!$X3:$X158)</f>
        <v>19.464065040650407</v>
      </c>
      <c r="L21" cm="1">
        <f t="array" ref="L21">SUM(sorted!AI3:AI158 * sorted!$X3:$X158)</f>
        <v>17.607317073170734</v>
      </c>
      <c r="M21" cm="1">
        <f t="array" ref="M21">SUM(sorted!AJ3:AJ158 * sorted!$X3:$X158)</f>
        <v>17.251382113821137</v>
      </c>
      <c r="N21" cm="1">
        <f t="array" ref="N21">SUM(sorted!AK3:AK158 * sorted!$X3:$X158)</f>
        <v>17.57951219512195</v>
      </c>
      <c r="O21" cm="1">
        <f t="array" ref="O21">SUM(sorted!AL3:AL158 * sorted!$X3:$X158)</f>
        <v>16.654634146341465</v>
      </c>
    </row>
    <row r="22" spans="1:15" x14ac:dyDescent="0.3">
      <c r="A22" t="s">
        <v>315</v>
      </c>
      <c r="B22" t="s">
        <v>210</v>
      </c>
      <c r="C22" cm="1">
        <f t="array" ref="C22">SUM(sorted!Z3:Z158 * sorted!$W3:$W158)</f>
        <v>261.15601626016274</v>
      </c>
      <c r="D22" cm="1">
        <f t="array" ref="D22">SUM(sorted!AA3:AA158 * sorted!$W3:$W158)</f>
        <v>26.038943089430894</v>
      </c>
      <c r="E22" cm="1">
        <f t="array" ref="E22">SUM(sorted!AB3:AB158 * sorted!$W3:$W158)</f>
        <v>22.25020325203252</v>
      </c>
      <c r="F22" cm="1">
        <f t="array" ref="F22">SUM(sorted!AC3:AC158 * sorted!$W3:$W158)</f>
        <v>21.966707317073173</v>
      </c>
      <c r="G22" cm="1">
        <f t="array" ref="G22">SUM(sorted!AD3:AD158 * sorted!$W3:$W158)</f>
        <v>21.348536585365856</v>
      </c>
      <c r="H22" cm="1">
        <f t="array" ref="H22">SUM(sorted!AE3:AE158 * sorted!$W3:$W158)</f>
        <v>19.859837398373983</v>
      </c>
      <c r="I22" cm="1">
        <f t="array" ref="I22">SUM(sorted!AF3:AF158 * sorted!$W3:$W158)</f>
        <v>19.8060162601626</v>
      </c>
      <c r="J22" cm="1">
        <f t="array" ref="J22">SUM(sorted!AG3:AG158 * sorted!$W3:$W158)</f>
        <v>19.1870325203252</v>
      </c>
      <c r="K22" cm="1">
        <f t="array" ref="K22">SUM(sorted!AH3:AH158 * sorted!$W3:$W158)</f>
        <v>19.464065040650407</v>
      </c>
      <c r="L22" cm="1">
        <f t="array" ref="L22">SUM(sorted!AI3:AI158 * sorted!$W3:$W158)</f>
        <v>17.607317073170734</v>
      </c>
      <c r="M22" cm="1">
        <f t="array" ref="M22">SUM(sorted!AJ3:AJ158 * sorted!$W3:$W158)</f>
        <v>17.251382113821137</v>
      </c>
      <c r="N22" cm="1">
        <f t="array" ref="N22">SUM(sorted!AK3:AK158 * sorted!$W3:$W158)</f>
        <v>17.57951219512195</v>
      </c>
      <c r="O22" cm="1">
        <f t="array" ref="O22">SUM(sorted!AL3:AL158 * sorted!$W3:$W158)</f>
        <v>16.654634146341465</v>
      </c>
    </row>
    <row r="23" spans="1:15" x14ac:dyDescent="0.3">
      <c r="A23" t="s">
        <v>315</v>
      </c>
      <c r="B23" t="s">
        <v>211</v>
      </c>
      <c r="C23" t="e" cm="1">
        <f t="array" ref="C23">SUM(sorted!Z3:Z158 * sorted!#REF!)</f>
        <v>#REF!</v>
      </c>
      <c r="D23" t="e" cm="1">
        <f t="array" ref="D23">SUM(sorted!AA3:AA158 * sorted!#REF!)</f>
        <v>#REF!</v>
      </c>
      <c r="E23" t="e" cm="1">
        <f t="array" ref="E23">SUM(sorted!AB3:AB158 * sorted!#REF!)</f>
        <v>#REF!</v>
      </c>
      <c r="F23" t="e" cm="1">
        <f t="array" ref="F23">SUM(sorted!AC3:AC158 * sorted!#REF!)</f>
        <v>#REF!</v>
      </c>
      <c r="G23" t="e" cm="1">
        <f t="array" ref="G23">SUM(sorted!AD3:AD158 * sorted!#REF!)</f>
        <v>#REF!</v>
      </c>
      <c r="H23" t="e" cm="1">
        <f t="array" ref="H23">SUM(sorted!AE3:AE158 * sorted!#REF!)</f>
        <v>#REF!</v>
      </c>
      <c r="I23" t="e" cm="1">
        <f t="array" ref="I23">SUM(sorted!AF3:AF158 * sorted!#REF!)</f>
        <v>#REF!</v>
      </c>
      <c r="J23" t="e" cm="1">
        <f t="array" ref="J23">SUM(sorted!AG3:AG158 * sorted!#REF!)</f>
        <v>#REF!</v>
      </c>
      <c r="K23" t="e" cm="1">
        <f t="array" ref="K23">SUM(sorted!AH3:AH158 * sorted!#REF!)</f>
        <v>#REF!</v>
      </c>
      <c r="L23" t="e" cm="1">
        <f t="array" ref="L23">SUM(sorted!AI3:AI158 * sorted!#REF!)</f>
        <v>#REF!</v>
      </c>
      <c r="M23" t="e" cm="1">
        <f t="array" ref="M23">SUM(sorted!AJ3:AJ158 * sorted!#REF!)</f>
        <v>#REF!</v>
      </c>
      <c r="N23" t="e" cm="1">
        <f t="array" ref="N23">SUM(sorted!AK3:AK158 * sorted!#REF!)</f>
        <v>#REF!</v>
      </c>
      <c r="O23" t="e" cm="1">
        <f t="array" ref="O23">SUM(sorted!AL3:AL158 * sorted!#REF!)</f>
        <v>#REF!</v>
      </c>
    </row>
    <row r="24" spans="1:15" x14ac:dyDescent="0.3">
      <c r="A24" t="s">
        <v>315</v>
      </c>
      <c r="B24" t="s">
        <v>212</v>
      </c>
      <c r="C24" t="e" cm="1">
        <f t="array" ref="C24">SUM(sorted!Z3:Z158 * sorted!#REF!)</f>
        <v>#REF!</v>
      </c>
      <c r="D24" t="e" cm="1">
        <f t="array" ref="D24">SUM(sorted!AA3:AA158 * sorted!#REF!)</f>
        <v>#REF!</v>
      </c>
      <c r="E24" t="e" cm="1">
        <f t="array" ref="E24">SUM(sorted!AB3:AB158 * sorted!#REF!)</f>
        <v>#REF!</v>
      </c>
      <c r="F24" t="e" cm="1">
        <f t="array" ref="F24">SUM(sorted!AC3:AC158 * sorted!#REF!)</f>
        <v>#REF!</v>
      </c>
      <c r="G24" t="e" cm="1">
        <f t="array" ref="G24">SUM(sorted!AD3:AD158 * sorted!#REF!)</f>
        <v>#REF!</v>
      </c>
      <c r="H24" t="e" cm="1">
        <f t="array" ref="H24">SUM(sorted!AE3:AE158 * sorted!#REF!)</f>
        <v>#REF!</v>
      </c>
      <c r="I24" t="e" cm="1">
        <f t="array" ref="I24">SUM(sorted!AF3:AF158 * sorted!#REF!)</f>
        <v>#REF!</v>
      </c>
      <c r="J24" t="e" cm="1">
        <f t="array" ref="J24">SUM(sorted!AG3:AG158 * sorted!#REF!)</f>
        <v>#REF!</v>
      </c>
      <c r="K24" t="e" cm="1">
        <f t="array" ref="K24">SUM(sorted!AH3:AH158 * sorted!#REF!)</f>
        <v>#REF!</v>
      </c>
      <c r="L24" t="e" cm="1">
        <f t="array" ref="L24">SUM(sorted!AI3:AI158 * sorted!#REF!)</f>
        <v>#REF!</v>
      </c>
      <c r="M24" t="e" cm="1">
        <f t="array" ref="M24">SUM(sorted!AJ3:AJ158 * sorted!#REF!)</f>
        <v>#REF!</v>
      </c>
      <c r="N24" t="e" cm="1">
        <f t="array" ref="N24">SUM(sorted!AK3:AK158 * sorted!#REF!)</f>
        <v>#REF!</v>
      </c>
      <c r="O24" t="e" cm="1">
        <f t="array" ref="O24">SUM(sorted!AL3:AL158 * sorted!#REF!)</f>
        <v>#REF!</v>
      </c>
    </row>
    <row r="25" spans="1:15" x14ac:dyDescent="0.3">
      <c r="A25" t="s">
        <v>315</v>
      </c>
      <c r="B25" t="s">
        <v>213</v>
      </c>
      <c r="C25" cm="1">
        <f t="array" ref="C25">SUM(sorted!Z3:Z158 * sorted!$Y3:$Y158)</f>
        <v>0</v>
      </c>
      <c r="D25" cm="1">
        <f t="array" ref="D25">SUM(sorted!AA3:AA158 * sorted!$Y3:$Y158)</f>
        <v>0</v>
      </c>
      <c r="E25" cm="1">
        <f t="array" ref="E25">SUM(sorted!AB3:AB158 * sorted!$Y3:$Y158)</f>
        <v>0</v>
      </c>
      <c r="F25" cm="1">
        <f t="array" ref="F25">SUM(sorted!AC3:AC158 * sorted!$Y3:$Y158)</f>
        <v>0</v>
      </c>
      <c r="G25" cm="1">
        <f t="array" ref="G25">SUM(sorted!AD3:AD158 * sorted!$Y3:$Y158)</f>
        <v>0</v>
      </c>
      <c r="H25" cm="1">
        <f t="array" ref="H25">SUM(sorted!AE3:AE158 * sorted!$Y3:$Y158)</f>
        <v>0</v>
      </c>
      <c r="I25" cm="1">
        <f t="array" ref="I25">SUM(sorted!AF3:AF158 * sorted!$Y3:$Y158)</f>
        <v>0</v>
      </c>
      <c r="J25" cm="1">
        <f t="array" ref="J25">SUM(sorted!AG3:AG158 * sorted!$Y3:$Y158)</f>
        <v>0</v>
      </c>
      <c r="K25" cm="1">
        <f t="array" ref="K25">SUM(sorted!AH3:AH158 * sorted!$Y3:$Y158)</f>
        <v>0</v>
      </c>
      <c r="L25" cm="1">
        <f t="array" ref="L25">SUM(sorted!AI3:AI158 * sorted!$Y3:$Y158)</f>
        <v>0</v>
      </c>
      <c r="M25" cm="1">
        <f t="array" ref="M25">SUM(sorted!AJ3:AJ158 * sorted!$Y3:$Y158)</f>
        <v>0</v>
      </c>
      <c r="N25" cm="1">
        <f t="array" ref="N25">SUM(sorted!AK3:AK158 * sorted!$Y3:$Y158)</f>
        <v>0</v>
      </c>
      <c r="O25" cm="1">
        <f t="array" ref="O25">SUM(sorted!AL3:AL158 * sorted!$Y3:$Y158)</f>
        <v>0</v>
      </c>
    </row>
    <row r="26" spans="1:15" x14ac:dyDescent="0.3">
      <c r="A26" t="s">
        <v>315</v>
      </c>
      <c r="B26" t="s">
        <v>583</v>
      </c>
      <c r="C26" cm="1">
        <f t="array" ref="C26">SUM(sorted!Z3:Z158 * sorted!$B3:$B158)</f>
        <v>19.312113821138215</v>
      </c>
      <c r="D26" cm="1">
        <f t="array" ref="D26">SUM(sorted!AA3:AA158 * sorted!$B3:$B158)</f>
        <v>5.3240650406504066</v>
      </c>
      <c r="E26" cm="1">
        <f t="array" ref="E26">SUM(sorted!AB3:AB158 * sorted!$B3:$B158)</f>
        <v>-2.0754065040650405</v>
      </c>
      <c r="F26" cm="1">
        <f t="array" ref="F26">SUM(sorted!AC3:AC158 * sorted!$B3:$B158)</f>
        <v>1.4946341463414634</v>
      </c>
      <c r="G26" cm="1">
        <f t="array" ref="G26">SUM(sorted!AD3:AD158 * sorted!$B3:$B158)</f>
        <v>2.2658536585365856</v>
      </c>
      <c r="H26" cm="1">
        <f t="array" ref="H26">SUM(sorted!AE3:AE158 * sorted!$B3:$B158)</f>
        <v>6.0437398373983733</v>
      </c>
      <c r="I26" cm="1">
        <f t="array" ref="I26">SUM(sorted!AF3:AF158 * sorted!$B3:$B158)</f>
        <v>5.8640650406504067</v>
      </c>
      <c r="J26" cm="1">
        <f t="array" ref="J26">SUM(sorted!AG3:AG158 * sorted!$B3:$B158)</f>
        <v>2.7858130081300811</v>
      </c>
      <c r="K26" cm="1">
        <f t="array" ref="K26">SUM(sorted!AH3:AH158 * sorted!$B3:$B158)</f>
        <v>4.1165040650406501</v>
      </c>
      <c r="L26" cm="1">
        <f t="array" ref="L26">SUM(sorted!AI3:AI158 * sorted!$B3:$B158)</f>
        <v>3.9108536585365856</v>
      </c>
      <c r="M26" cm="1">
        <f t="array" ref="M26">SUM(sorted!AJ3:AJ158 * sorted!$B3:$B158)</f>
        <v>9.2860162601626008</v>
      </c>
      <c r="N26" cm="1">
        <f t="array" ref="N26">SUM(sorted!AK3:AK158 * sorted!$B3:$B158)</f>
        <v>2.9673170731707317</v>
      </c>
      <c r="O26" cm="1">
        <f t="array" ref="O26">SUM(sorted!AL3:AL158 * sorted!$B3:$B158)</f>
        <v>1.0608536585365855</v>
      </c>
    </row>
    <row r="27" spans="1:15" x14ac:dyDescent="0.3">
      <c r="A27" t="s">
        <v>315</v>
      </c>
      <c r="B27" t="s">
        <v>584</v>
      </c>
      <c r="C27" cm="1">
        <f t="array" ref="C27">SUM(sorted!Z3:Z158 * sorted!$C3:$C158)</f>
        <v>15.573089430894301</v>
      </c>
      <c r="D27" cm="1">
        <f t="array" ref="D27">SUM(sorted!AA3:AA158 * sorted!$C3:$C158)</f>
        <v>3.1529674796747966</v>
      </c>
      <c r="E27" cm="1">
        <f t="array" ref="E27">SUM(sorted!AB3:AB158 * sorted!$C3:$C158)</f>
        <v>8.0463008130081306</v>
      </c>
      <c r="F27" cm="1">
        <f t="array" ref="F27">SUM(sorted!AC3:AC158 * sorted!$C3:$C158)</f>
        <v>3.7632926829268292</v>
      </c>
      <c r="G27" cm="1">
        <f t="array" ref="G27">SUM(sorted!AD3:AD158 * sorted!$C3:$C158)</f>
        <v>5.2307317073170738</v>
      </c>
      <c r="H27" cm="1">
        <f t="array" ref="H27">SUM(sorted!AE3:AE158 * sorted!$C3:$C158)</f>
        <v>2.5515447154471547</v>
      </c>
      <c r="I27" cm="1">
        <f t="array" ref="I27">SUM(sorted!AF3:AF158 * sorted!$C3:$C158)</f>
        <v>-2.447154471544716</v>
      </c>
      <c r="J27" cm="1">
        <f t="array" ref="J27">SUM(sorted!AG3:AG158 * sorted!$C3:$C158)</f>
        <v>5.1121544715447147</v>
      </c>
      <c r="K27" cm="1">
        <f t="array" ref="K27">SUM(sorted!AH3:AH158 * sorted!$C3:$C158)</f>
        <v>-0.42130081300812999</v>
      </c>
      <c r="L27" cm="1">
        <f t="array" ref="L27">SUM(sorted!AI3:AI158 * sorted!$C3:$C158)</f>
        <v>0.27573170731707325</v>
      </c>
      <c r="M27" cm="1">
        <f t="array" ref="M27">SUM(sorted!AJ3:AJ158 * sorted!$C3:$C158)</f>
        <v>-5.0275203252032519</v>
      </c>
      <c r="N27" cm="1">
        <f t="array" ref="N27">SUM(sorted!AK3:AK158 * sorted!$C3:$C158)</f>
        <v>2.102439024390244</v>
      </c>
      <c r="O27" cm="1">
        <f t="array" ref="O27">SUM(sorted!AL3:AL158 * sorted!$C3:$C158)</f>
        <v>2.7590243902439027</v>
      </c>
    </row>
    <row r="28" spans="1:15" x14ac:dyDescent="0.3">
      <c r="A28" t="s">
        <v>315</v>
      </c>
      <c r="B28" t="s">
        <v>585</v>
      </c>
      <c r="C28" cm="1">
        <f t="array" ref="C28">SUM(sorted!Z3:Z158 * sorted!$D3:$D158)</f>
        <v>-11.919024390243898</v>
      </c>
      <c r="D28" cm="1">
        <f t="array" ref="D28">SUM(sorted!AA3:AA158 * sorted!$D3:$D158)</f>
        <v>0.92134146341463419</v>
      </c>
      <c r="E28" cm="1">
        <f t="array" ref="E28">SUM(sorted!AB3:AB158 * sorted!$D3:$D158)</f>
        <v>5.3454878048780481</v>
      </c>
      <c r="F28" cm="1">
        <f t="array" ref="F28">SUM(sorted!AC3:AC158 * sorted!$D3:$D158)</f>
        <v>0.9259756097560975</v>
      </c>
      <c r="G28" cm="1">
        <f t="array" ref="G28">SUM(sorted!AD3:AD158 * sorted!$D3:$D158)</f>
        <v>0.70975609756097569</v>
      </c>
      <c r="H28" cm="1">
        <f t="array" ref="H28">SUM(sorted!AE3:AE158 * sorted!$D3:$D158)</f>
        <v>-1.2180487804878048</v>
      </c>
      <c r="I28" cm="1">
        <f t="array" ref="I28">SUM(sorted!AF3:AF158 * sorted!$D3:$D158)</f>
        <v>-2.102439024390244</v>
      </c>
      <c r="J28" cm="1">
        <f t="array" ref="J28">SUM(sorted!AG3:AG158 * sorted!$D3:$D158)</f>
        <v>0.55231707317073164</v>
      </c>
      <c r="K28" cm="1">
        <f t="array" ref="K28">SUM(sorted!AH3:AH158 * sorted!$D3:$D158)</f>
        <v>-0.21597560975609764</v>
      </c>
      <c r="L28" cm="1">
        <f t="array" ref="L28">SUM(sorted!AI3:AI158 * sorted!$D3:$D158)</f>
        <v>-1.5848780487804879</v>
      </c>
      <c r="M28" cm="1">
        <f t="array" ref="M28">SUM(sorted!AJ3:AJ158 * sorted!$D3:$D158)</f>
        <v>-1.4359756097560976</v>
      </c>
      <c r="N28" cm="1">
        <f t="array" ref="N28">SUM(sorted!AK3:AK158 * sorted!$D3:$D158)</f>
        <v>1.8124390243902435</v>
      </c>
      <c r="O28" cm="1">
        <f t="array" ref="O28">SUM(sorted!AL3:AL158 * sorted!$D3:$D158)</f>
        <v>-0.77499999999999991</v>
      </c>
    </row>
    <row r="29" spans="1:15" ht="13.95" customHeight="1" x14ac:dyDescent="0.3">
      <c r="A29" t="s">
        <v>315</v>
      </c>
      <c r="B29" t="s">
        <v>586</v>
      </c>
      <c r="C29" cm="1">
        <f t="array" ref="C29">SUM(sorted!Z3:Z158 * sorted!$E3:$E158)</f>
        <v>3.1328455284552743</v>
      </c>
      <c r="D29" cm="1">
        <f t="array" ref="D29">SUM(sorted!AA3:AA158 * sorted!$E3:$E158)</f>
        <v>3.8096747967479674</v>
      </c>
      <c r="E29" cm="1">
        <f t="array" ref="E29">SUM(sorted!AB3:AB158 * sorted!$E3:$E158)</f>
        <v>4.7025203252032526</v>
      </c>
      <c r="F29" cm="1">
        <f t="array" ref="F29">SUM(sorted!AC3:AC158 * sorted!$E3:$E158)</f>
        <v>4.3153658536585366</v>
      </c>
      <c r="G29" cm="1">
        <f t="array" ref="G29">SUM(sorted!AD3:AD158 * sorted!$E3:$E158)</f>
        <v>3.1626829268292687</v>
      </c>
      <c r="H29" cm="1">
        <f t="array" ref="H29">SUM(sorted!AE3:AE158 * sorted!$E3:$E158)</f>
        <v>1.9993495934959347</v>
      </c>
      <c r="I29" cm="1">
        <f t="array" ref="I29">SUM(sorted!AF3:AF158 * sorted!$E3:$E158)</f>
        <v>2.2538211382113822</v>
      </c>
      <c r="J29" cm="1">
        <f t="array" ref="J29">SUM(sorted!AG3:AG158 * sorted!$E3:$E158)</f>
        <v>4.5249593495934963</v>
      </c>
      <c r="K29" cm="1">
        <f t="array" ref="K29">SUM(sorted!AH3:AH158 * sorted!$E3:$E158)</f>
        <v>2.0446747967479677</v>
      </c>
      <c r="L29" cm="1">
        <f t="array" ref="L29">SUM(sorted!AI3:AI158 * sorted!$E3:$E158)</f>
        <v>1.31</v>
      </c>
      <c r="M29" cm="1">
        <f t="array" ref="M29">SUM(sorted!AJ3:AJ158 * sorted!$E3:$E158)</f>
        <v>4.9744308943089433</v>
      </c>
      <c r="N29" cm="1">
        <f t="array" ref="N29">SUM(sorted!AK3:AK158 * sorted!$E3:$E158)</f>
        <v>2.9673170731707317</v>
      </c>
      <c r="O29" cm="1">
        <f t="array" ref="O29">SUM(sorted!AL3:AL158 * sorted!$E3:$E158)</f>
        <v>2.1564634146341466</v>
      </c>
    </row>
    <row r="30" spans="1:15" x14ac:dyDescent="0.3">
      <c r="A30" t="s">
        <v>315</v>
      </c>
      <c r="B30" t="s">
        <v>587</v>
      </c>
      <c r="C30" cm="1">
        <f t="array" ref="C30">SUM(sorted!Z3:Z158 * sorted!$F3:$F158)</f>
        <v>-1.4041869918699166</v>
      </c>
      <c r="D30" cm="1">
        <f t="array" ref="D30">SUM(sorted!AA3:AA158 * sorted!$F3:$F158)</f>
        <v>5.4634959349593499</v>
      </c>
      <c r="E30" cm="1">
        <f t="array" ref="E30">SUM(sorted!AB3:AB158 * sorted!$F3:$F158)</f>
        <v>-0.91008130081300798</v>
      </c>
      <c r="F30" cm="1">
        <f t="array" ref="F30">SUM(sorted!AC3:AC158 * sorted!$F3:$F158)</f>
        <v>2.2985365853658539</v>
      </c>
      <c r="G30" cm="1">
        <f t="array" ref="G30">SUM(sorted!AD3:AD158 * sorted!$F3:$F158)</f>
        <v>1.6309756097560977</v>
      </c>
      <c r="H30" cm="1">
        <f t="array" ref="H30">SUM(sorted!AE3:AE158 * sorted!$F3:$F158)</f>
        <v>1.5211382113821137</v>
      </c>
      <c r="I30" cm="1">
        <f t="array" ref="I30">SUM(sorted!AF3:AF158 * sorted!$F3:$F158)</f>
        <v>7.6125203252032527</v>
      </c>
      <c r="J30" cm="1">
        <f t="array" ref="J30">SUM(sorted!AG3:AG158 * sorted!$F3:$F158)</f>
        <v>0.22077235772357739</v>
      </c>
      <c r="K30" cm="1">
        <f t="array" ref="K30">SUM(sorted!AH3:AH158 * sorted!$F3:$F158)</f>
        <v>4.376910569105692</v>
      </c>
      <c r="L30" cm="1">
        <f t="array" ref="L30">SUM(sorted!AI3:AI158 * sorted!$F3:$F158)</f>
        <v>2.401951219512195</v>
      </c>
      <c r="M30" cm="1">
        <f t="array" ref="M30">SUM(sorted!AJ3:AJ158 * sorted!$F3:$F158)</f>
        <v>2.4050813008130087</v>
      </c>
      <c r="N30" cm="1">
        <f t="array" ref="N30">SUM(sorted!AK3:AK158 * sorted!$F3:$F158)</f>
        <v>2.3256097560975615</v>
      </c>
      <c r="O30" cm="1">
        <f t="array" ref="O30">SUM(sorted!AL3:AL158 * sorted!$F3:$F158)</f>
        <v>1.6891463414634151</v>
      </c>
    </row>
    <row r="31" spans="1:15" x14ac:dyDescent="0.3">
      <c r="A31" t="s">
        <v>315</v>
      </c>
      <c r="B31" t="s">
        <v>588</v>
      </c>
      <c r="C31" cm="1">
        <f t="array" ref="C31">SUM(sorted!Z3:Z158 * sorted!$G3:$G158)</f>
        <v>17.197601626016251</v>
      </c>
      <c r="D31" cm="1">
        <f t="array" ref="D31">SUM(sorted!AA3:AA158 * sorted!$G3:$G158)</f>
        <v>1.743333333333333</v>
      </c>
      <c r="E31" cm="1">
        <f t="array" ref="E31">SUM(sorted!AB3:AB158 * sorted!$G3:$G158)</f>
        <v>6.1376422764227634</v>
      </c>
      <c r="F31" cm="1">
        <f t="array" ref="F31">SUM(sorted!AC3:AC158 * sorted!$G3:$G158)</f>
        <v>7.2480487804878049</v>
      </c>
      <c r="G31" cm="1">
        <f t="array" ref="G31">SUM(sorted!AD3:AD158 * sorted!$G3:$G158)</f>
        <v>2.0670731707317076</v>
      </c>
      <c r="H31" cm="1">
        <f t="array" ref="H31">SUM(sorted!AE3:AE158 * sorted!$G3:$G158)</f>
        <v>1.7491056910569105</v>
      </c>
      <c r="I31" cm="1">
        <f t="array" ref="I31">SUM(sorted!AF3:AF158 * sorted!$G3:$G158)</f>
        <v>1.5772357723577235</v>
      </c>
      <c r="J31" cm="1">
        <f t="array" ref="J31">SUM(sorted!AG3:AG158 * sorted!$G3:$G158)</f>
        <v>3.0321544715447155</v>
      </c>
      <c r="K31" cm="1">
        <f t="array" ref="K31">SUM(sorted!AH3:AH158 * sorted!$G3:$G158)</f>
        <v>-0.50325203252032513</v>
      </c>
      <c r="L31" cm="1">
        <f t="array" ref="L31">SUM(sorted!AI3:AI158 * sorted!$G3:$G158)</f>
        <v>-2.2424390243902441</v>
      </c>
      <c r="M31" cm="1">
        <f t="array" ref="M31">SUM(sorted!AJ3:AJ158 * sorted!$G3:$G158)</f>
        <v>3.0073577235772362</v>
      </c>
      <c r="N31" cm="1">
        <f t="array" ref="N31">SUM(sorted!AK3:AK158 * sorted!$G3:$G158)</f>
        <v>1.2709756097560976</v>
      </c>
      <c r="O31" cm="1">
        <f t="array" ref="O31">SUM(sorted!AL3:AL158 * sorted!$G3:$G158)</f>
        <v>4.3347560975609758</v>
      </c>
    </row>
    <row r="32" spans="1:15" x14ac:dyDescent="0.3">
      <c r="A32" t="s">
        <v>315</v>
      </c>
      <c r="B32" t="s">
        <v>589</v>
      </c>
      <c r="C32" cm="1">
        <f t="array" ref="C32">SUM(sorted!Z3:Z158 * sorted!$H3:$H158)</f>
        <v>0.15719512195121998</v>
      </c>
      <c r="D32" cm="1">
        <f t="array" ref="D32">SUM(sorted!AA3:AA158 * sorted!$H3:$H158)</f>
        <v>0.32963414634146326</v>
      </c>
      <c r="E32" cm="1">
        <f t="array" ref="E32">SUM(sorted!AB3:AB158 * sorted!$H3:$H158)</f>
        <v>1.8907317073170733</v>
      </c>
      <c r="F32" cm="1">
        <f t="array" ref="F32">SUM(sorted!AC3:AC158 * sorted!$H3:$H158)</f>
        <v>2.7142682926829274</v>
      </c>
      <c r="G32" cm="1">
        <f t="array" ref="G32">SUM(sorted!AD3:AD158 * sorted!$H3:$H158)</f>
        <v>0.92487804878048796</v>
      </c>
      <c r="H32" cm="1">
        <f t="array" ref="H32">SUM(sorted!AE3:AE158 * sorted!$H3:$H158)</f>
        <v>0.13317073170731697</v>
      </c>
      <c r="I32" cm="1">
        <f t="array" ref="I32">SUM(sorted!AF3:AF158 * sorted!$H3:$H158)</f>
        <v>-0.65609756097560989</v>
      </c>
      <c r="J32" cm="1">
        <f t="array" ref="J32">SUM(sorted!AG3:AG158 * sorted!$H3:$H158)</f>
        <v>0.22060975609756095</v>
      </c>
      <c r="K32" cm="1">
        <f t="array" ref="K32">SUM(sorted!AH3:AH158 * sorted!$H3:$H158)</f>
        <v>0.76890243902439037</v>
      </c>
      <c r="L32" cm="1">
        <f t="array" ref="L32">SUM(sorted!AI3:AI158 * sorted!$H3:$H158)</f>
        <v>-0.59926829268292692</v>
      </c>
      <c r="M32" cm="1">
        <f t="array" ref="M32">SUM(sorted!AJ3:AJ158 * sorted!$H3:$H158)</f>
        <v>1.3214634146341466</v>
      </c>
      <c r="N32" cm="1">
        <f t="array" ref="N32">SUM(sorted!AK3:AK158 * sorted!$H3:$H158)</f>
        <v>-0.4107317073170732</v>
      </c>
      <c r="O32" cm="1">
        <f t="array" ref="O32">SUM(sorted!AL3:AL158 * sorted!$H3:$H158)</f>
        <v>2.864756097560976</v>
      </c>
    </row>
    <row r="33" spans="1:15" x14ac:dyDescent="0.3">
      <c r="A33" t="s">
        <v>315</v>
      </c>
      <c r="B33" t="s">
        <v>590</v>
      </c>
      <c r="C33" cm="1">
        <f t="array" ref="C33">SUM(sorted!Z3:Z158 * sorted!$I3:$I158)</f>
        <v>7.6573170731707298</v>
      </c>
      <c r="D33" cm="1">
        <f t="array" ref="D33">SUM(sorted!AA3:AA158 * sorted!$I3:$I158)</f>
        <v>1.4351219512195121</v>
      </c>
      <c r="E33" cm="1">
        <f t="array" ref="E33">SUM(sorted!AB3:AB158 * sorted!$I3:$I158)</f>
        <v>-1.6260975609756096</v>
      </c>
      <c r="F33" cm="1">
        <f t="array" ref="F33">SUM(sorted!AC3:AC158 * sorted!$I3:$I158)</f>
        <v>-0.31902439024390233</v>
      </c>
      <c r="G33" cm="1">
        <f t="array" ref="G33">SUM(sorted!AD3:AD158 * sorted!$I3:$I158)</f>
        <v>2.6804878048780489</v>
      </c>
      <c r="H33" cm="1">
        <f t="array" ref="H33">SUM(sorted!AE3:AE158 * sorted!$I3:$I158)</f>
        <v>3.4092682926829267</v>
      </c>
      <c r="I33" cm="1">
        <f t="array" ref="I33">SUM(sorted!AF3:AF158 * sorted!$I3:$I158)</f>
        <v>5.7765853658536592</v>
      </c>
      <c r="J33" cm="1">
        <f t="array" ref="J33">SUM(sorted!AG3:AG158 * sorted!$I3:$I158)</f>
        <v>0.32548780487804885</v>
      </c>
      <c r="K33" cm="1">
        <f t="array" ref="K33">SUM(sorted!AH3:AH158 * sorted!$I3:$I158)</f>
        <v>3.7643902439024388</v>
      </c>
      <c r="L33" cm="1">
        <f t="array" ref="L33">SUM(sorted!AI3:AI158 * sorted!$I3:$I158)</f>
        <v>8.3030487804878064</v>
      </c>
      <c r="M33" cm="1">
        <f t="array" ref="M33">SUM(sorted!AJ3:AJ158 * sorted!$I3:$I158)</f>
        <v>1.2458536585365856</v>
      </c>
      <c r="N33" cm="1">
        <f t="array" ref="N33">SUM(sorted!AK3:AK158 * sorted!$I3:$I158)</f>
        <v>0.6736585365853659</v>
      </c>
      <c r="O33" cm="1">
        <f t="array" ref="O33">SUM(sorted!AL3:AL158 * sorted!$I3:$I158)</f>
        <v>0.42987804878048796</v>
      </c>
    </row>
    <row r="34" spans="1:15" x14ac:dyDescent="0.3">
      <c r="A34" t="s">
        <v>315</v>
      </c>
      <c r="B34" t="s">
        <v>591</v>
      </c>
      <c r="C34" s="9" cm="1">
        <f t="array" ref="C34">SUM(sorted!Z4:Z159 * sorted!$J4:$J159)</f>
        <v>-4.1087398373983719</v>
      </c>
      <c r="D34" cm="1">
        <f t="array" ref="D34">SUM(sorted!AA3:AA158 * sorted!$J3:$J158)</f>
        <v>-1.5553252032520328</v>
      </c>
      <c r="E34" cm="1">
        <f t="array" ref="E34">SUM(sorted!AB3:AB158 * sorted!$J3:$J158)</f>
        <v>-4.6755284552845522</v>
      </c>
      <c r="F34" cm="1">
        <f t="array" ref="F34">SUM(sorted!AC3:AC158 * sorted!$J3:$J158)</f>
        <v>-5.889024390243903</v>
      </c>
      <c r="G34" cm="1">
        <f t="array" ref="G34">SUM(sorted!AD3:AD158 * sorted!$J3:$J158)</f>
        <v>-2.7385365853658539</v>
      </c>
      <c r="H34" cm="1">
        <f t="array" ref="H34">SUM(sorted!AE3:AE158 * sorted!$J3:$J158)</f>
        <v>-1.7440650406504064</v>
      </c>
      <c r="I34" cm="1">
        <f t="array" ref="I34">SUM(sorted!AF3:AF158 * sorted!$J3:$J158)</f>
        <v>-3.4871544715447151</v>
      </c>
      <c r="J34" cm="1">
        <f t="array" ref="J34">SUM(sorted!AG3:AG158 * sorted!$J3:$J158)</f>
        <v>-3.0018699186991871</v>
      </c>
      <c r="K34" cm="1">
        <f t="array" ref="K34">SUM(sorted!AH3:AH158 * sorted!$J3:$J158)</f>
        <v>0.11857723577235768</v>
      </c>
      <c r="L34" cm="1">
        <f t="array" ref="L34">SUM(sorted!AI3:AI158 * sorted!$J3:$J158)</f>
        <v>0.41768292682926839</v>
      </c>
      <c r="M34" cm="1">
        <f t="array" ref="M34">SUM(sorted!AJ3:AJ158 * sorted!$J3:$J158)</f>
        <v>-3.9399593495934964</v>
      </c>
      <c r="N34" cm="1">
        <f t="array" ref="N34">SUM(sorted!AK3:AK158 * sorted!$J3:$J158)</f>
        <v>-1.5441463414634149</v>
      </c>
      <c r="O34" cm="1">
        <f t="array" ref="O34">SUM(sorted!AL3:AL158 * sorted!$J3:$J158)</f>
        <v>-3.2798780487804882</v>
      </c>
    </row>
    <row r="36" spans="1:15" x14ac:dyDescent="0.3">
      <c r="A36" t="s">
        <v>316</v>
      </c>
      <c r="B36" t="s">
        <v>13</v>
      </c>
      <c r="C36">
        <f>COUNTIFS(sorted!$S$3:$S$158, GMs!C$1, sorted!$P$3:$P$158, "*PG*")</f>
        <v>0</v>
      </c>
      <c r="D36">
        <f>COUNTIFS(sorted!$S$3:$S$158, GMs!D$1, sorted!$P$3:$P$158, "*PG*")</f>
        <v>0</v>
      </c>
      <c r="E36">
        <f>COUNTIFS(sorted!$S$3:$S$158, GMs!E$1, sorted!$P$3:$P$158, "*PG*")</f>
        <v>0</v>
      </c>
      <c r="F36">
        <f>COUNTIFS(sorted!$S$3:$S$158, GMs!F$1, sorted!$P$3:$P$158, "*PG*")</f>
        <v>0</v>
      </c>
      <c r="G36">
        <f>COUNTIFS(sorted!$S$3:$S$158, GMs!G$1, sorted!$P$3:$P$158, "*PG*")</f>
        <v>0</v>
      </c>
      <c r="H36">
        <f>COUNTIFS(sorted!$S$3:$S$158, GMs!H$1, sorted!$P$3:$P$158, "*PG*")</f>
        <v>0</v>
      </c>
      <c r="I36">
        <f>COUNTIFS(sorted!$S$3:$S$158, GMs!I$1, sorted!$P$3:$P$158, "*PG*")</f>
        <v>0</v>
      </c>
      <c r="J36">
        <f>COUNTIFS(sorted!$S$3:$S$158, GMs!J$1, sorted!$P$3:$P$158, "*PG*")</f>
        <v>0</v>
      </c>
      <c r="K36">
        <f>COUNTIFS(sorted!$S$3:$S$158, GMs!K$1, sorted!$P$3:$P$158, "*PG*")</f>
        <v>0</v>
      </c>
      <c r="L36">
        <f>COUNTIFS(sorted!$S$3:$S$158, GMs!L$1, sorted!$P$3:$P$158, "*PG*")</f>
        <v>0</v>
      </c>
      <c r="M36">
        <f>COUNTIFS(sorted!$S$3:$S$158, GMs!M$1, sorted!$P$3:$P$158, "*PG*")</f>
        <v>0</v>
      </c>
      <c r="N36">
        <f>COUNTIFS(sorted!$S$3:$S$158, GMs!N$1, sorted!$P$3:$P$158, "*PG*")</f>
        <v>0</v>
      </c>
      <c r="O36">
        <f>COUNTIFS(sorted!$S$3:$S$158, GMs!O$1, sorted!$P$3:$P$158, "*PG*")</f>
        <v>0</v>
      </c>
    </row>
    <row r="37" spans="1:15" x14ac:dyDescent="0.3">
      <c r="A37" t="s">
        <v>316</v>
      </c>
      <c r="B37" t="s">
        <v>91</v>
      </c>
      <c r="C37">
        <f>COUNTIFS(sorted!$S$3:$S$158, GMs!C$1, sorted!$P$3:$P$158, "*SG*")</f>
        <v>0</v>
      </c>
      <c r="D37">
        <f>COUNTIFS(sorted!$S$3:$S$158, GMs!D$1, sorted!$P$3:$P$158, "*SG*")</f>
        <v>0</v>
      </c>
      <c r="E37">
        <f>COUNTIFS(sorted!$S$3:$S$158, GMs!E$1, sorted!$P$3:$P$158, "*SG*")</f>
        <v>0</v>
      </c>
      <c r="F37">
        <f>COUNTIFS(sorted!$S$3:$S$158, GMs!F$1, sorted!$P$3:$P$158, "*SG*")</f>
        <v>0</v>
      </c>
      <c r="G37">
        <f>COUNTIFS(sorted!$S$3:$S$158, GMs!G$1, sorted!$P$3:$P$158, "*SG*")</f>
        <v>0</v>
      </c>
      <c r="H37">
        <f>COUNTIFS(sorted!$S$3:$S$158, GMs!H$1, sorted!$P$3:$P$158, "*SG*")</f>
        <v>0</v>
      </c>
      <c r="I37">
        <f>COUNTIFS(sorted!$S$3:$S$158, GMs!I$1, sorted!$P$3:$P$158, "*SG*")</f>
        <v>0</v>
      </c>
      <c r="J37">
        <f>COUNTIFS(sorted!$S$3:$S$158, GMs!J$1, sorted!$P$3:$P$158, "*SG*")</f>
        <v>0</v>
      </c>
      <c r="K37">
        <f>COUNTIFS(sorted!$S$3:$S$158, GMs!K$1, sorted!$P$3:$P$158, "*SG*")</f>
        <v>0</v>
      </c>
      <c r="L37">
        <f>COUNTIFS(sorted!$S$3:$S$158, GMs!L$1, sorted!$P$3:$P$158, "*SG*")</f>
        <v>0</v>
      </c>
      <c r="M37">
        <f>COUNTIFS(sorted!$S$3:$S$158, GMs!M$1, sorted!$P$3:$P$158, "*SG*")</f>
        <v>0</v>
      </c>
      <c r="N37">
        <f>COUNTIFS(sorted!$S$3:$S$158, GMs!N$1, sorted!$P$3:$P$158, "*SG*")</f>
        <v>0</v>
      </c>
      <c r="O37">
        <f>COUNTIFS(sorted!$S$3:$S$158, GMs!O$1, sorted!$P$3:$P$158, "*SG*")</f>
        <v>0</v>
      </c>
    </row>
    <row r="38" spans="1:15" x14ac:dyDescent="0.3">
      <c r="A38" t="s">
        <v>316</v>
      </c>
      <c r="B38" t="s">
        <v>172</v>
      </c>
      <c r="C38">
        <f>COUNTIFS(sorted!$S$3:$S$158, GMs!C$1, sorted!$P$3:$P$158, "*SF*")</f>
        <v>0</v>
      </c>
      <c r="D38">
        <f>COUNTIFS(sorted!$S$3:$S$158, GMs!D$1, sorted!$P$3:$P$158, "*SF*")</f>
        <v>0</v>
      </c>
      <c r="E38">
        <f>COUNTIFS(sorted!$S$3:$S$158, GMs!E$1, sorted!$P$3:$P$158, "*SF*")</f>
        <v>0</v>
      </c>
      <c r="F38">
        <f>COUNTIFS(sorted!$S$3:$S$158, GMs!F$1, sorted!$P$3:$P$158, "*SF*")</f>
        <v>0</v>
      </c>
      <c r="G38">
        <f>COUNTIFS(sorted!$S$3:$S$158, GMs!G$1, sorted!$P$3:$P$158, "*SF*")</f>
        <v>0</v>
      </c>
      <c r="H38">
        <f>COUNTIFS(sorted!$S$3:$S$158, GMs!H$1, sorted!$P$3:$P$158, "*SF*")</f>
        <v>0</v>
      </c>
      <c r="I38">
        <f>COUNTIFS(sorted!$S$3:$S$158, GMs!I$1, sorted!$P$3:$P$158, "*SF*")</f>
        <v>0</v>
      </c>
      <c r="J38">
        <f>COUNTIFS(sorted!$S$3:$S$158, GMs!J$1, sorted!$P$3:$P$158, "*SF*")</f>
        <v>0</v>
      </c>
      <c r="K38">
        <f>COUNTIFS(sorted!$S$3:$S$158, GMs!K$1, sorted!$P$3:$P$158, "*SF*")</f>
        <v>0</v>
      </c>
      <c r="L38">
        <f>COUNTIFS(sorted!$S$3:$S$158, GMs!L$1, sorted!$P$3:$P$158, "*SF*")</f>
        <v>0</v>
      </c>
      <c r="M38">
        <f>COUNTIFS(sorted!$S$3:$S$158, GMs!M$1, sorted!$P$3:$P$158, "*SF*")</f>
        <v>0</v>
      </c>
      <c r="N38">
        <f>COUNTIFS(sorted!$S$3:$S$158, GMs!N$1, sorted!$P$3:$P$158, "*SF*")</f>
        <v>0</v>
      </c>
      <c r="O38">
        <f>COUNTIFS(sorted!$S$3:$S$158, GMs!O$1, sorted!$P$3:$P$158, "*SF*")</f>
        <v>0</v>
      </c>
    </row>
    <row r="39" spans="1:15" x14ac:dyDescent="0.3">
      <c r="A39" t="s">
        <v>316</v>
      </c>
      <c r="B39" t="s">
        <v>105</v>
      </c>
      <c r="C39">
        <f>COUNTIFS(sorted!$S$3:$S$158, GMs!C$1, sorted!$P$3:$P$158, "*PF*")</f>
        <v>0</v>
      </c>
      <c r="D39">
        <f>COUNTIFS(sorted!$S$3:$S$158, GMs!D$1, sorted!$P$3:$P$158, "*PF*")</f>
        <v>0</v>
      </c>
      <c r="E39">
        <f>COUNTIFS(sorted!$S$3:$S$158, GMs!E$1, sorted!$P$3:$P$158, "*PF*")</f>
        <v>0</v>
      </c>
      <c r="F39">
        <f>COUNTIFS(sorted!$S$3:$S$158, GMs!F$1, sorted!$P$3:$P$158, "*PF*")</f>
        <v>0</v>
      </c>
      <c r="G39">
        <f>COUNTIFS(sorted!$S$3:$S$158, GMs!G$1, sorted!$P$3:$P$158, "*PF*")</f>
        <v>0</v>
      </c>
      <c r="H39">
        <f>COUNTIFS(sorted!$S$3:$S$158, GMs!H$1, sorted!$P$3:$P$158, "*PF*")</f>
        <v>0</v>
      </c>
      <c r="I39">
        <f>COUNTIFS(sorted!$S$3:$S$158, GMs!I$1, sorted!$P$3:$P$158, "*PF*")</f>
        <v>0</v>
      </c>
      <c r="J39">
        <f>COUNTIFS(sorted!$S$3:$S$158, GMs!J$1, sorted!$P$3:$P$158, "*PF*")</f>
        <v>0</v>
      </c>
      <c r="K39">
        <f>COUNTIFS(sorted!$S$3:$S$158, GMs!K$1, sorted!$P$3:$P$158, "*PF*")</f>
        <v>0</v>
      </c>
      <c r="L39">
        <f>COUNTIFS(sorted!$S$3:$S$158, GMs!L$1, sorted!$P$3:$P$158, "*PF*")</f>
        <v>0</v>
      </c>
      <c r="M39">
        <f>COUNTIFS(sorted!$S$3:$S$158, GMs!M$1, sorted!$P$3:$P$158, "*PF*")</f>
        <v>0</v>
      </c>
      <c r="N39">
        <f>COUNTIFS(sorted!$S$3:$S$158, GMs!N$1, sorted!$P$3:$P$158, "*PF*")</f>
        <v>0</v>
      </c>
      <c r="O39">
        <f>COUNTIFS(sorted!$S$3:$S$158, GMs!O$1, sorted!$P$3:$P$158, "*PF*")</f>
        <v>0</v>
      </c>
    </row>
    <row r="40" spans="1:15" x14ac:dyDescent="0.3">
      <c r="A40" t="s">
        <v>316</v>
      </c>
      <c r="B40" t="s">
        <v>8</v>
      </c>
      <c r="C40">
        <f>COUNTIFS(sorted!$S$3:$S$158, GMs!C$1, sorted!$P$3:$P$158, "*C*")</f>
        <v>0</v>
      </c>
      <c r="D40">
        <f>COUNTIFS(sorted!$S$3:$S$158, GMs!D$1, sorted!$P$3:$P$158, "*C*")</f>
        <v>0</v>
      </c>
      <c r="E40">
        <f>COUNTIFS(sorted!$S$3:$S$158, GMs!E$1, sorted!$P$3:$P$158, "*C*")</f>
        <v>0</v>
      </c>
      <c r="F40">
        <f>COUNTIFS(sorted!$S$3:$S$158, GMs!F$1, sorted!$P$3:$P$158, "*C*")</f>
        <v>0</v>
      </c>
      <c r="G40">
        <f>COUNTIFS(sorted!$S$3:$S$158, GMs!G$1, sorted!$P$3:$P$158, "*C*")</f>
        <v>0</v>
      </c>
      <c r="H40">
        <f>COUNTIFS(sorted!$S$3:$S$158, GMs!H$1, sorted!$P$3:$P$158, "*C*")</f>
        <v>0</v>
      </c>
      <c r="I40">
        <f>COUNTIFS(sorted!$S$3:$S$158, GMs!I$1, sorted!$P$3:$P$158, "*C*")</f>
        <v>0</v>
      </c>
      <c r="J40">
        <f>COUNTIFS(sorted!$S$3:$S$158, GMs!J$1, sorted!$P$3:$P$158, "*C*")</f>
        <v>0</v>
      </c>
      <c r="K40">
        <f>COUNTIFS(sorted!$S$3:$S$158, GMs!K$1, sorted!$P$3:$P$158, "*C*")</f>
        <v>0</v>
      </c>
      <c r="L40">
        <f>COUNTIFS(sorted!$S$3:$S$158, GMs!L$1, sorted!$P$3:$P$158, "*C*")</f>
        <v>0</v>
      </c>
      <c r="M40">
        <f>COUNTIFS(sorted!$S$3:$S$158, GMs!M$1, sorted!$P$3:$P$158, "*C*")</f>
        <v>0</v>
      </c>
      <c r="N40">
        <f>COUNTIFS(sorted!$S$3:$S$158, GMs!N$1, sorted!$P$3:$P$158, "*C*")</f>
        <v>0</v>
      </c>
      <c r="O40">
        <f>COUNTIFS(sorted!$S$3:$S$158, GMs!O$1, sorted!$P$3:$P$158, "*C*")</f>
        <v>0</v>
      </c>
    </row>
    <row r="41" spans="1:15" x14ac:dyDescent="0.3">
      <c r="A41" t="s">
        <v>316</v>
      </c>
      <c r="B41" t="s">
        <v>207</v>
      </c>
      <c r="C41">
        <f>COUNTIFS(sorted!$S$3:$S$158, GMs!C$1, sorted!$P$3:$P$158, "*G*")</f>
        <v>0</v>
      </c>
      <c r="D41">
        <f>COUNTIFS(sorted!$S$3:$S$158, GMs!D$1, sorted!$P$3:$P$158, "*G*")</f>
        <v>0</v>
      </c>
      <c r="E41">
        <f>COUNTIFS(sorted!$S$3:$S$158, GMs!E$1, sorted!$P$3:$P$158, "*G*")</f>
        <v>0</v>
      </c>
      <c r="F41">
        <f>COUNTIFS(sorted!$S$3:$S$158, GMs!F$1, sorted!$P$3:$P$158, "*G*")</f>
        <v>0</v>
      </c>
      <c r="G41">
        <f>COUNTIFS(sorted!$S$3:$S$158, GMs!G$1, sorted!$P$3:$P$158, "*G*")</f>
        <v>0</v>
      </c>
      <c r="H41">
        <f>COUNTIFS(sorted!$S$3:$S$158, GMs!H$1, sorted!$P$3:$P$158, "*G*")</f>
        <v>0</v>
      </c>
      <c r="I41">
        <f>COUNTIFS(sorted!$S$3:$S$158, GMs!I$1, sorted!$P$3:$P$158, "*G*")</f>
        <v>0</v>
      </c>
      <c r="J41">
        <f>COUNTIFS(sorted!$S$3:$S$158, GMs!J$1, sorted!$P$3:$P$158, "*G*")</f>
        <v>0</v>
      </c>
      <c r="K41">
        <f>COUNTIFS(sorted!$S$3:$S$158, GMs!K$1, sorted!$P$3:$P$158, "*G*")</f>
        <v>0</v>
      </c>
      <c r="L41">
        <f>COUNTIFS(sorted!$S$3:$S$158, GMs!L$1, sorted!$P$3:$P$158, "*G*")</f>
        <v>0</v>
      </c>
      <c r="M41">
        <f>COUNTIFS(sorted!$S$3:$S$158, GMs!M$1, sorted!$P$3:$P$158, "*G*")</f>
        <v>0</v>
      </c>
      <c r="N41">
        <f>COUNTIFS(sorted!$S$3:$S$158, GMs!N$1, sorted!$P$3:$P$158, "*G*")</f>
        <v>0</v>
      </c>
      <c r="O41">
        <f>COUNTIFS(sorted!$S$3:$S$158, GMs!O$1, sorted!$P$3:$P$158, "*G*")</f>
        <v>0</v>
      </c>
    </row>
    <row r="42" spans="1:15" x14ac:dyDescent="0.3">
      <c r="A42" t="s">
        <v>316</v>
      </c>
      <c r="B42" t="s">
        <v>208</v>
      </c>
      <c r="C42">
        <f>COUNTIFS(sorted!$S$3:$S$158, GMs!C$1, sorted!$P$3:$P$158, "*F*")</f>
        <v>0</v>
      </c>
      <c r="D42">
        <f>COUNTIFS(sorted!$S$3:$S$158, GMs!D$1, sorted!$P$3:$P$158, "*F*")</f>
        <v>0</v>
      </c>
      <c r="E42">
        <f>COUNTIFS(sorted!$S$3:$S$158, GMs!E$1, sorted!$P$3:$P$158, "*F*")</f>
        <v>0</v>
      </c>
      <c r="F42">
        <f>COUNTIFS(sorted!$S$3:$S$158, GMs!F$1, sorted!$P$3:$P$158, "*F*")</f>
        <v>0</v>
      </c>
      <c r="G42">
        <f>COUNTIFS(sorted!$S$3:$S$158, GMs!G$1, sorted!$P$3:$P$158, "*F*")</f>
        <v>0</v>
      </c>
      <c r="H42">
        <f>COUNTIFS(sorted!$S$3:$S$158, GMs!H$1, sorted!$P$3:$P$158, "*F*")</f>
        <v>0</v>
      </c>
      <c r="I42">
        <f>COUNTIFS(sorted!$S$3:$S$158, GMs!I$1, sorted!$P$3:$P$158, "*F*")</f>
        <v>0</v>
      </c>
      <c r="J42">
        <f>COUNTIFS(sorted!$S$3:$S$158, GMs!J$1, sorted!$P$3:$P$158, "*F*")</f>
        <v>0</v>
      </c>
      <c r="K42">
        <f>COUNTIFS(sorted!$S$3:$S$158, GMs!K$1, sorted!$P$3:$P$158, "*F*")</f>
        <v>0</v>
      </c>
      <c r="L42">
        <f>COUNTIFS(sorted!$S$3:$S$158, GMs!L$1, sorted!$P$3:$P$158, "*F*")</f>
        <v>0</v>
      </c>
      <c r="M42">
        <f>COUNTIFS(sorted!$S$3:$S$158, GMs!M$1, sorted!$P$3:$P$158, "*F*")</f>
        <v>0</v>
      </c>
      <c r="N42">
        <f>COUNTIFS(sorted!$S$3:$S$158, GMs!N$1, sorted!$P$3:$P$158, "*F*")</f>
        <v>0</v>
      </c>
      <c r="O42">
        <f>COUNTIFS(sorted!$S$3:$S$158, GMs!O$1, sorted!$P$3:$P$158, "*F*")</f>
        <v>0</v>
      </c>
    </row>
    <row r="43" spans="1:15" x14ac:dyDescent="0.3">
      <c r="A43" t="s">
        <v>316</v>
      </c>
      <c r="B43" t="s">
        <v>209</v>
      </c>
      <c r="C43">
        <f>COUNTIFS(sorted!$S$3:$S$158, GMs!C$1)</f>
        <v>120</v>
      </c>
      <c r="D43">
        <f>COUNTIFS(sorted!$S$3:$S$158, GMs!D$1)</f>
        <v>3</v>
      </c>
      <c r="E43">
        <f>COUNTIFS(sorted!$S$3:$S$158, GMs!E$1)</f>
        <v>3</v>
      </c>
      <c r="F43">
        <f>COUNTIFS(sorted!$S$3:$S$158, GMs!F$1)</f>
        <v>3</v>
      </c>
      <c r="G43">
        <f>COUNTIFS(sorted!$S$3:$S$158, GMs!G$1)</f>
        <v>3</v>
      </c>
      <c r="H43">
        <f>COUNTIFS(sorted!$S$3:$S$158, GMs!H$1)</f>
        <v>3</v>
      </c>
      <c r="I43">
        <f>COUNTIFS(sorted!$S$3:$S$158, GMs!I$1)</f>
        <v>3</v>
      </c>
      <c r="J43">
        <f>COUNTIFS(sorted!$S$3:$S$158, GMs!J$1)</f>
        <v>3</v>
      </c>
      <c r="K43">
        <f>COUNTIFS(sorted!$S$3:$S$158, GMs!K$1)</f>
        <v>3</v>
      </c>
      <c r="L43">
        <f>COUNTIFS(sorted!$S$3:$S$158, GMs!L$1)</f>
        <v>3</v>
      </c>
      <c r="M43">
        <f>COUNTIFS(sorted!$S$3:$S$158, GMs!M$1)</f>
        <v>3</v>
      </c>
      <c r="N43">
        <f>COUNTIFS(sorted!$S$3:$S$158, GMs!N$1)</f>
        <v>3</v>
      </c>
      <c r="O43">
        <f>COUNTIFS(sorted!$S$3:$S$158, GMs!O$1)</f>
        <v>3</v>
      </c>
    </row>
  </sheetData>
  <conditionalFormatting sqref="D45:M52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4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1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10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9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9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O3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O37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8:O3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:O39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:O40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:O4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:O43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:O4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O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158"/>
  <sheetViews>
    <sheetView workbookViewId="0">
      <selection activeCell="A2" sqref="A2"/>
    </sheetView>
    <sheetView workbookViewId="1"/>
    <sheetView workbookViewId="2">
      <selection activeCell="F5" sqref="F5"/>
    </sheetView>
  </sheetViews>
  <sheetFormatPr defaultColWidth="11.5546875" defaultRowHeight="14.4" x14ac:dyDescent="0.3"/>
  <cols>
    <col min="1" max="5" width="5.109375" customWidth="1"/>
    <col min="6" max="6" width="5.21875" customWidth="1"/>
    <col min="7" max="8" width="5.109375" customWidth="1"/>
  </cols>
  <sheetData>
    <row r="2" spans="1:21" x14ac:dyDescent="0.3">
      <c r="A2" t="s">
        <v>347</v>
      </c>
      <c r="B2" t="s">
        <v>745</v>
      </c>
      <c r="C2" t="s">
        <v>772</v>
      </c>
      <c r="D2" t="s">
        <v>773</v>
      </c>
      <c r="E2" t="s">
        <v>749</v>
      </c>
      <c r="F2" t="s">
        <v>750</v>
      </c>
      <c r="G2" t="str">
        <f>sorted!AN2</f>
        <v>AV</v>
      </c>
      <c r="H2" t="str">
        <f>sorted!AO2</f>
        <v>pAV</v>
      </c>
      <c r="I2" t="str">
        <f>sorted!A2</f>
        <v>PLAYER</v>
      </c>
      <c r="J2" t="str">
        <f>sorted!B2</f>
        <v>zFG%</v>
      </c>
      <c r="K2" t="str">
        <f>sorted!C2</f>
        <v>zFT%</v>
      </c>
      <c r="L2" t="str">
        <f>sorted!D2</f>
        <v>z3PM</v>
      </c>
      <c r="M2" t="str">
        <f>sorted!E2</f>
        <v>zPTS</v>
      </c>
      <c r="N2" t="str">
        <f>sorted!F2</f>
        <v>zREB</v>
      </c>
      <c r="O2" t="str">
        <f>sorted!G2</f>
        <v>zAST</v>
      </c>
      <c r="P2" t="str">
        <f>sorted!H2</f>
        <v>zSTL</v>
      </c>
      <c r="Q2" t="str">
        <f>sorted!I2</f>
        <v>zBLK</v>
      </c>
      <c r="R2" t="str">
        <f>sorted!J2</f>
        <v>zTO</v>
      </c>
      <c r="S2" t="str">
        <f>sorted!W2</f>
        <v>zORP</v>
      </c>
      <c r="T2" t="str">
        <f>sorted!X2</f>
        <v>puntORP</v>
      </c>
      <c r="U2" t="str">
        <f>sorted!S2</f>
        <v>GM</v>
      </c>
    </row>
    <row r="3" spans="1:21" x14ac:dyDescent="0.3">
      <c r="A3">
        <f>GMs!$P$9*S3 + 1</f>
        <v>47.583686074953135</v>
      </c>
      <c r="B3">
        <f>GMs!$P$10*T3 + 1</f>
        <v>47.583686074953135</v>
      </c>
      <c r="C3">
        <f>G3-AVs_avail!$AB$3</f>
        <v>56.41120651121571</v>
      </c>
      <c r="D3">
        <f>H3-AVs_avail!$AB$3</f>
        <v>56.41120651121571</v>
      </c>
      <c r="E3">
        <f>G3/1.1</f>
        <v>57.746201723482805</v>
      </c>
      <c r="F3">
        <f>H3/1.1</f>
        <v>57.746201723482805</v>
      </c>
      <c r="G3">
        <f>sorted!AN3</f>
        <v>63.520821895831091</v>
      </c>
      <c r="H3">
        <f>sorted!AO3</f>
        <v>63.520821895831091</v>
      </c>
      <c r="I3" t="str">
        <f>sorted!A3</f>
        <v>Nikola Jokic</v>
      </c>
      <c r="J3">
        <f>sorted!B3</f>
        <v>3.667479674796748</v>
      </c>
      <c r="K3">
        <f>sorted!C3</f>
        <v>2.1589430894308941</v>
      </c>
      <c r="L3">
        <f>sorted!D3</f>
        <v>-0.40060975609756094</v>
      </c>
      <c r="M3">
        <f>sorted!E3</f>
        <v>2.0841869918699185</v>
      </c>
      <c r="N3">
        <f>sorted!F3</f>
        <v>2.3393495934959345</v>
      </c>
      <c r="O3">
        <f>sorted!G3</f>
        <v>2.5699186991869913</v>
      </c>
      <c r="P3">
        <f>sorted!H3</f>
        <v>1.0843902439024389</v>
      </c>
      <c r="Q3">
        <f>sorted!I3</f>
        <v>0.38195121951219513</v>
      </c>
      <c r="R3">
        <f>sorted!J3</f>
        <v>-1.7550813008130082</v>
      </c>
      <c r="S3">
        <f>sorted!W3</f>
        <v>13.935406504065039</v>
      </c>
      <c r="T3">
        <f>sorted!X3</f>
        <v>13.935406504065039</v>
      </c>
      <c r="U3" t="str">
        <f>sorted!S3</f>
        <v>rob</v>
      </c>
    </row>
    <row r="4" spans="1:21" x14ac:dyDescent="0.3">
      <c r="A4">
        <f>GMs!$P$9*S4 + 1</f>
        <v>34.965999983189178</v>
      </c>
      <c r="B4">
        <f>GMs!$P$10*T4 + 1</f>
        <v>34.965999983189178</v>
      </c>
      <c r="C4">
        <f>G4-AVs_avail!$AB$3</f>
        <v>39.476777930115645</v>
      </c>
      <c r="D4">
        <f>H4-AVs_avail!$AB$3</f>
        <v>39.476777930115645</v>
      </c>
      <c r="E4">
        <f t="shared" ref="E4:E67" si="0">G4/1.1</f>
        <v>42.351266649755473</v>
      </c>
      <c r="F4">
        <f t="shared" ref="F4:F67" si="1">H4/1.1</f>
        <v>42.351266649755473</v>
      </c>
      <c r="G4">
        <f>sorted!AN4</f>
        <v>46.586393314731026</v>
      </c>
      <c r="H4">
        <f>sorted!AO4</f>
        <v>46.586393314731026</v>
      </c>
      <c r="I4" t="str">
        <f>sorted!A4</f>
        <v>Stephen Curry</v>
      </c>
      <c r="J4">
        <f>sorted!B4</f>
        <v>0.48134146341463419</v>
      </c>
      <c r="K4">
        <f>sorted!C4</f>
        <v>3.2123170731707318</v>
      </c>
      <c r="L4">
        <f>sorted!D4</f>
        <v>3.1376829268292683</v>
      </c>
      <c r="M4">
        <f>sorted!E4</f>
        <v>2.3041463414634147</v>
      </c>
      <c r="N4">
        <f>sorted!F4</f>
        <v>8.1463414634146386E-2</v>
      </c>
      <c r="O4">
        <f>sorted!G4</f>
        <v>1.3531707317073169</v>
      </c>
      <c r="P4">
        <f>sorted!H4</f>
        <v>0.62341463414634157</v>
      </c>
      <c r="Q4">
        <f>sorted!I4</f>
        <v>-0.98024390243902437</v>
      </c>
      <c r="R4">
        <f>sorted!J4</f>
        <v>-1.8573170731707318</v>
      </c>
      <c r="S4">
        <f>sorted!W4</f>
        <v>10.160853658536587</v>
      </c>
      <c r="T4">
        <f>sorted!X4</f>
        <v>10.160853658536587</v>
      </c>
      <c r="U4" t="str">
        <f>sorted!S4</f>
        <v>koe</v>
      </c>
    </row>
    <row r="5" spans="1:21" x14ac:dyDescent="0.3">
      <c r="A5">
        <f>GMs!$P$9*S5 + 1</f>
        <v>34.907976075105694</v>
      </c>
      <c r="B5">
        <f>GMs!$P$10*T5 + 1</f>
        <v>34.907976075105694</v>
      </c>
      <c r="C5">
        <f>G5-AVs_avail!$AB$3</f>
        <v>39.398902975841935</v>
      </c>
      <c r="D5">
        <f>H5-AVs_avail!$AB$3</f>
        <v>39.398902975841935</v>
      </c>
      <c r="E5">
        <f t="shared" si="0"/>
        <v>42.280471236779384</v>
      </c>
      <c r="F5">
        <f t="shared" si="1"/>
        <v>42.280471236779384</v>
      </c>
      <c r="G5">
        <f>sorted!AN5</f>
        <v>46.508518360457323</v>
      </c>
      <c r="H5">
        <f>sorted!AO5</f>
        <v>46.508518360457323</v>
      </c>
      <c r="I5" t="str">
        <f>sorted!A5</f>
        <v>James Harden</v>
      </c>
      <c r="J5">
        <f>sorted!B5</f>
        <v>0.19032520325203253</v>
      </c>
      <c r="K5">
        <f>sorted!C5</f>
        <v>2.4043495934959349</v>
      </c>
      <c r="L5">
        <f>sorted!D5</f>
        <v>0.969390243902439</v>
      </c>
      <c r="M5">
        <f>sorted!E5</f>
        <v>1.4176422764227643</v>
      </c>
      <c r="N5">
        <f>sorted!F5</f>
        <v>1.0906504065040652</v>
      </c>
      <c r="O5">
        <f>sorted!G5</f>
        <v>3.7309349593495935</v>
      </c>
      <c r="P5">
        <f>sorted!H5</f>
        <v>0.60256097560975619</v>
      </c>
      <c r="Q5">
        <f>sorted!I5</f>
        <v>0.43304878048780499</v>
      </c>
      <c r="R5">
        <f>sorted!J5</f>
        <v>-2.5002845528455286</v>
      </c>
      <c r="S5">
        <f>sorted!W5</f>
        <v>10.143495934959351</v>
      </c>
      <c r="T5">
        <f>sorted!X5</f>
        <v>10.143495934959351</v>
      </c>
      <c r="U5" t="str">
        <f>sorted!S5</f>
        <v>zieg</v>
      </c>
    </row>
    <row r="6" spans="1:21" x14ac:dyDescent="0.3">
      <c r="A6">
        <f>GMs!$P$9*S6 + 1</f>
        <v>33.038981152903943</v>
      </c>
      <c r="B6">
        <f>GMs!$P$10*T6 + 1</f>
        <v>33.038981152903943</v>
      </c>
      <c r="C6">
        <f>G6-AVs_avail!$AB$3</f>
        <v>36.890490514295308</v>
      </c>
      <c r="D6">
        <f>H6-AVs_avail!$AB$3</f>
        <v>36.890490514295308</v>
      </c>
      <c r="E6">
        <f t="shared" si="0"/>
        <v>40.000096271736993</v>
      </c>
      <c r="F6">
        <f t="shared" si="1"/>
        <v>40.000096271736993</v>
      </c>
      <c r="G6">
        <f>sorted!AN6</f>
        <v>44.000105898910697</v>
      </c>
      <c r="H6">
        <f>sorted!AO6</f>
        <v>44.000105898910697</v>
      </c>
      <c r="I6" t="str">
        <f>sorted!A6</f>
        <v>Damian Lillard</v>
      </c>
      <c r="J6">
        <f>sorted!B6</f>
        <v>-0.40146341463414636</v>
      </c>
      <c r="K6">
        <f>sorted!C6</f>
        <v>4.2439024390243905</v>
      </c>
      <c r="L6">
        <f>sorted!D6</f>
        <v>2.2678048780487807</v>
      </c>
      <c r="M6">
        <f>sorted!E6</f>
        <v>2.0482926829268293</v>
      </c>
      <c r="N6">
        <f>sorted!F6</f>
        <v>-0.40585365853658539</v>
      </c>
      <c r="O6">
        <f>sorted!G6</f>
        <v>2.1995121951219514</v>
      </c>
      <c r="P6">
        <f>sorted!H6</f>
        <v>-0.11853658536585365</v>
      </c>
      <c r="Q6">
        <f>sorted!I6</f>
        <v>-0.58829268292682924</v>
      </c>
      <c r="R6">
        <f>sorted!J6</f>
        <v>-1.4658536585365853</v>
      </c>
      <c r="S6">
        <f>sorted!W6</f>
        <v>9.5843902439024404</v>
      </c>
      <c r="T6">
        <f>sorted!X6</f>
        <v>9.5843902439024404</v>
      </c>
      <c r="U6" t="str">
        <f>sorted!S6</f>
        <v>diaz</v>
      </c>
    </row>
    <row r="7" spans="1:21" x14ac:dyDescent="0.3">
      <c r="A7">
        <f>GMs!$P$9*S7 + 1</f>
        <v>29.376001138154013</v>
      </c>
      <c r="B7">
        <f>GMs!$P$10*T7 + 1</f>
        <v>29.376001138154013</v>
      </c>
      <c r="C7">
        <f>G7-AVs_avail!$AB$3</f>
        <v>31.974337663237375</v>
      </c>
      <c r="D7">
        <f>H7-AVs_avail!$AB$3</f>
        <v>31.974337663237375</v>
      </c>
      <c r="E7">
        <f t="shared" si="0"/>
        <v>35.530866407138866</v>
      </c>
      <c r="F7">
        <f t="shared" si="1"/>
        <v>35.530866407138866</v>
      </c>
      <c r="G7">
        <f>sorted!AN7</f>
        <v>39.083953047852759</v>
      </c>
      <c r="H7">
        <f>sorted!AO7</f>
        <v>39.083953047852759</v>
      </c>
      <c r="I7" t="str">
        <f>sorted!A7</f>
        <v>Karl-Anthony Towns</v>
      </c>
      <c r="J7">
        <f>sorted!B7</f>
        <v>0.72178861788617898</v>
      </c>
      <c r="K7">
        <f>sorted!C7</f>
        <v>1.7983739837398371</v>
      </c>
      <c r="L7">
        <f>sorted!D7</f>
        <v>0.58487804878048777</v>
      </c>
      <c r="M7">
        <f>sorted!E7</f>
        <v>1.4369105691056911</v>
      </c>
      <c r="N7">
        <f>sorted!F7</f>
        <v>1.9757723577235773</v>
      </c>
      <c r="O7">
        <f>sorted!G7</f>
        <v>0.72422764227642278</v>
      </c>
      <c r="P7">
        <f>sorted!H7</f>
        <v>-0.37317073170731707</v>
      </c>
      <c r="Q7">
        <f>sorted!I7</f>
        <v>1.4453658536585365</v>
      </c>
      <c r="R7">
        <f>sorted!J7</f>
        <v>-1.6304065040650404</v>
      </c>
      <c r="S7">
        <f>sorted!W7</f>
        <v>8.4886178861788615</v>
      </c>
      <c r="T7">
        <f>sorted!X7</f>
        <v>8.4886178861788615</v>
      </c>
      <c r="U7" t="str">
        <f>sorted!S7</f>
        <v>varg</v>
      </c>
    </row>
    <row r="8" spans="1:21" x14ac:dyDescent="0.3">
      <c r="A8">
        <f>GMs!$P$9*S8 + 1</f>
        <v>29.010192331220239</v>
      </c>
      <c r="B8">
        <f>GMs!$P$10*T8 + 1</f>
        <v>29.010192331220239</v>
      </c>
      <c r="C8">
        <f>G8-AVs_avail!$AB$3</f>
        <v>31.48337893512311</v>
      </c>
      <c r="D8">
        <f>H8-AVs_avail!$AB$3</f>
        <v>31.48337893512311</v>
      </c>
      <c r="E8">
        <f t="shared" si="0"/>
        <v>35.084540290671356</v>
      </c>
      <c r="F8">
        <f t="shared" si="1"/>
        <v>35.084540290671356</v>
      </c>
      <c r="G8">
        <f>sorted!AN8</f>
        <v>38.592994319738494</v>
      </c>
      <c r="H8">
        <f>sorted!AO8</f>
        <v>38.592994319738494</v>
      </c>
      <c r="I8" t="str">
        <f>sorted!A8</f>
        <v>Kevin Durant</v>
      </c>
      <c r="J8">
        <f>sorted!B8</f>
        <v>1.9221138211382112</v>
      </c>
      <c r="K8">
        <f>sorted!C8</f>
        <v>2.5021138211382112</v>
      </c>
      <c r="L8">
        <f>sorted!D8</f>
        <v>0.39560975609756094</v>
      </c>
      <c r="M8">
        <f>sorted!E8</f>
        <v>1.4786991869918698</v>
      </c>
      <c r="N8">
        <f>sorted!F8</f>
        <v>0.54617886178861785</v>
      </c>
      <c r="O8">
        <f>sorted!G8</f>
        <v>0.85382113821138206</v>
      </c>
      <c r="P8">
        <f>sorted!H8</f>
        <v>-0.67463414634146335</v>
      </c>
      <c r="Q8">
        <f>sorted!I8</f>
        <v>1.2034146341463416</v>
      </c>
      <c r="R8">
        <f>sorted!J8</f>
        <v>-1.6530081300813007</v>
      </c>
      <c r="S8">
        <f>sorted!W8</f>
        <v>8.3791869918699184</v>
      </c>
      <c r="T8">
        <f>sorted!X8</f>
        <v>8.3791869918699184</v>
      </c>
      <c r="U8" t="str">
        <f>sorted!S8</f>
        <v>ul</v>
      </c>
    </row>
    <row r="9" spans="1:21" x14ac:dyDescent="0.3">
      <c r="A9">
        <f>GMs!$P$9*S9 + 1</f>
        <v>28.391633011323314</v>
      </c>
      <c r="B9">
        <f>GMs!$P$10*T9 + 1</f>
        <v>28.391633011323314</v>
      </c>
      <c r="C9">
        <f>G9-AVs_avail!$AB$3</f>
        <v>30.653199094715941</v>
      </c>
      <c r="D9">
        <f>H9-AVs_avail!$AB$3</f>
        <v>30.653199094715941</v>
      </c>
      <c r="E9">
        <f t="shared" si="0"/>
        <v>34.32983134484666</v>
      </c>
      <c r="F9">
        <f t="shared" si="1"/>
        <v>34.32983134484666</v>
      </c>
      <c r="G9">
        <f>sorted!AN9</f>
        <v>37.762814479331325</v>
      </c>
      <c r="H9">
        <f>sorted!AO9</f>
        <v>37.762814479331325</v>
      </c>
      <c r="I9" t="str">
        <f>sorted!A9</f>
        <v>Jayson Tatum</v>
      </c>
      <c r="J9">
        <f>sorted!B9</f>
        <v>0.13609756097560979</v>
      </c>
      <c r="K9">
        <f>sorted!C9</f>
        <v>1.8897560975609757</v>
      </c>
      <c r="L9">
        <f>sorted!D9</f>
        <v>1.2853658536585366</v>
      </c>
      <c r="M9">
        <f>sorted!E9</f>
        <v>1.9370731707317077</v>
      </c>
      <c r="N9">
        <f>sorted!F9</f>
        <v>0.90097560975609781</v>
      </c>
      <c r="O9">
        <f>sorted!G9</f>
        <v>0.87414634146341474</v>
      </c>
      <c r="P9">
        <f>sorted!H9</f>
        <v>0.73414634146341473</v>
      </c>
      <c r="Q9">
        <f>sorted!I9</f>
        <v>-0.14341463414634145</v>
      </c>
      <c r="R9">
        <f>sorted!J9</f>
        <v>-1.2248780487804878</v>
      </c>
      <c r="S9">
        <f>sorted!W9</f>
        <v>8.1941463414634157</v>
      </c>
      <c r="T9">
        <f>sorted!X9</f>
        <v>8.1941463414634157</v>
      </c>
      <c r="U9" t="str">
        <f>sorted!S9</f>
        <v>me</v>
      </c>
    </row>
    <row r="10" spans="1:21" x14ac:dyDescent="0.3">
      <c r="A10">
        <f>GMs!$P$9*S10 + 1</f>
        <v>28.151112361890625</v>
      </c>
      <c r="B10">
        <f>GMs!$P$10*T10 + 1</f>
        <v>28.151112361890625</v>
      </c>
      <c r="C10">
        <f>G10-AVs_avail!$AB$3</f>
        <v>30.330391907211382</v>
      </c>
      <c r="D10">
        <f>H10-AVs_avail!$AB$3</f>
        <v>30.330391907211382</v>
      </c>
      <c r="E10">
        <f t="shared" si="0"/>
        <v>34.036370265297059</v>
      </c>
      <c r="F10">
        <f t="shared" si="1"/>
        <v>34.036370265297059</v>
      </c>
      <c r="G10">
        <f>sorted!AN10</f>
        <v>37.440007291826767</v>
      </c>
      <c r="H10">
        <f>sorted!AO10</f>
        <v>37.440007291826767</v>
      </c>
      <c r="I10" t="str">
        <f>sorted!A10</f>
        <v>Bradley Beal</v>
      </c>
      <c r="J10">
        <f>sorted!B10</f>
        <v>0.11634146341463414</v>
      </c>
      <c r="K10">
        <f>sorted!C10</f>
        <v>2.9719512195121949</v>
      </c>
      <c r="L10">
        <f>sorted!D10</f>
        <v>0.81414634146341469</v>
      </c>
      <c r="M10">
        <f>sorted!E10</f>
        <v>2.4910975609756099</v>
      </c>
      <c r="N10">
        <f>sorted!F10</f>
        <v>-0.20341463414634142</v>
      </c>
      <c r="O10">
        <f>sorted!G10</f>
        <v>1.3887804878048779</v>
      </c>
      <c r="P10">
        <f>sorted!H10</f>
        <v>0.66792682926829272</v>
      </c>
      <c r="Q10">
        <f>sorted!I10</f>
        <v>-0.3570731707317073</v>
      </c>
      <c r="R10">
        <f>sorted!J10</f>
        <v>-1.5724390243902437</v>
      </c>
      <c r="S10">
        <f>sorted!W10</f>
        <v>8.1221951219512185</v>
      </c>
      <c r="T10">
        <f>sorted!X10</f>
        <v>8.1221951219512185</v>
      </c>
      <c r="U10" t="str">
        <f>sorted!S10</f>
        <v>pete</v>
      </c>
    </row>
    <row r="11" spans="1:21" x14ac:dyDescent="0.3">
      <c r="A11">
        <f>GMs!$P$9*S11 + 1</f>
        <v>24.040791116670423</v>
      </c>
      <c r="B11">
        <f>GMs!$P$10*T11 + 1</f>
        <v>24.040791116670423</v>
      </c>
      <c r="C11">
        <f>G11-AVs_avail!$AB$3</f>
        <v>24.813854162783411</v>
      </c>
      <c r="D11">
        <f>H11-AVs_avail!$AB$3</f>
        <v>24.813854162783411</v>
      </c>
      <c r="E11">
        <f t="shared" si="0"/>
        <v>29.021335952180721</v>
      </c>
      <c r="F11">
        <f t="shared" si="1"/>
        <v>29.021335952180721</v>
      </c>
      <c r="G11">
        <f>sorted!AN11</f>
        <v>31.923469547398795</v>
      </c>
      <c r="H11">
        <f>sorted!AO11</f>
        <v>31.923469547398795</v>
      </c>
      <c r="I11" t="str">
        <f>sorted!A11</f>
        <v>Giannis Antetokounmpo</v>
      </c>
      <c r="J11">
        <f>sorted!B11</f>
        <v>3.6001626016260162</v>
      </c>
      <c r="K11">
        <f>sorted!C11</f>
        <v>-3.5298373983739841</v>
      </c>
      <c r="L11">
        <f>sorted!D11</f>
        <v>-0.63853658536585367</v>
      </c>
      <c r="M11">
        <f>sorted!E11</f>
        <v>1.9757723577235773</v>
      </c>
      <c r="N11">
        <f>sorted!F11</f>
        <v>2.1949593495934963</v>
      </c>
      <c r="O11">
        <f>sorted!G11</f>
        <v>1.4391869918699187</v>
      </c>
      <c r="P11">
        <f>sorted!H11</f>
        <v>0.67219512195121955</v>
      </c>
      <c r="Q11">
        <f>sorted!I11</f>
        <v>1.2826829268292683</v>
      </c>
      <c r="R11">
        <f>sorted!J11</f>
        <v>-1.9088617886178865</v>
      </c>
      <c r="S11">
        <f>sorted!W11</f>
        <v>6.8926016260162593</v>
      </c>
      <c r="T11">
        <f>sorted!X11</f>
        <v>6.8926016260162593</v>
      </c>
      <c r="U11" t="str">
        <f>sorted!S11</f>
        <v>bal</v>
      </c>
    </row>
    <row r="12" spans="1:21" x14ac:dyDescent="0.3">
      <c r="A12">
        <f>GMs!$P$9*S12 + 1</f>
        <v>23.769288146293867</v>
      </c>
      <c r="B12">
        <f>GMs!$P$10*T12 + 1</f>
        <v>23.769288146293867</v>
      </c>
      <c r="C12">
        <f>G12-AVs_avail!$AB$3</f>
        <v>24.449465032481665</v>
      </c>
      <c r="D12">
        <f>H12-AVs_avail!$AB$3</f>
        <v>24.449465032481665</v>
      </c>
      <c r="E12">
        <f t="shared" si="0"/>
        <v>28.690073106451862</v>
      </c>
      <c r="F12">
        <f t="shared" si="1"/>
        <v>28.690073106451862</v>
      </c>
      <c r="G12">
        <f>sorted!AN12</f>
        <v>31.55908041709705</v>
      </c>
      <c r="H12">
        <f>sorted!AO12</f>
        <v>31.55908041709705</v>
      </c>
      <c r="I12" t="str">
        <f>sorted!A12</f>
        <v>Paul George</v>
      </c>
      <c r="J12">
        <f>sorted!B12</f>
        <v>-8.1788617886178874E-2</v>
      </c>
      <c r="K12">
        <f>sorted!C12</f>
        <v>1.7494308943089432</v>
      </c>
      <c r="L12">
        <f>sorted!D12</f>
        <v>1.7348780487804878</v>
      </c>
      <c r="M12">
        <f>sorted!E12</f>
        <v>1.5606504065040649</v>
      </c>
      <c r="N12">
        <f>sorted!F12</f>
        <v>0.61569105691056913</v>
      </c>
      <c r="O12">
        <f>sorted!G12</f>
        <v>1.1955284552845529</v>
      </c>
      <c r="P12">
        <f>sorted!H12</f>
        <v>0.52780487804878051</v>
      </c>
      <c r="Q12">
        <f>sorted!I12</f>
        <v>-0.35073170731707315</v>
      </c>
      <c r="R12">
        <f>sorted!J12</f>
        <v>-1.9449593495934963</v>
      </c>
      <c r="S12">
        <f>sorted!W12</f>
        <v>6.8113821138211366</v>
      </c>
      <c r="T12">
        <f>sorted!X12</f>
        <v>6.8113821138211366</v>
      </c>
      <c r="U12" t="str">
        <f>sorted!S12</f>
        <v>sch</v>
      </c>
    </row>
    <row r="13" spans="1:21" x14ac:dyDescent="0.3">
      <c r="A13">
        <f>GMs!$P$9*S13 + 1</f>
        <v>23.465443981247841</v>
      </c>
      <c r="B13">
        <f>GMs!$P$10*T13 + 1</f>
        <v>23.465443981247841</v>
      </c>
      <c r="C13">
        <f>G13-AVs_avail!$AB$3</f>
        <v>24.041670189961806</v>
      </c>
      <c r="D13">
        <f>H13-AVs_avail!$AB$3</f>
        <v>24.041670189961806</v>
      </c>
      <c r="E13">
        <f t="shared" si="0"/>
        <v>28.319350522342898</v>
      </c>
      <c r="F13">
        <f t="shared" si="1"/>
        <v>28.319350522342898</v>
      </c>
      <c r="G13">
        <f>sorted!AN13</f>
        <v>31.151285574577191</v>
      </c>
      <c r="H13">
        <f>sorted!AO13</f>
        <v>31.151285574577191</v>
      </c>
      <c r="I13" t="str">
        <f>sorted!A13</f>
        <v>Nikola Vucevic</v>
      </c>
      <c r="J13">
        <f>sorted!B13</f>
        <v>0.28439024390243905</v>
      </c>
      <c r="K13">
        <f>sorted!C13</f>
        <v>0.6941463414634147</v>
      </c>
      <c r="L13">
        <f>sorted!D13</f>
        <v>0.31219512195121957</v>
      </c>
      <c r="M13">
        <f>sorted!E13</f>
        <v>0.99170731707317084</v>
      </c>
      <c r="N13">
        <f>sorted!F13</f>
        <v>2.3282926829268296</v>
      </c>
      <c r="O13">
        <f>sorted!G13</f>
        <v>2.1463414634146361E-2</v>
      </c>
      <c r="P13">
        <f>sorted!H13</f>
        <v>-9.0731707317073168E-2</v>
      </c>
      <c r="Q13">
        <f>sorted!I13</f>
        <v>0.53317073170731721</v>
      </c>
      <c r="R13">
        <f>sorted!J13</f>
        <v>-0.1590243902439025</v>
      </c>
      <c r="S13">
        <f>sorted!W13</f>
        <v>6.720487804878049</v>
      </c>
      <c r="T13">
        <f>sorted!X13</f>
        <v>6.720487804878049</v>
      </c>
      <c r="U13" t="str">
        <f>sorted!S13</f>
        <v>rob</v>
      </c>
    </row>
    <row r="14" spans="1:21" x14ac:dyDescent="0.3">
      <c r="A14">
        <f>GMs!$P$9*S14 + 1</f>
        <v>23.216634202088947</v>
      </c>
      <c r="B14">
        <f>GMs!$P$10*T14 + 1</f>
        <v>23.216634202088947</v>
      </c>
      <c r="C14">
        <f>G14-AVs_avail!$AB$3</f>
        <v>23.707738008989583</v>
      </c>
      <c r="D14">
        <f>H14-AVs_avail!$AB$3</f>
        <v>23.707738008989583</v>
      </c>
      <c r="E14">
        <f t="shared" si="0"/>
        <v>28.015775812368151</v>
      </c>
      <c r="F14">
        <f t="shared" si="1"/>
        <v>28.015775812368151</v>
      </c>
      <c r="G14">
        <f>sorted!AN14</f>
        <v>30.817353393604968</v>
      </c>
      <c r="H14">
        <f>sorted!AO14</f>
        <v>30.817353393604968</v>
      </c>
      <c r="I14" t="str">
        <f>sorted!A14</f>
        <v>Anthony Davis</v>
      </c>
      <c r="J14">
        <f>sorted!B14</f>
        <v>1.1160569105691056</v>
      </c>
      <c r="K14">
        <f>sorted!C14</f>
        <v>-0.17040650406504065</v>
      </c>
      <c r="L14">
        <f>sorted!D14</f>
        <v>-0.84341463414634155</v>
      </c>
      <c r="M14">
        <f>sorted!E14</f>
        <v>1.1002032520325202</v>
      </c>
      <c r="N14">
        <f>sorted!F14</f>
        <v>1.1633333333333333</v>
      </c>
      <c r="O14">
        <f>sorted!G14</f>
        <v>-0.4740650406504065</v>
      </c>
      <c r="P14">
        <f>sorted!H14</f>
        <v>0.6351219512195122</v>
      </c>
      <c r="Q14">
        <f>sorted!I14</f>
        <v>2.5963414634146345</v>
      </c>
      <c r="R14">
        <f>sorted!J14</f>
        <v>-0.28199186991869912</v>
      </c>
      <c r="S14">
        <f>sorted!W14</f>
        <v>6.6460569105691052</v>
      </c>
      <c r="T14">
        <f>sorted!X14</f>
        <v>6.6460569105691052</v>
      </c>
      <c r="U14" t="str">
        <f>sorted!S14</f>
        <v>bude</v>
      </c>
    </row>
    <row r="15" spans="1:21" x14ac:dyDescent="0.3">
      <c r="A15">
        <f>GMs!$P$9*S15 + 1</f>
        <v>22.319098106324617</v>
      </c>
      <c r="B15">
        <f>GMs!$P$10*T15 + 1</f>
        <v>22.319098106324617</v>
      </c>
      <c r="C15">
        <f>G15-AVs_avail!$AB$3</f>
        <v>22.503138306465559</v>
      </c>
      <c r="D15">
        <f>H15-AVs_avail!$AB$3</f>
        <v>22.503138306465559</v>
      </c>
      <c r="E15">
        <f t="shared" si="0"/>
        <v>26.920685173709945</v>
      </c>
      <c r="F15">
        <f t="shared" si="1"/>
        <v>26.920685173709945</v>
      </c>
      <c r="G15">
        <f>sorted!AN15</f>
        <v>29.612753691080943</v>
      </c>
      <c r="H15">
        <f>sorted!AO15</f>
        <v>29.612753691080943</v>
      </c>
      <c r="I15" t="str">
        <f>sorted!A15</f>
        <v>Bam Adebayo</v>
      </c>
      <c r="J15">
        <f>sorted!B15</f>
        <v>2.5180487804878049</v>
      </c>
      <c r="K15">
        <f>sorted!C15</f>
        <v>0.42536585365853663</v>
      </c>
      <c r="L15">
        <f>sorted!D15</f>
        <v>-1.7268292682926831</v>
      </c>
      <c r="M15">
        <f>sorted!E15</f>
        <v>0.69512195121951226</v>
      </c>
      <c r="N15">
        <f>sorted!F15</f>
        <v>1.4941463414634146</v>
      </c>
      <c r="O15">
        <f>sorted!G15</f>
        <v>0.63317073170731719</v>
      </c>
      <c r="P15">
        <f>sorted!H15</f>
        <v>0.73414634146341473</v>
      </c>
      <c r="Q15">
        <f>sorted!I15</f>
        <v>0.91317073170731722</v>
      </c>
      <c r="R15">
        <f>sorted!J15</f>
        <v>-1.113658536585366</v>
      </c>
      <c r="S15">
        <f>sorted!W15</f>
        <v>6.3775609756097555</v>
      </c>
      <c r="T15">
        <f>sorted!X15</f>
        <v>6.3775609756097555</v>
      </c>
      <c r="U15" t="str">
        <f>sorted!S15</f>
        <v>diaz</v>
      </c>
    </row>
    <row r="16" spans="1:21" x14ac:dyDescent="0.3">
      <c r="A16">
        <f>GMs!$P$9*S16 + 1</f>
        <v>21.831534213576333</v>
      </c>
      <c r="B16">
        <f>GMs!$P$10*T16 + 1</f>
        <v>21.831534213576333</v>
      </c>
      <c r="C16">
        <f>G16-AVs_avail!$AB$3</f>
        <v>21.848769838236006</v>
      </c>
      <c r="D16">
        <f>H16-AVs_avail!$AB$3</f>
        <v>21.848769838236006</v>
      </c>
      <c r="E16">
        <f t="shared" si="0"/>
        <v>26.325804748046718</v>
      </c>
      <c r="F16">
        <f t="shared" si="1"/>
        <v>26.325804748046718</v>
      </c>
      <c r="G16">
        <f>sorted!AN16</f>
        <v>28.95838522285139</v>
      </c>
      <c r="H16">
        <f>sorted!AO16</f>
        <v>28.95838522285139</v>
      </c>
      <c r="I16" t="str">
        <f>sorted!A16</f>
        <v>Fred VanVleet</v>
      </c>
      <c r="J16">
        <f>sorted!B16</f>
        <v>-1.7714634146341461</v>
      </c>
      <c r="K16">
        <f>sorted!C16</f>
        <v>1.4578048780487805</v>
      </c>
      <c r="L16">
        <f>sorted!D16</f>
        <v>1.4663414634146341</v>
      </c>
      <c r="M16">
        <f>sorted!E16</f>
        <v>0.73512195121951229</v>
      </c>
      <c r="N16">
        <f>sorted!F16</f>
        <v>-0.51585365853658538</v>
      </c>
      <c r="O16">
        <f>sorted!G16</f>
        <v>1.36</v>
      </c>
      <c r="P16">
        <f>sorted!H16</f>
        <v>1.555609756097561</v>
      </c>
      <c r="Q16">
        <f>sorted!I16</f>
        <v>0.13609756097560977</v>
      </c>
      <c r="R16">
        <f>sorted!J16</f>
        <v>3.170731707317076E-3</v>
      </c>
      <c r="S16">
        <f>sorted!W16</f>
        <v>6.2317073170731705</v>
      </c>
      <c r="T16">
        <f>sorted!X16</f>
        <v>6.2317073170731705</v>
      </c>
      <c r="U16" t="str">
        <f>sorted!S16</f>
        <v>koe</v>
      </c>
    </row>
    <row r="17" spans="1:21" x14ac:dyDescent="0.3">
      <c r="A17">
        <f>GMs!$P$9*S17 + 1</f>
        <v>21.668469366503331</v>
      </c>
      <c r="B17">
        <f>GMs!$P$10*T17 + 1</f>
        <v>21.668469366503331</v>
      </c>
      <c r="C17">
        <f>G17-AVs_avail!$AB$3</f>
        <v>21.629917507724446</v>
      </c>
      <c r="D17">
        <f>H17-AVs_avail!$AB$3</f>
        <v>21.629917507724446</v>
      </c>
      <c r="E17">
        <f t="shared" si="0"/>
        <v>26.126848083945298</v>
      </c>
      <c r="F17">
        <f t="shared" si="1"/>
        <v>26.126848083945298</v>
      </c>
      <c r="G17">
        <f>sorted!AN17</f>
        <v>28.739532892339831</v>
      </c>
      <c r="H17">
        <f>sorted!AO17</f>
        <v>28.739532892339831</v>
      </c>
      <c r="I17" t="str">
        <f>sorted!A17</f>
        <v>Rudy Gobert</v>
      </c>
      <c r="J17">
        <f>sorted!B17</f>
        <v>3.2965853658536584</v>
      </c>
      <c r="K17">
        <f>sorted!C17</f>
        <v>-3.3746341463414637</v>
      </c>
      <c r="L17">
        <f>sorted!D17</f>
        <v>-1.7268292682926831</v>
      </c>
      <c r="M17">
        <f>sorted!E17</f>
        <v>6.4878048780487835E-2</v>
      </c>
      <c r="N17">
        <f>sorted!F17</f>
        <v>3.2921951219512198</v>
      </c>
      <c r="O17">
        <f>sorted!G17</f>
        <v>-0.775609756097561</v>
      </c>
      <c r="P17">
        <f>sorted!H17</f>
        <v>-0.82292682926829275</v>
      </c>
      <c r="Q17">
        <f>sorted!I17</f>
        <v>4.527804878048781</v>
      </c>
      <c r="R17">
        <f>sorted!J17</f>
        <v>-0.10341463414634147</v>
      </c>
      <c r="S17">
        <f>sorted!W17</f>
        <v>6.1829268292682924</v>
      </c>
      <c r="T17">
        <f>sorted!X17</f>
        <v>6.1829268292682924</v>
      </c>
      <c r="U17" t="str">
        <f>sorted!S17</f>
        <v>varg</v>
      </c>
    </row>
    <row r="18" spans="1:21" x14ac:dyDescent="0.3">
      <c r="A18">
        <f>GMs!$P$9*S18 + 1</f>
        <v>21.627159605244838</v>
      </c>
      <c r="B18">
        <f>GMs!$P$10*T18 + 1</f>
        <v>21.627159605244838</v>
      </c>
      <c r="C18">
        <f>G18-AVs_avail!$AB$3</f>
        <v>21.574474917328189</v>
      </c>
      <c r="D18">
        <f>H18-AVs_avail!$AB$3</f>
        <v>21.574474917328189</v>
      </c>
      <c r="E18">
        <f t="shared" si="0"/>
        <v>26.076445729039609</v>
      </c>
      <c r="F18">
        <f t="shared" si="1"/>
        <v>26.076445729039609</v>
      </c>
      <c r="G18">
        <f>sorted!AN18</f>
        <v>28.684090301943574</v>
      </c>
      <c r="H18">
        <f>sorted!AO18</f>
        <v>28.684090301943574</v>
      </c>
      <c r="I18" t="str">
        <f>sorted!A18</f>
        <v>Jimmy Butler</v>
      </c>
      <c r="J18">
        <f>sorted!B18</f>
        <v>0.74813008130081304</v>
      </c>
      <c r="K18">
        <f>sorted!C18</f>
        <v>2.4393495934959351</v>
      </c>
      <c r="L18">
        <f>sorted!D18</f>
        <v>-1.2414634146341463</v>
      </c>
      <c r="M18">
        <f>sorted!E18</f>
        <v>0.83983739837398375</v>
      </c>
      <c r="N18">
        <f>sorted!F18</f>
        <v>4.4065040650406506E-2</v>
      </c>
      <c r="O18">
        <f>sorted!G18</f>
        <v>0.62764227642276427</v>
      </c>
      <c r="P18">
        <f>sorted!H18</f>
        <v>1.8658536585365855</v>
      </c>
      <c r="Q18">
        <f>sorted!I18</f>
        <v>-0.61804878048780487</v>
      </c>
      <c r="R18">
        <f>sorted!J18</f>
        <v>-0.33967479674796752</v>
      </c>
      <c r="S18">
        <f>sorted!W18</f>
        <v>6.1705691056910572</v>
      </c>
      <c r="T18">
        <f>sorted!X18</f>
        <v>6.1705691056910572</v>
      </c>
      <c r="U18" t="str">
        <f>sorted!S18</f>
        <v>zieg</v>
      </c>
    </row>
    <row r="19" spans="1:21" x14ac:dyDescent="0.3">
      <c r="A19">
        <f>GMs!$P$9*S19 + 1</f>
        <v>21.400771242558484</v>
      </c>
      <c r="B19">
        <f>GMs!$P$10*T19 + 1</f>
        <v>21.400771242558484</v>
      </c>
      <c r="C19">
        <f>G19-AVs_avail!$AB$3</f>
        <v>21.270634931801311</v>
      </c>
      <c r="D19">
        <f>H19-AVs_avail!$AB$3</f>
        <v>21.270634931801311</v>
      </c>
      <c r="E19">
        <f t="shared" si="0"/>
        <v>25.800227560378811</v>
      </c>
      <c r="F19">
        <f t="shared" si="1"/>
        <v>25.800227560378811</v>
      </c>
      <c r="G19">
        <f>sorted!AN19</f>
        <v>28.380250316416696</v>
      </c>
      <c r="H19">
        <f>sorted!AO19</f>
        <v>28.380250316416696</v>
      </c>
      <c r="I19" t="str">
        <f>sorted!A19</f>
        <v>Joel Embiid</v>
      </c>
      <c r="J19">
        <f>sorted!B19</f>
        <v>0.97711382113821132</v>
      </c>
      <c r="K19">
        <f>sorted!C19</f>
        <v>1.4636991869918701</v>
      </c>
      <c r="L19">
        <f>sorted!D19</f>
        <v>-0.74402439024390243</v>
      </c>
      <c r="M19">
        <f>sorted!E19</f>
        <v>1.3361382113821139</v>
      </c>
      <c r="N19">
        <f>sorted!F19</f>
        <v>1.4605691056910572</v>
      </c>
      <c r="O19">
        <f>sorted!G19</f>
        <v>-0.21764227642276418</v>
      </c>
      <c r="P19">
        <f>sorted!H19</f>
        <v>-0.13768292682926825</v>
      </c>
      <c r="Q19">
        <f>sorted!I19</f>
        <v>1.2806097560975611</v>
      </c>
      <c r="R19">
        <f>sorted!J19</f>
        <v>-1.1208130081300816</v>
      </c>
      <c r="S19">
        <f>sorted!W19</f>
        <v>6.1028455284552852</v>
      </c>
      <c r="T19">
        <f>sorted!X19</f>
        <v>6.1028455284552852</v>
      </c>
      <c r="U19" t="str">
        <f>sorted!S19</f>
        <v>peon</v>
      </c>
    </row>
    <row r="20" spans="1:21" x14ac:dyDescent="0.3">
      <c r="A20">
        <f>GMs!$P$9*S20 + 1</f>
        <v>21.186884518147721</v>
      </c>
      <c r="B20">
        <f>GMs!$P$10*T20 + 1</f>
        <v>21.186884518147721</v>
      </c>
      <c r="C20">
        <f>G20-AVs_avail!$AB$3</f>
        <v>20.983573624946981</v>
      </c>
      <c r="D20">
        <f>H20-AVs_avail!$AB$3</f>
        <v>20.983573624946981</v>
      </c>
      <c r="E20">
        <f t="shared" si="0"/>
        <v>25.539262735965785</v>
      </c>
      <c r="F20">
        <f t="shared" si="1"/>
        <v>25.539262735965785</v>
      </c>
      <c r="G20">
        <f>sorted!AN20</f>
        <v>28.093189009562366</v>
      </c>
      <c r="H20">
        <f>sorted!AO20</f>
        <v>28.093189009562366</v>
      </c>
      <c r="I20" t="str">
        <f>sorted!A20</f>
        <v>Richaun Holmes</v>
      </c>
      <c r="J20">
        <f>sorted!B20</f>
        <v>3.1627642276422763</v>
      </c>
      <c r="K20">
        <f>sorted!C20</f>
        <v>5.105691056910569E-2</v>
      </c>
      <c r="L20">
        <f>sorted!D20</f>
        <v>-1.6980487804878048</v>
      </c>
      <c r="M20">
        <f>sorted!E20</f>
        <v>8.4715447154471574E-2</v>
      </c>
      <c r="N20">
        <f>sorted!F20</f>
        <v>1.2908943089430893</v>
      </c>
      <c r="O20">
        <f>sorted!G20</f>
        <v>-0.54894308943089432</v>
      </c>
      <c r="P20">
        <f>sorted!H20</f>
        <v>-0.75951219512195123</v>
      </c>
      <c r="Q20">
        <f>sorted!I20</f>
        <v>2.2092682926829266</v>
      </c>
      <c r="R20">
        <f>sorted!J20</f>
        <v>0.4417886178861789</v>
      </c>
      <c r="S20">
        <f>sorted!W20</f>
        <v>6.0388617886178855</v>
      </c>
      <c r="T20">
        <f>sorted!X20</f>
        <v>6.0388617886178855</v>
      </c>
      <c r="U20" t="str">
        <f>sorted!S20</f>
        <v>ul</v>
      </c>
    </row>
    <row r="21" spans="1:21" x14ac:dyDescent="0.3">
      <c r="A21">
        <f>GMs!$P$9*S21 + 1</f>
        <v>21.17995426214712</v>
      </c>
      <c r="B21">
        <f>GMs!$P$10*T21 + 1</f>
        <v>21.17995426214712</v>
      </c>
      <c r="C21">
        <f>G21-AVs_avail!$AB$3</f>
        <v>20.974272400900244</v>
      </c>
      <c r="D21">
        <f>H21-AVs_avail!$AB$3</f>
        <v>20.974272400900244</v>
      </c>
      <c r="E21">
        <f t="shared" si="0"/>
        <v>25.530807077741478</v>
      </c>
      <c r="F21">
        <f t="shared" si="1"/>
        <v>25.530807077741478</v>
      </c>
      <c r="G21">
        <f>sorted!AN21</f>
        <v>28.083887785515628</v>
      </c>
      <c r="H21">
        <f>sorted!AO21</f>
        <v>28.083887785515628</v>
      </c>
      <c r="I21" t="str">
        <f>sorted!A21</f>
        <v>Tobias Harris</v>
      </c>
      <c r="J21">
        <f>sorted!B21</f>
        <v>1.3336178861788617</v>
      </c>
      <c r="K21">
        <f>sorted!C21</f>
        <v>1.2884959349593494</v>
      </c>
      <c r="L21">
        <f>sorted!D21</f>
        <v>-0.43914634146341469</v>
      </c>
      <c r="M21">
        <f>sorted!E21</f>
        <v>0.78654471544715454</v>
      </c>
      <c r="N21">
        <f>sorted!F21</f>
        <v>0.62418699186991877</v>
      </c>
      <c r="O21">
        <f>sorted!G21</f>
        <v>0.29191056910569102</v>
      </c>
      <c r="P21">
        <f>sorted!H21</f>
        <v>-6.5121951219512197E-2</v>
      </c>
      <c r="Q21">
        <f>sorted!I21</f>
        <v>0.46963414634146344</v>
      </c>
      <c r="R21">
        <f>sorted!J21</f>
        <v>-5.8211382113821125E-2</v>
      </c>
      <c r="S21">
        <f>sorted!W21</f>
        <v>6.0367886178861783</v>
      </c>
      <c r="T21">
        <f>sorted!X21</f>
        <v>6.0367886178861783</v>
      </c>
      <c r="U21" t="str">
        <f>sorted!S21</f>
        <v>pete</v>
      </c>
    </row>
    <row r="22" spans="1:21" x14ac:dyDescent="0.3">
      <c r="A22">
        <f>GMs!$P$9*S22 + 1</f>
        <v>20.904782332711424</v>
      </c>
      <c r="B22">
        <f>GMs!$P$10*T22 + 1</f>
        <v>20.904782332711424</v>
      </c>
      <c r="C22">
        <f>G22-AVs_avail!$AB$3</f>
        <v>20.604959093161991</v>
      </c>
      <c r="D22">
        <f>H22-AVs_avail!$AB$3</f>
        <v>20.604959093161991</v>
      </c>
      <c r="E22">
        <f t="shared" si="0"/>
        <v>25.19506770707034</v>
      </c>
      <c r="F22">
        <f t="shared" si="1"/>
        <v>25.19506770707034</v>
      </c>
      <c r="G22">
        <f>sorted!AN22</f>
        <v>27.714574477777376</v>
      </c>
      <c r="H22">
        <f>sorted!AO22</f>
        <v>27.714574477777376</v>
      </c>
      <c r="I22" t="str">
        <f>sorted!A22</f>
        <v>Clint Capela</v>
      </c>
      <c r="J22">
        <f>sorted!B22</f>
        <v>2.5683739837398374</v>
      </c>
      <c r="K22">
        <f>sorted!C22</f>
        <v>-2.671869918699187</v>
      </c>
      <c r="L22">
        <f>sorted!D22</f>
        <v>-1.7196341463414635</v>
      </c>
      <c r="M22">
        <f>sorted!E22</f>
        <v>0.12800813008130085</v>
      </c>
      <c r="N22">
        <f>sorted!F22</f>
        <v>3.7613821138211385</v>
      </c>
      <c r="O22">
        <f>sorted!G22</f>
        <v>-1.0160162601626017</v>
      </c>
      <c r="P22">
        <f>sorted!H22</f>
        <v>-0.49500000000000005</v>
      </c>
      <c r="Q22">
        <f>sorted!I22</f>
        <v>3.1678048780487806</v>
      </c>
      <c r="R22">
        <f>sorted!J22</f>
        <v>0.4265447154471545</v>
      </c>
      <c r="S22">
        <f>sorted!W22</f>
        <v>5.9544715447154468</v>
      </c>
      <c r="T22">
        <f>sorted!X22</f>
        <v>5.9544715447154468</v>
      </c>
      <c r="U22" t="str">
        <f>sorted!S22</f>
        <v>me</v>
      </c>
    </row>
    <row r="23" spans="1:21" x14ac:dyDescent="0.3">
      <c r="A23">
        <f>GMs!$P$9*S23 + 1</f>
        <v>20.800964380074944</v>
      </c>
      <c r="B23">
        <f>GMs!$P$10*T23 + 1</f>
        <v>20.800964380074944</v>
      </c>
      <c r="C23">
        <f>G23-AVs_avail!$AB$3</f>
        <v>20.465623109402962</v>
      </c>
      <c r="D23">
        <f>H23-AVs_avail!$AB$3</f>
        <v>20.465623109402962</v>
      </c>
      <c r="E23">
        <f t="shared" si="0"/>
        <v>25.068398630925767</v>
      </c>
      <c r="F23">
        <f t="shared" si="1"/>
        <v>25.068398630925767</v>
      </c>
      <c r="G23">
        <f>sorted!AN23</f>
        <v>27.575238494018347</v>
      </c>
      <c r="H23">
        <f>sorted!AO23</f>
        <v>27.575238494018347</v>
      </c>
      <c r="I23" t="str">
        <f>sorted!A23</f>
        <v>Deandre Ayton</v>
      </c>
      <c r="J23">
        <f>sorted!B23</f>
        <v>3.2317073170731709</v>
      </c>
      <c r="K23">
        <f>sorted!C23</f>
        <v>-8.439024390243903E-2</v>
      </c>
      <c r="L23">
        <f>sorted!D23</f>
        <v>-1.578536585365854</v>
      </c>
      <c r="M23">
        <f>sorted!E23</f>
        <v>0.25951219512195128</v>
      </c>
      <c r="N23">
        <f>sorted!F23</f>
        <v>2.2541463414634149</v>
      </c>
      <c r="O23">
        <f>sorted!G23</f>
        <v>-0.70146341463414641</v>
      </c>
      <c r="P23">
        <f>sorted!H23</f>
        <v>-0.76731707317073172</v>
      </c>
      <c r="Q23">
        <f>sorted!I23</f>
        <v>1.4229268292682928</v>
      </c>
      <c r="R23">
        <f>sorted!J23</f>
        <v>8.1951219512195111E-2</v>
      </c>
      <c r="S23">
        <f>sorted!W23</f>
        <v>5.923414634146341</v>
      </c>
      <c r="T23">
        <f>sorted!X23</f>
        <v>5.923414634146341</v>
      </c>
      <c r="U23" t="str">
        <f>sorted!S23</f>
        <v>sch</v>
      </c>
    </row>
    <row r="24" spans="1:21" x14ac:dyDescent="0.3">
      <c r="A24">
        <f>GMs!$P$9*S24 + 1</f>
        <v>20.581098611271511</v>
      </c>
      <c r="B24">
        <f>GMs!$P$10*T24 + 1</f>
        <v>20.581098611271511</v>
      </c>
      <c r="C24">
        <f>G24-AVs_avail!$AB$3</f>
        <v>20.170537217096552</v>
      </c>
      <c r="D24">
        <f>H24-AVs_avail!$AB$3</f>
        <v>20.170537217096552</v>
      </c>
      <c r="E24">
        <f t="shared" si="0"/>
        <v>24.80013872882903</v>
      </c>
      <c r="F24">
        <f t="shared" si="1"/>
        <v>24.80013872882903</v>
      </c>
      <c r="G24">
        <f>sorted!AN24</f>
        <v>27.280152601711936</v>
      </c>
      <c r="H24">
        <f>sorted!AO24</f>
        <v>27.280152601711936</v>
      </c>
      <c r="I24" t="str">
        <f>sorted!A24</f>
        <v>Trae Young</v>
      </c>
      <c r="J24">
        <f>sorted!B24</f>
        <v>-0.78528455284552834</v>
      </c>
      <c r="K24">
        <f>sorted!C24</f>
        <v>3.3761788617886177</v>
      </c>
      <c r="L24">
        <f>sorted!D24</f>
        <v>0.74146341463414633</v>
      </c>
      <c r="M24">
        <f>sorted!E24</f>
        <v>1.6632520325203253</v>
      </c>
      <c r="N24">
        <f>sorted!F24</f>
        <v>-0.47569105691056907</v>
      </c>
      <c r="O24">
        <f>sorted!G24</f>
        <v>3.424471544715447</v>
      </c>
      <c r="P24">
        <f>sorted!H24</f>
        <v>-0.28829268292682925</v>
      </c>
      <c r="Q24">
        <f>sorted!I24</f>
        <v>-0.78195121951219515</v>
      </c>
      <c r="R24">
        <f>sorted!J24</f>
        <v>-2.8213821138211377</v>
      </c>
      <c r="S24">
        <f>sorted!W24</f>
        <v>5.857642276422764</v>
      </c>
      <c r="T24">
        <f>sorted!X24</f>
        <v>5.857642276422764</v>
      </c>
      <c r="U24" t="str">
        <f>sorted!S24</f>
        <v>koe</v>
      </c>
    </row>
    <row r="25" spans="1:21" x14ac:dyDescent="0.3">
      <c r="A25">
        <f>GMs!$P$9*S25 + 1</f>
        <v>20.335686016426639</v>
      </c>
      <c r="B25">
        <f>GMs!$P$10*T25 + 1</f>
        <v>20.335686016426639</v>
      </c>
      <c r="C25">
        <f>G25-AVs_avail!$AB$3</f>
        <v>19.841164459676655</v>
      </c>
      <c r="D25">
        <f>H25-AVs_avail!$AB$3</f>
        <v>19.841164459676655</v>
      </c>
      <c r="E25">
        <f t="shared" si="0"/>
        <v>24.500708949356397</v>
      </c>
      <c r="F25">
        <f t="shared" si="1"/>
        <v>24.500708949356397</v>
      </c>
      <c r="G25">
        <f>sorted!AN25</f>
        <v>26.95077984429204</v>
      </c>
      <c r="H25">
        <f>sorted!AO25</f>
        <v>26.95077984429204</v>
      </c>
      <c r="I25" t="str">
        <f>sorted!A25</f>
        <v>Myles Turner</v>
      </c>
      <c r="J25">
        <f>sorted!B25</f>
        <v>0.3178861788617886</v>
      </c>
      <c r="K25">
        <f>sorted!C25</f>
        <v>-0.23869918699186993</v>
      </c>
      <c r="L25">
        <f>sorted!D25</f>
        <v>-0.29317073170731711</v>
      </c>
      <c r="M25">
        <f>sorted!E25</f>
        <v>-0.2840650406504065</v>
      </c>
      <c r="N25">
        <f>sorted!F25</f>
        <v>0.4040650406504066</v>
      </c>
      <c r="O25">
        <f>sorted!G25</f>
        <v>-0.93528455284552847</v>
      </c>
      <c r="P25">
        <f>sorted!H25</f>
        <v>-0.14487804878048782</v>
      </c>
      <c r="Q25">
        <f>sorted!I25</f>
        <v>4.8346341463414637</v>
      </c>
      <c r="R25">
        <f>sorted!J25</f>
        <v>0.31886178861788617</v>
      </c>
      <c r="S25">
        <f>sorted!W25</f>
        <v>5.7842276422764227</v>
      </c>
      <c r="T25">
        <f>sorted!X25</f>
        <v>5.7842276422764227</v>
      </c>
      <c r="U25" t="str">
        <f>sorted!S25</f>
        <v>bude</v>
      </c>
    </row>
    <row r="26" spans="1:21" x14ac:dyDescent="0.3">
      <c r="A26">
        <f>GMs!$P$9*S26 + 1</f>
        <v>19.95411427427581</v>
      </c>
      <c r="B26">
        <f>GMs!$P$10*T26 + 1</f>
        <v>19.95411427427581</v>
      </c>
      <c r="C26">
        <f>G26-AVs_avail!$AB$3</f>
        <v>19.329050006279616</v>
      </c>
      <c r="D26">
        <f>H26-AVs_avail!$AB$3</f>
        <v>19.329050006279616</v>
      </c>
      <c r="E26">
        <f t="shared" si="0"/>
        <v>24.03515035535909</v>
      </c>
      <c r="F26">
        <f t="shared" si="1"/>
        <v>24.03515035535909</v>
      </c>
      <c r="G26">
        <f>sorted!AN26</f>
        <v>26.438665390895</v>
      </c>
      <c r="H26">
        <f>sorted!AO26</f>
        <v>26.438665390895</v>
      </c>
      <c r="I26" t="str">
        <f>sorted!A26</f>
        <v>Chris Paul</v>
      </c>
      <c r="J26">
        <f>sorted!B26</f>
        <v>0.55495934959349602</v>
      </c>
      <c r="K26">
        <f>sorted!C26</f>
        <v>1.3769105691056911</v>
      </c>
      <c r="L26">
        <f>sorted!D26</f>
        <v>-0.29317073170731711</v>
      </c>
      <c r="M26">
        <f>sorted!E26</f>
        <v>0.20764227642276425</v>
      </c>
      <c r="N26">
        <f>sorted!F26</f>
        <v>-0.32471544715447154</v>
      </c>
      <c r="O26">
        <f>sorted!G26</f>
        <v>2.6383739837398377</v>
      </c>
      <c r="P26">
        <f>sorted!H26</f>
        <v>0.81219512195121957</v>
      </c>
      <c r="Q26">
        <f>sorted!I26</f>
        <v>-0.60048780487804876</v>
      </c>
      <c r="R26">
        <f>sorted!J26</f>
        <v>-0.50650406504065049</v>
      </c>
      <c r="S26">
        <f>sorted!W26</f>
        <v>5.670081300813008</v>
      </c>
      <c r="T26">
        <f>sorted!X26</f>
        <v>5.670081300813008</v>
      </c>
      <c r="U26" t="str">
        <f>sorted!S26</f>
        <v>peon</v>
      </c>
    </row>
    <row r="27" spans="1:21" x14ac:dyDescent="0.3">
      <c r="A27">
        <f>GMs!$P$9*S27 + 1</f>
        <v>19.89581859144721</v>
      </c>
      <c r="B27">
        <f>GMs!$P$10*T27 + 1</f>
        <v>19.89581859144721</v>
      </c>
      <c r="C27">
        <f>G27-AVs_avail!$AB$3</f>
        <v>19.250810298121735</v>
      </c>
      <c r="D27">
        <f>H27-AVs_avail!$AB$3</f>
        <v>19.250810298121735</v>
      </c>
      <c r="E27">
        <f t="shared" si="0"/>
        <v>23.964023347942835</v>
      </c>
      <c r="F27">
        <f t="shared" si="1"/>
        <v>23.964023347942835</v>
      </c>
      <c r="G27">
        <f>sorted!AN27</f>
        <v>26.36042568273712</v>
      </c>
      <c r="H27">
        <f>sorted!AO27</f>
        <v>26.36042568273712</v>
      </c>
      <c r="I27" t="str">
        <f>sorted!A27</f>
        <v>Luka Doncic</v>
      </c>
      <c r="J27">
        <f>sorted!B27</f>
        <v>0.55617886178861797</v>
      </c>
      <c r="K27">
        <f>sorted!C27</f>
        <v>-1.0804065040650408</v>
      </c>
      <c r="L27">
        <f>sorted!D27</f>
        <v>1.1980487804878048</v>
      </c>
      <c r="M27">
        <f>sorted!E27</f>
        <v>2.0578861788617884</v>
      </c>
      <c r="N27">
        <f>sorted!F27</f>
        <v>1.1638211382113821</v>
      </c>
      <c r="O27">
        <f>sorted!G27</f>
        <v>2.8894715447154473</v>
      </c>
      <c r="P27">
        <f>sorted!H27</f>
        <v>0.24585365853658536</v>
      </c>
      <c r="Q27">
        <f>sorted!I27</f>
        <v>-0.13402439024390245</v>
      </c>
      <c r="R27">
        <f>sorted!J27</f>
        <v>-3.0490650406504067</v>
      </c>
      <c r="S27">
        <f>sorted!W27</f>
        <v>5.652642276422764</v>
      </c>
      <c r="T27">
        <f>sorted!X27</f>
        <v>5.652642276422764</v>
      </c>
      <c r="U27" t="str">
        <f>sorted!S27</f>
        <v>zieg</v>
      </c>
    </row>
    <row r="28" spans="1:21" x14ac:dyDescent="0.3">
      <c r="A28">
        <f>GMs!$P$9*S28 + 1</f>
        <v>19.190970789974145</v>
      </c>
      <c r="B28">
        <f>GMs!$P$10*T28 + 1</f>
        <v>19.190970789974145</v>
      </c>
      <c r="C28">
        <f>G28-AVs_avail!$AB$3</f>
        <v>18.30482109948553</v>
      </c>
      <c r="D28">
        <f>H28-AVs_avail!$AB$3</f>
        <v>18.30482109948553</v>
      </c>
      <c r="E28">
        <f t="shared" si="0"/>
        <v>23.104033167364467</v>
      </c>
      <c r="F28">
        <f t="shared" si="1"/>
        <v>23.104033167364467</v>
      </c>
      <c r="G28">
        <f>sorted!AN28</f>
        <v>25.414436484100914</v>
      </c>
      <c r="H28">
        <f>sorted!AO28</f>
        <v>25.414436484100914</v>
      </c>
      <c r="I28" t="str">
        <f>sorted!A28</f>
        <v>Jrue Holiday</v>
      </c>
      <c r="J28">
        <f>sorted!B28</f>
        <v>0.95886178861788629</v>
      </c>
      <c r="K28">
        <f>sorted!C28</f>
        <v>-1.6260162601626016E-3</v>
      </c>
      <c r="L28">
        <f>sorted!D28</f>
        <v>8.4390243902439044E-2</v>
      </c>
      <c r="M28">
        <f>sorted!E28</f>
        <v>0.43593495934959348</v>
      </c>
      <c r="N28">
        <f>sorted!F28</f>
        <v>-0.31593495934959348</v>
      </c>
      <c r="O28">
        <f>sorted!G28</f>
        <v>1.4442276422764229</v>
      </c>
      <c r="P28">
        <f>sorted!H28</f>
        <v>1.5673170731707315</v>
      </c>
      <c r="Q28">
        <f>sorted!I28</f>
        <v>-3.4146341463414526E-3</v>
      </c>
      <c r="R28">
        <f>sorted!J28</f>
        <v>-0.53284552845528466</v>
      </c>
      <c r="S28">
        <f>sorted!W28</f>
        <v>5.4417886178861785</v>
      </c>
      <c r="T28">
        <f>sorted!X28</f>
        <v>5.4417886178861785</v>
      </c>
      <c r="U28" t="str">
        <f>sorted!S28</f>
        <v>ul</v>
      </c>
    </row>
    <row r="29" spans="1:21" x14ac:dyDescent="0.3">
      <c r="A29">
        <f>GMs!$P$9*S29 + 1</f>
        <v>19.006435738036529</v>
      </c>
      <c r="B29">
        <f>GMs!$P$10*T29 + 1</f>
        <v>19.006435738036529</v>
      </c>
      <c r="C29">
        <f>G29-AVs_avail!$AB$3</f>
        <v>18.057153212123286</v>
      </c>
      <c r="D29">
        <f>H29-AVs_avail!$AB$3</f>
        <v>18.057153212123286</v>
      </c>
      <c r="E29">
        <f t="shared" si="0"/>
        <v>22.8788805424897</v>
      </c>
      <c r="F29">
        <f t="shared" si="1"/>
        <v>22.8788805424897</v>
      </c>
      <c r="G29">
        <f>sorted!AN29</f>
        <v>25.16676859673867</v>
      </c>
      <c r="H29">
        <f>sorted!AO29</f>
        <v>25.16676859673867</v>
      </c>
      <c r="I29" t="str">
        <f>sorted!A29</f>
        <v>Jaren Jackson Jr.</v>
      </c>
      <c r="J29">
        <f>sorted!B29</f>
        <v>0.14926829268292685</v>
      </c>
      <c r="K29">
        <f>sorted!C29</f>
        <v>0.5614634146341464</v>
      </c>
      <c r="L29">
        <f>sorted!D29</f>
        <v>0.16878048780487809</v>
      </c>
      <c r="M29">
        <f>sorted!E29</f>
        <v>0.41926829268292687</v>
      </c>
      <c r="N29">
        <f>sorted!F29</f>
        <v>0.54268292682926833</v>
      </c>
      <c r="O29">
        <f>sorted!G29</f>
        <v>-0.76560975609756099</v>
      </c>
      <c r="P29">
        <f>sorted!H29</f>
        <v>0.30926829268292688</v>
      </c>
      <c r="Q29">
        <f>sorted!I29</f>
        <v>2.3556097560975608</v>
      </c>
      <c r="R29">
        <f>sorted!J29</f>
        <v>-0.15902439024390247</v>
      </c>
      <c r="S29">
        <f>sorted!W29</f>
        <v>5.3865853658536587</v>
      </c>
      <c r="T29">
        <f>sorted!X29</f>
        <v>5.3865853658536587</v>
      </c>
      <c r="U29" t="str">
        <f>sorted!S29</f>
        <v>diaz</v>
      </c>
    </row>
    <row r="30" spans="1:21" x14ac:dyDescent="0.3">
      <c r="A30">
        <f>GMs!$P$9*S30 + 1</f>
        <v>18.994613536623739</v>
      </c>
      <c r="B30">
        <f>GMs!$P$10*T30 + 1</f>
        <v>18.994613536623739</v>
      </c>
      <c r="C30">
        <f>G30-AVs_avail!$AB$3</f>
        <v>18.041286418161196</v>
      </c>
      <c r="D30">
        <f>H30-AVs_avail!$AB$3</f>
        <v>18.041286418161196</v>
      </c>
      <c r="E30">
        <f t="shared" si="0"/>
        <v>22.864456184342345</v>
      </c>
      <c r="F30">
        <f t="shared" si="1"/>
        <v>22.864456184342345</v>
      </c>
      <c r="G30">
        <f>sorted!AN30</f>
        <v>25.15090180277658</v>
      </c>
      <c r="H30">
        <f>sorted!AO30</f>
        <v>25.15090180277658</v>
      </c>
      <c r="I30" t="str">
        <f>sorted!A30</f>
        <v>Michael Porter Jr.</v>
      </c>
      <c r="J30">
        <f>sorted!B30</f>
        <v>1.3721951219512194</v>
      </c>
      <c r="K30">
        <f>sorted!C30</f>
        <v>0.29987804878048779</v>
      </c>
      <c r="L30">
        <f>sorted!D30</f>
        <v>1.0097560975609756</v>
      </c>
      <c r="M30">
        <f>sorted!E30</f>
        <v>0.73378048780487792</v>
      </c>
      <c r="N30">
        <f>sorted!F30</f>
        <v>0.79585365853658541</v>
      </c>
      <c r="O30">
        <f>sorted!G30</f>
        <v>-0.84804878048780474</v>
      </c>
      <c r="P30">
        <f>sorted!H30</f>
        <v>-0.66402439024390247</v>
      </c>
      <c r="Q30">
        <f>sorted!I30</f>
        <v>0.51999999999999991</v>
      </c>
      <c r="R30">
        <f>sorted!J30</f>
        <v>0.35878048780487803</v>
      </c>
      <c r="S30">
        <f>sorted!W30</f>
        <v>5.3830487804878047</v>
      </c>
      <c r="T30">
        <f>sorted!X30</f>
        <v>5.3830487804878047</v>
      </c>
      <c r="U30" t="str">
        <f>sorted!S30</f>
        <v>rob</v>
      </c>
    </row>
    <row r="31" spans="1:21" x14ac:dyDescent="0.3">
      <c r="A31">
        <f>GMs!$P$9*S31 + 1</f>
        <v>18.962951778817065</v>
      </c>
      <c r="B31">
        <f>GMs!$P$10*T31 + 1</f>
        <v>18.962951778817065</v>
      </c>
      <c r="C31">
        <f>G31-AVs_avail!$AB$3</f>
        <v>17.998792590653537</v>
      </c>
      <c r="D31">
        <f>H31-AVs_avail!$AB$3</f>
        <v>17.998792590653537</v>
      </c>
      <c r="E31">
        <f t="shared" si="0"/>
        <v>22.825825432062654</v>
      </c>
      <c r="F31">
        <f t="shared" si="1"/>
        <v>22.825825432062654</v>
      </c>
      <c r="G31">
        <f>sorted!AN31</f>
        <v>25.108407975268921</v>
      </c>
      <c r="H31">
        <f>sorted!AO31</f>
        <v>25.108407975268921</v>
      </c>
      <c r="I31" t="str">
        <f>sorted!A31</f>
        <v>Kyrie Irving</v>
      </c>
      <c r="J31">
        <f>sorted!B31</f>
        <v>0.88991869918699196</v>
      </c>
      <c r="K31">
        <f>sorted!C31</f>
        <v>1.2258943089430896</v>
      </c>
      <c r="L31">
        <f>sorted!D31</f>
        <v>0.69865853658536581</v>
      </c>
      <c r="M31">
        <f>sorted!E31</f>
        <v>1.0349186991869919</v>
      </c>
      <c r="N31">
        <f>sorted!F31</f>
        <v>-0.62418699186991866</v>
      </c>
      <c r="O31">
        <f>sorted!G31</f>
        <v>0.93174796747967481</v>
      </c>
      <c r="P31">
        <f>sorted!H31</f>
        <v>0.50439024390243914</v>
      </c>
      <c r="Q31">
        <f>sorted!I31</f>
        <v>-0.29682926829268286</v>
      </c>
      <c r="R31">
        <f>sorted!J31</f>
        <v>-0.79581300813008149</v>
      </c>
      <c r="S31">
        <f>sorted!W31</f>
        <v>5.3735772357723581</v>
      </c>
      <c r="T31">
        <f>sorted!X31</f>
        <v>5.3735772357723581</v>
      </c>
      <c r="U31" t="str">
        <f>sorted!S31</f>
        <v>bal</v>
      </c>
    </row>
    <row r="32" spans="1:21" x14ac:dyDescent="0.3">
      <c r="A32">
        <f>GMs!$P$9*S32 + 1</f>
        <v>18.768632836055065</v>
      </c>
      <c r="B32">
        <f>GMs!$P$10*T32 + 1</f>
        <v>18.768632836055065</v>
      </c>
      <c r="C32">
        <f>G32-AVs_avail!$AB$3</f>
        <v>17.737993563460595</v>
      </c>
      <c r="D32">
        <f>H32-AVs_avail!$AB$3</f>
        <v>17.737993563460595</v>
      </c>
      <c r="E32">
        <f t="shared" si="0"/>
        <v>22.588735407341797</v>
      </c>
      <c r="F32">
        <f t="shared" si="1"/>
        <v>22.588735407341797</v>
      </c>
      <c r="G32">
        <f>sorted!AN32</f>
        <v>24.84760894807598</v>
      </c>
      <c r="H32">
        <f>sorted!AO32</f>
        <v>24.84760894807598</v>
      </c>
      <c r="I32" t="str">
        <f>sorted!A32</f>
        <v>Mikal Bridges</v>
      </c>
      <c r="J32">
        <f>sorted!B32</f>
        <v>1.4120325203252031</v>
      </c>
      <c r="K32">
        <f>sorted!C32</f>
        <v>0.36081300813008127</v>
      </c>
      <c r="L32">
        <f>sorted!D32</f>
        <v>0.21829268292682924</v>
      </c>
      <c r="M32">
        <f>sorted!E32</f>
        <v>-2.0406504065040632E-2</v>
      </c>
      <c r="N32">
        <f>sorted!F32</f>
        <v>-0.28544715447154467</v>
      </c>
      <c r="O32">
        <f>sorted!G32</f>
        <v>-0.36138211382113822</v>
      </c>
      <c r="P32">
        <f>sorted!H32</f>
        <v>0.52975609756097564</v>
      </c>
      <c r="Q32">
        <f>sorted!I32</f>
        <v>0.73999999999999988</v>
      </c>
      <c r="R32">
        <f>sorted!J32</f>
        <v>0.91691056910569102</v>
      </c>
      <c r="S32">
        <f>sorted!W32</f>
        <v>5.3154471544715447</v>
      </c>
      <c r="T32">
        <f>sorted!X32</f>
        <v>5.3154471544715447</v>
      </c>
      <c r="U32" t="str">
        <f>sorted!S32</f>
        <v>me</v>
      </c>
    </row>
    <row r="33" spans="1:21" x14ac:dyDescent="0.3">
      <c r="A33">
        <f>GMs!$P$9*S33 + 1</f>
        <v>18.305936332485416</v>
      </c>
      <c r="B33">
        <f>GMs!$P$10*T33 + 1</f>
        <v>18.305936332485416</v>
      </c>
      <c r="C33">
        <f>G33-AVs_avail!$AB$3</f>
        <v>17.117000075634056</v>
      </c>
      <c r="D33">
        <f>H33-AVs_avail!$AB$3</f>
        <v>17.117000075634056</v>
      </c>
      <c r="E33">
        <f t="shared" si="0"/>
        <v>22.024195872954035</v>
      </c>
      <c r="F33">
        <f t="shared" si="1"/>
        <v>22.024195872954035</v>
      </c>
      <c r="G33">
        <f>sorted!AN33</f>
        <v>24.226615460249441</v>
      </c>
      <c r="H33">
        <f>sorted!AO33</f>
        <v>24.226615460249441</v>
      </c>
      <c r="I33" t="str">
        <f>sorted!A33</f>
        <v>John Collins</v>
      </c>
      <c r="J33">
        <f>sorted!B33</f>
        <v>2.4769105691056912</v>
      </c>
      <c r="K33">
        <f>sorted!C33</f>
        <v>0.68483739837398383</v>
      </c>
      <c r="L33">
        <f>sorted!D33</f>
        <v>-0.44829268292682933</v>
      </c>
      <c r="M33">
        <f>sorted!E33</f>
        <v>0.49386178861788627</v>
      </c>
      <c r="N33">
        <f>sorted!F33</f>
        <v>0.83455284552845532</v>
      </c>
      <c r="O33">
        <f>sorted!G33</f>
        <v>-0.83308943089430898</v>
      </c>
      <c r="P33">
        <f>sorted!H33</f>
        <v>-1.0895121951219513</v>
      </c>
      <c r="Q33">
        <f>sorted!I33</f>
        <v>0.87207317073170731</v>
      </c>
      <c r="R33">
        <f>sorted!J33</f>
        <v>0.38081300813008134</v>
      </c>
      <c r="S33">
        <f>sorted!W33</f>
        <v>5.1770325203252039</v>
      </c>
      <c r="T33">
        <f>sorted!X33</f>
        <v>5.1770325203252039</v>
      </c>
      <c r="U33" t="str">
        <f>sorted!S33</f>
        <v>bude</v>
      </c>
    </row>
    <row r="34" spans="1:21" x14ac:dyDescent="0.3">
      <c r="A34">
        <f>GMs!$P$9*S34 + 1</f>
        <v>18.16366225341422</v>
      </c>
      <c r="B34">
        <f>GMs!$P$10*T34 + 1</f>
        <v>18.16366225341422</v>
      </c>
      <c r="C34">
        <f>G34-AVs_avail!$AB$3</f>
        <v>16.92605141726272</v>
      </c>
      <c r="D34">
        <f>H34-AVs_avail!$AB$3</f>
        <v>16.92605141726272</v>
      </c>
      <c r="E34">
        <f t="shared" si="0"/>
        <v>21.850606183525549</v>
      </c>
      <c r="F34">
        <f t="shared" si="1"/>
        <v>21.850606183525549</v>
      </c>
      <c r="G34">
        <f>sorted!AN34</f>
        <v>24.035666801878104</v>
      </c>
      <c r="H34">
        <f>sorted!AO34</f>
        <v>24.035666801878104</v>
      </c>
      <c r="I34" t="str">
        <f>sorted!A34</f>
        <v>Domantas Sabonis</v>
      </c>
      <c r="J34">
        <f>sorted!B34</f>
        <v>1.8456910569105689</v>
      </c>
      <c r="K34">
        <f>sorted!C34</f>
        <v>-0.87089430894308939</v>
      </c>
      <c r="L34">
        <f>sorted!D34</f>
        <v>-0.96048780487804886</v>
      </c>
      <c r="M34">
        <f>sorted!E34</f>
        <v>0.75203252032520329</v>
      </c>
      <c r="N34">
        <f>sorted!F34</f>
        <v>2.3445528455284554</v>
      </c>
      <c r="O34">
        <f>sorted!G34</f>
        <v>1.6286178861788618</v>
      </c>
      <c r="P34">
        <f>sorted!H34</f>
        <v>0.54</v>
      </c>
      <c r="Q34">
        <f>sorted!I34</f>
        <v>-0.19658536585365854</v>
      </c>
      <c r="R34">
        <f>sorted!J34</f>
        <v>-1.7533333333333332</v>
      </c>
      <c r="S34">
        <f>sorted!W34</f>
        <v>5.1344715447154474</v>
      </c>
      <c r="T34">
        <f>sorted!X34</f>
        <v>5.1344715447154474</v>
      </c>
      <c r="U34" t="str">
        <f>sorted!S34</f>
        <v>varg</v>
      </c>
    </row>
    <row r="35" spans="1:21" x14ac:dyDescent="0.3">
      <c r="A35">
        <f>GMs!$P$9*S35 + 1</f>
        <v>17.807909112049948</v>
      </c>
      <c r="B35">
        <f>GMs!$P$10*T35 + 1</f>
        <v>17.807909112049948</v>
      </c>
      <c r="C35">
        <f>G35-AVs_avail!$AB$3</f>
        <v>16.448588582863341</v>
      </c>
      <c r="D35">
        <f>H35-AVs_avail!$AB$3</f>
        <v>16.448588582863341</v>
      </c>
      <c r="E35">
        <f t="shared" si="0"/>
        <v>21.416549061344295</v>
      </c>
      <c r="F35">
        <f t="shared" si="1"/>
        <v>21.416549061344295</v>
      </c>
      <c r="G35">
        <f>sorted!AN35</f>
        <v>23.558203967478725</v>
      </c>
      <c r="H35">
        <f>sorted!AO35</f>
        <v>23.558203967478725</v>
      </c>
      <c r="I35" t="str">
        <f>sorted!A35</f>
        <v>Shai Gilgeous-Alexander</v>
      </c>
      <c r="J35">
        <f>sorted!B35</f>
        <v>1.3358536585365854</v>
      </c>
      <c r="K35">
        <f>sorted!C35</f>
        <v>0.85170731707317071</v>
      </c>
      <c r="L35">
        <f>sorted!D35</f>
        <v>0.1773170731707317</v>
      </c>
      <c r="M35">
        <f>sorted!E35</f>
        <v>1.2473170731707317</v>
      </c>
      <c r="N35">
        <f>sorted!F35</f>
        <v>-0.19999999999999996</v>
      </c>
      <c r="O35">
        <f>sorted!G35</f>
        <v>1.3514634146341464</v>
      </c>
      <c r="P35">
        <f>sorted!H35</f>
        <v>-0.38219512195121952</v>
      </c>
      <c r="Q35">
        <f>sorted!I35</f>
        <v>0.21292682926829271</v>
      </c>
      <c r="R35">
        <f>sorted!J35</f>
        <v>-1.3712195121951221</v>
      </c>
      <c r="S35">
        <f>sorted!W35</f>
        <v>5.0280487804878051</v>
      </c>
      <c r="T35">
        <f>sorted!X35</f>
        <v>5.0280487804878051</v>
      </c>
      <c r="U35" t="str">
        <f>sorted!S35</f>
        <v>pete</v>
      </c>
    </row>
    <row r="36" spans="1:21" x14ac:dyDescent="0.3">
      <c r="A36">
        <f>GMs!$P$9*S36 + 1</f>
        <v>17.664683821370822</v>
      </c>
      <c r="B36">
        <f>GMs!$P$10*T36 + 1</f>
        <v>17.664683821370822</v>
      </c>
      <c r="C36">
        <f>G36-AVs_avail!$AB$3</f>
        <v>16.256363285897354</v>
      </c>
      <c r="D36">
        <f>H36-AVs_avail!$AB$3</f>
        <v>16.256363285897354</v>
      </c>
      <c r="E36">
        <f t="shared" si="0"/>
        <v>21.241798791375217</v>
      </c>
      <c r="F36">
        <f t="shared" si="1"/>
        <v>21.241798791375217</v>
      </c>
      <c r="G36">
        <f>sorted!AN36</f>
        <v>23.365978670512739</v>
      </c>
      <c r="H36">
        <f>sorted!AO36</f>
        <v>23.365978670512739</v>
      </c>
      <c r="I36" t="str">
        <f>sorted!A36</f>
        <v>Zion Williamson</v>
      </c>
      <c r="J36">
        <f>sorted!B36</f>
        <v>4.7959349593495935</v>
      </c>
      <c r="K36">
        <f>sorted!C36</f>
        <v>-2.7235772357723578</v>
      </c>
      <c r="L36">
        <f>sorted!D36</f>
        <v>-1.4960975609756098</v>
      </c>
      <c r="M36">
        <f>sorted!E36</f>
        <v>1.9637398373983741</v>
      </c>
      <c r="N36">
        <f>sorted!F36</f>
        <v>0.83430894308943093</v>
      </c>
      <c r="O36">
        <f>sorted!G36</f>
        <v>0.63642276422764232</v>
      </c>
      <c r="P36">
        <f>sorted!H36</f>
        <v>0.14487804878048782</v>
      </c>
      <c r="Q36">
        <f>sorted!I36</f>
        <v>0.26</v>
      </c>
      <c r="R36">
        <f>sorted!J36</f>
        <v>-1.2352845528455285</v>
      </c>
      <c r="S36">
        <f>sorted!W36</f>
        <v>4.9852032520325196</v>
      </c>
      <c r="T36">
        <f>sorted!X36</f>
        <v>4.9852032520325196</v>
      </c>
      <c r="U36" t="str">
        <f>sorted!S36</f>
        <v>bal</v>
      </c>
    </row>
    <row r="37" spans="1:21" x14ac:dyDescent="0.3">
      <c r="A37">
        <f>GMs!$P$9*S37 + 1</f>
        <v>17.318714570830938</v>
      </c>
      <c r="B37">
        <f>GMs!$P$10*T37 + 1</f>
        <v>17.318714570830938</v>
      </c>
      <c r="C37">
        <f>G37-AVs_avail!$AB$3</f>
        <v>15.792031591328673</v>
      </c>
      <c r="D37">
        <f>H37-AVs_avail!$AB$3</f>
        <v>15.792031591328673</v>
      </c>
      <c r="E37">
        <f t="shared" si="0"/>
        <v>20.819679069040049</v>
      </c>
      <c r="F37">
        <f t="shared" si="1"/>
        <v>20.819679069040049</v>
      </c>
      <c r="G37">
        <f>sorted!AN37</f>
        <v>22.901646975944058</v>
      </c>
      <c r="H37">
        <f>sorted!AO37</f>
        <v>22.901646975944058</v>
      </c>
      <c r="I37" t="str">
        <f>sorted!A37</f>
        <v>LaMelo Ball</v>
      </c>
      <c r="J37">
        <f>sorted!B37</f>
        <v>-0.47121951219512198</v>
      </c>
      <c r="K37">
        <f>sorted!C37</f>
        <v>-8.158536585365854E-2</v>
      </c>
      <c r="L37">
        <f>sorted!D37</f>
        <v>0.26219512195121952</v>
      </c>
      <c r="M37">
        <f>sorted!E37</f>
        <v>0.61268292682926839</v>
      </c>
      <c r="N37">
        <f>sorted!F37</f>
        <v>0.55329268292682943</v>
      </c>
      <c r="O37">
        <f>sorted!G37</f>
        <v>1.9140243902439025</v>
      </c>
      <c r="P37">
        <f>sorted!H37</f>
        <v>2.1902439024390246</v>
      </c>
      <c r="Q37">
        <f>sorted!I37</f>
        <v>-0.25024390243902439</v>
      </c>
      <c r="R37">
        <f>sorted!J37</f>
        <v>-1.6525609756097559</v>
      </c>
      <c r="S37">
        <f>sorted!W37</f>
        <v>4.8817073170731717</v>
      </c>
      <c r="T37">
        <f>sorted!X37</f>
        <v>4.8817073170731717</v>
      </c>
      <c r="U37" t="str">
        <f>sorted!S37</f>
        <v>peon</v>
      </c>
    </row>
    <row r="38" spans="1:21" x14ac:dyDescent="0.3">
      <c r="A38">
        <f>GMs!$P$9*S38 + 1</f>
        <v>17.318714570830931</v>
      </c>
      <c r="B38">
        <f>GMs!$P$10*T38 + 1</f>
        <v>17.318714570830931</v>
      </c>
      <c r="C38">
        <f>G38-AVs_avail!$AB$3</f>
        <v>15.792031591328666</v>
      </c>
      <c r="D38">
        <f>H38-AVs_avail!$AB$3</f>
        <v>15.792031591328666</v>
      </c>
      <c r="E38">
        <f t="shared" si="0"/>
        <v>20.819679069040046</v>
      </c>
      <c r="F38">
        <f t="shared" si="1"/>
        <v>20.819679069040046</v>
      </c>
      <c r="G38">
        <f>sorted!AN38</f>
        <v>22.90164697594405</v>
      </c>
      <c r="H38">
        <f>sorted!AO38</f>
        <v>22.90164697594405</v>
      </c>
      <c r="I38" t="str">
        <f>sorted!A38</f>
        <v>Brandon Ingram</v>
      </c>
      <c r="J38">
        <f>sorted!B38</f>
        <v>2.7317073170731711E-2</v>
      </c>
      <c r="K38">
        <f>sorted!C38</f>
        <v>1.832439024390244</v>
      </c>
      <c r="L38">
        <f>sorted!D38</f>
        <v>0.51146341463414635</v>
      </c>
      <c r="M38">
        <f>sorted!E38</f>
        <v>1.3604878048780489</v>
      </c>
      <c r="N38">
        <f>sorted!F38</f>
        <v>-0.12329268292682924</v>
      </c>
      <c r="O38">
        <f>sorted!G38</f>
        <v>0.95256097560975606</v>
      </c>
      <c r="P38">
        <f>sorted!H38</f>
        <v>-0.60512195121951218</v>
      </c>
      <c r="Q38">
        <f>sorted!I38</f>
        <v>3.4634146341463432E-2</v>
      </c>
      <c r="R38">
        <f>sorted!J38</f>
        <v>-0.91365853658536589</v>
      </c>
      <c r="S38">
        <f>sorted!W38</f>
        <v>4.88170731707317</v>
      </c>
      <c r="T38">
        <f>sorted!X38</f>
        <v>4.88170731707317</v>
      </c>
      <c r="U38" t="str">
        <f>sorted!S38</f>
        <v>_______</v>
      </c>
    </row>
    <row r="39" spans="1:21" x14ac:dyDescent="0.3">
      <c r="A39">
        <f>GMs!$P$9*S39 + 1</f>
        <v>17.195057061800568</v>
      </c>
      <c r="B39">
        <f>GMs!$P$10*T39 + 1</f>
        <v>17.195057061800568</v>
      </c>
      <c r="C39">
        <f>G39-AVs_avail!$AB$3</f>
        <v>15.626068574024071</v>
      </c>
      <c r="D39">
        <f>H39-AVs_avail!$AB$3</f>
        <v>15.626068574024071</v>
      </c>
      <c r="E39">
        <f t="shared" si="0"/>
        <v>20.668803598763141</v>
      </c>
      <c r="F39">
        <f t="shared" si="1"/>
        <v>20.668803598763141</v>
      </c>
      <c r="G39">
        <f>sorted!AN39</f>
        <v>22.735683958639456</v>
      </c>
      <c r="H39">
        <f>sorted!AO39</f>
        <v>22.735683958639456</v>
      </c>
      <c r="I39" t="str">
        <f>sorted!A39</f>
        <v>CJ McCollum</v>
      </c>
      <c r="J39">
        <f>sorted!B39</f>
        <v>-0.18260162601626018</v>
      </c>
      <c r="K39">
        <f>sorted!C39</f>
        <v>0.43739837398373982</v>
      </c>
      <c r="L39">
        <f>sorted!D39</f>
        <v>1.6560975609756097</v>
      </c>
      <c r="M39">
        <f>sorted!E39</f>
        <v>1.1471544715447155</v>
      </c>
      <c r="N39">
        <f>sorted!F39</f>
        <v>-0.54422764227642273</v>
      </c>
      <c r="O39">
        <f>sorted!G39</f>
        <v>0.77691056910569112</v>
      </c>
      <c r="P39">
        <f>sorted!H39</f>
        <v>-0.17121951219512196</v>
      </c>
      <c r="Q39">
        <f>sorted!I39</f>
        <v>-0.39853658536585368</v>
      </c>
      <c r="R39">
        <f>sorted!J39</f>
        <v>0.31886178861788617</v>
      </c>
      <c r="S39">
        <f>sorted!W39</f>
        <v>4.8447154471544707</v>
      </c>
      <c r="T39">
        <f>sorted!X39</f>
        <v>4.8447154471544707</v>
      </c>
      <c r="U39" t="str">
        <f>sorted!S39</f>
        <v>sch</v>
      </c>
    </row>
    <row r="40" spans="1:21" x14ac:dyDescent="0.3">
      <c r="A40">
        <f>GMs!$P$9*S40 + 1</f>
        <v>17.132548870422585</v>
      </c>
      <c r="B40">
        <f>GMs!$P$10*T40 + 1</f>
        <v>17.132548870422585</v>
      </c>
      <c r="C40">
        <f>G40-AVs_avail!$AB$3</f>
        <v>15.54217518066131</v>
      </c>
      <c r="D40">
        <f>H40-AVs_avail!$AB$3</f>
        <v>15.54217518066131</v>
      </c>
      <c r="E40">
        <f t="shared" si="0"/>
        <v>20.592536877524267</v>
      </c>
      <c r="F40">
        <f t="shared" si="1"/>
        <v>20.592536877524267</v>
      </c>
      <c r="G40">
        <f>sorted!AN40</f>
        <v>22.651790565276695</v>
      </c>
      <c r="H40">
        <f>sorted!AO40</f>
        <v>22.651790565276695</v>
      </c>
      <c r="I40" t="str">
        <f>sorted!A40</f>
        <v>LeBron James</v>
      </c>
      <c r="J40">
        <f>sorted!B40</f>
        <v>1.6418699186991872</v>
      </c>
      <c r="K40">
        <f>sorted!C40</f>
        <v>-1.6708130081300814</v>
      </c>
      <c r="L40">
        <f>sorted!D40</f>
        <v>0.45341463414634153</v>
      </c>
      <c r="M40">
        <f>sorted!E40</f>
        <v>1.4433333333333334</v>
      </c>
      <c r="N40">
        <f>sorted!F40</f>
        <v>0.81422764227642286</v>
      </c>
      <c r="O40">
        <f>sorted!G40</f>
        <v>2.1340650406504071</v>
      </c>
      <c r="P40">
        <f>sorted!H40</f>
        <v>0.32024390243902445</v>
      </c>
      <c r="Q40">
        <f>sorted!I40</f>
        <v>1.2195121951219662E-3</v>
      </c>
      <c r="R40">
        <f>sorted!J40</f>
        <v>-2.1164227642276425</v>
      </c>
      <c r="S40">
        <f>sorted!W40</f>
        <v>4.8260162601626018</v>
      </c>
      <c r="T40">
        <f>sorted!X40</f>
        <v>4.8260162601626018</v>
      </c>
      <c r="U40" t="str">
        <f>sorted!S40</f>
        <v>_______</v>
      </c>
    </row>
    <row r="41" spans="1:21" x14ac:dyDescent="0.3">
      <c r="A41">
        <f>GMs!$P$9*S41 + 1</f>
        <v>17.113524638264071</v>
      </c>
      <c r="B41">
        <f>GMs!$P$10*T41 + 1</f>
        <v>17.113524638264071</v>
      </c>
      <c r="C41">
        <f>G41-AVs_avail!$AB$3</f>
        <v>15.516642408768295</v>
      </c>
      <c r="D41">
        <f>H41-AVs_avail!$AB$3</f>
        <v>15.516642408768295</v>
      </c>
      <c r="E41">
        <f t="shared" si="0"/>
        <v>20.569325266712433</v>
      </c>
      <c r="F41">
        <f t="shared" si="1"/>
        <v>20.569325266712433</v>
      </c>
      <c r="G41">
        <f>sorted!AN41</f>
        <v>22.626257793383679</v>
      </c>
      <c r="H41">
        <f>sorted!AO41</f>
        <v>22.626257793383679</v>
      </c>
      <c r="I41" t="str">
        <f>sorted!A41</f>
        <v>Khris Middleton</v>
      </c>
      <c r="J41">
        <f>sorted!B41</f>
        <v>0.34581300813008131</v>
      </c>
      <c r="K41">
        <f>sorted!C41</f>
        <v>1.4439837398373985</v>
      </c>
      <c r="L41">
        <f>sorted!D41</f>
        <v>0.42975609756097566</v>
      </c>
      <c r="M41">
        <f>sorted!E41</f>
        <v>0.89630081300813025</v>
      </c>
      <c r="N41">
        <f>sorted!F41</f>
        <v>0.30406504065040652</v>
      </c>
      <c r="O41">
        <f>sorted!G41</f>
        <v>1.2065447154471545</v>
      </c>
      <c r="P41">
        <f>sorted!H41</f>
        <v>0.4287804878048781</v>
      </c>
      <c r="Q41">
        <f>sorted!I41</f>
        <v>-0.9846341463414634</v>
      </c>
      <c r="R41">
        <f>sorted!J41</f>
        <v>-1.0551626016260163</v>
      </c>
      <c r="S41">
        <f>sorted!W41</f>
        <v>4.8203252032520325</v>
      </c>
      <c r="T41">
        <f>sorted!X41</f>
        <v>4.8203252032520325</v>
      </c>
      <c r="U41" t="str">
        <f>sorted!S41</f>
        <v>_______</v>
      </c>
    </row>
    <row r="42" spans="1:21" x14ac:dyDescent="0.3">
      <c r="A42">
        <f>GMs!$P$9*S42 + 1</f>
        <v>16.978452589938598</v>
      </c>
      <c r="B42">
        <f>GMs!$P$10*T42 + 1</f>
        <v>16.978452589938598</v>
      </c>
      <c r="C42">
        <f>G42-AVs_avail!$AB$3</f>
        <v>15.335359728327891</v>
      </c>
      <c r="D42">
        <f>H42-AVs_avail!$AB$3</f>
        <v>15.335359728327891</v>
      </c>
      <c r="E42">
        <f t="shared" si="0"/>
        <v>20.40452282994843</v>
      </c>
      <c r="F42">
        <f t="shared" si="1"/>
        <v>20.40452282994843</v>
      </c>
      <c r="G42">
        <f>sorted!AN42</f>
        <v>22.444975112943276</v>
      </c>
      <c r="H42">
        <f>sorted!AO42</f>
        <v>22.444975112943276</v>
      </c>
      <c r="I42" t="str">
        <f>sorted!A42</f>
        <v>Jakob Poeltl</v>
      </c>
      <c r="J42">
        <f>sorted!B42</f>
        <v>2.0523577235772357</v>
      </c>
      <c r="K42">
        <f>sorted!C42</f>
        <v>-1.4563008130081299</v>
      </c>
      <c r="L42">
        <f>sorted!D42</f>
        <v>-1.7340243902439023</v>
      </c>
      <c r="M42">
        <f>sorted!E42</f>
        <v>-0.57325203252032519</v>
      </c>
      <c r="N42">
        <f>sorted!F42</f>
        <v>1.7008130081300812</v>
      </c>
      <c r="O42">
        <f>sorted!G42</f>
        <v>-0.3128861788617886</v>
      </c>
      <c r="P42">
        <f>sorted!H42</f>
        <v>-0.2302439024390244</v>
      </c>
      <c r="Q42">
        <f>sorted!I42</f>
        <v>3.2929268292682927</v>
      </c>
      <c r="R42">
        <f>sorted!J42</f>
        <v>0.23565040650406505</v>
      </c>
      <c r="S42">
        <f>sorted!W42</f>
        <v>4.7799186991869922</v>
      </c>
      <c r="T42">
        <f>sorted!X42</f>
        <v>4.7799186991869922</v>
      </c>
      <c r="U42" t="str">
        <f>sorted!S42</f>
        <v>_______</v>
      </c>
    </row>
    <row r="43" spans="1:21" x14ac:dyDescent="0.3">
      <c r="A43">
        <f>GMs!$P$9*S43 + 1</f>
        <v>16.901540337069164</v>
      </c>
      <c r="B43">
        <f>GMs!$P$10*T43 + 1</f>
        <v>16.901540337069164</v>
      </c>
      <c r="C43">
        <f>G43-AVs_avail!$AB$3</f>
        <v>15.232134379103272</v>
      </c>
      <c r="D43">
        <f>H43-AVs_avail!$AB$3</f>
        <v>15.232134379103272</v>
      </c>
      <c r="E43">
        <f t="shared" si="0"/>
        <v>20.310681603380594</v>
      </c>
      <c r="F43">
        <f t="shared" si="1"/>
        <v>20.310681603380594</v>
      </c>
      <c r="G43">
        <f>sorted!AN43</f>
        <v>22.341749763718656</v>
      </c>
      <c r="H43">
        <f>sorted!AO43</f>
        <v>22.341749763718656</v>
      </c>
      <c r="I43" t="str">
        <f>sorted!A43</f>
        <v>Zach LaVine</v>
      </c>
      <c r="J43">
        <f>sorted!B43</f>
        <v>0.95008130081300823</v>
      </c>
      <c r="K43">
        <f>sorted!C43</f>
        <v>1.166178861788618</v>
      </c>
      <c r="L43">
        <f>sorted!D43</f>
        <v>1.4190243902439026</v>
      </c>
      <c r="M43">
        <f>sorted!E43</f>
        <v>1.603739837398374</v>
      </c>
      <c r="N43">
        <f>sorted!F43</f>
        <v>-0.27203252032520325</v>
      </c>
      <c r="O43">
        <f>sorted!G43</f>
        <v>0.53983739837398381</v>
      </c>
      <c r="P43">
        <f>sorted!H43</f>
        <v>-0.49609756097560981</v>
      </c>
      <c r="Q43">
        <f>sorted!I43</f>
        <v>-0.24048780487804877</v>
      </c>
      <c r="R43">
        <f>sorted!J43</f>
        <v>-1.718211382113821</v>
      </c>
      <c r="S43">
        <f>sorted!W43</f>
        <v>4.756910569105691</v>
      </c>
      <c r="T43">
        <f>sorted!X43</f>
        <v>4.756910569105691</v>
      </c>
      <c r="U43" t="str">
        <f>sorted!S43</f>
        <v>_______</v>
      </c>
    </row>
    <row r="44" spans="1:21" x14ac:dyDescent="0.3">
      <c r="A44">
        <f>GMs!$P$9*S44 + 1</f>
        <v>16.842836992122884</v>
      </c>
      <c r="B44">
        <f>GMs!$P$10*T44 + 1</f>
        <v>16.842836992122884</v>
      </c>
      <c r="C44">
        <f>G44-AVs_avail!$AB$3</f>
        <v>15.153347540119107</v>
      </c>
      <c r="D44">
        <f>H44-AVs_avail!$AB$3</f>
        <v>15.153347540119107</v>
      </c>
      <c r="E44">
        <f t="shared" si="0"/>
        <v>20.239057204304082</v>
      </c>
      <c r="F44">
        <f t="shared" si="1"/>
        <v>20.239057204304082</v>
      </c>
      <c r="G44">
        <f>sorted!AN44</f>
        <v>22.262962924734492</v>
      </c>
      <c r="H44">
        <f>sorted!AO44</f>
        <v>22.262962924734492</v>
      </c>
      <c r="I44" t="str">
        <f>sorted!A44</f>
        <v>Tyrese Haliburton</v>
      </c>
      <c r="J44">
        <f>sorted!B44</f>
        <v>0.24764227642276423</v>
      </c>
      <c r="K44">
        <f>sorted!C44</f>
        <v>0.42861788617886176</v>
      </c>
      <c r="L44">
        <f>sorted!D44</f>
        <v>0.69024390243902434</v>
      </c>
      <c r="M44">
        <f>sorted!E44</f>
        <v>0.18130081300813014</v>
      </c>
      <c r="N44">
        <f>sorted!F44</f>
        <v>-0.79008130081300809</v>
      </c>
      <c r="O44">
        <f>sorted!G44</f>
        <v>1.2510569105691058</v>
      </c>
      <c r="P44">
        <f>sorted!H44</f>
        <v>1.0580487804878049</v>
      </c>
      <c r="Q44">
        <f>sorted!I44</f>
        <v>-0.11756097560975609</v>
      </c>
      <c r="R44">
        <f>sorted!J44</f>
        <v>-1.4796747967479679E-2</v>
      </c>
      <c r="S44">
        <f>sorted!W44</f>
        <v>4.7393495934959349</v>
      </c>
      <c r="T44">
        <f>sorted!X44</f>
        <v>4.7393495934959349</v>
      </c>
      <c r="U44" t="str">
        <f>sorted!S44</f>
        <v>_______</v>
      </c>
    </row>
    <row r="45" spans="1:21" x14ac:dyDescent="0.3">
      <c r="A45">
        <f>GMs!$P$9*S45 + 1</f>
        <v>16.727332725446171</v>
      </c>
      <c r="B45">
        <f>GMs!$P$10*T45 + 1</f>
        <v>16.727332725446171</v>
      </c>
      <c r="C45">
        <f>G45-AVs_avail!$AB$3</f>
        <v>14.998327139340091</v>
      </c>
      <c r="D45">
        <f>H45-AVs_avail!$AB$3</f>
        <v>14.998327139340091</v>
      </c>
      <c r="E45">
        <f t="shared" si="0"/>
        <v>20.098129567232249</v>
      </c>
      <c r="F45">
        <f t="shared" si="1"/>
        <v>20.098129567232249</v>
      </c>
      <c r="G45">
        <f>sorted!AN45</f>
        <v>22.107942523955476</v>
      </c>
      <c r="H45">
        <f>sorted!AO45</f>
        <v>22.107942523955476</v>
      </c>
      <c r="I45" t="str">
        <f>sorted!A45</f>
        <v>Julius Randle</v>
      </c>
      <c r="J45">
        <f>sorted!B45</f>
        <v>1.467479674796748E-2</v>
      </c>
      <c r="K45">
        <f>sorted!C45</f>
        <v>0.84430894308943083</v>
      </c>
      <c r="L45">
        <f>sorted!D45</f>
        <v>0.5102439024390244</v>
      </c>
      <c r="M45">
        <f>sorted!E45</f>
        <v>1.2954065040650407</v>
      </c>
      <c r="N45">
        <f>sorted!F45</f>
        <v>1.8604471544715446</v>
      </c>
      <c r="O45">
        <f>sorted!G45</f>
        <v>0.96418699186991863</v>
      </c>
      <c r="P45">
        <f>sorted!H45</f>
        <v>-0.12695121951219512</v>
      </c>
      <c r="Q45">
        <f>sorted!I45</f>
        <v>-0.58524390243902435</v>
      </c>
      <c r="R45">
        <f>sorted!J45</f>
        <v>-1.8771544715447155</v>
      </c>
      <c r="S45">
        <f>sorted!W45</f>
        <v>4.7047967479674799</v>
      </c>
      <c r="T45">
        <f>sorted!X45</f>
        <v>4.7047967479674799</v>
      </c>
      <c r="U45" t="str">
        <f>sorted!S45</f>
        <v>_______</v>
      </c>
    </row>
    <row r="46" spans="1:21" x14ac:dyDescent="0.3">
      <c r="A46">
        <f>GMs!$P$9*S46 + 1</f>
        <v>16.637375284810894</v>
      </c>
      <c r="B46">
        <f>GMs!$P$10*T46 + 1</f>
        <v>16.637375284810894</v>
      </c>
      <c r="C46">
        <f>G46-AVs_avail!$AB$3</f>
        <v>14.877593603674548</v>
      </c>
      <c r="D46">
        <f>H46-AVs_avail!$AB$3</f>
        <v>14.877593603674548</v>
      </c>
      <c r="E46">
        <f t="shared" si="0"/>
        <v>19.9883718075363</v>
      </c>
      <c r="F46">
        <f t="shared" si="1"/>
        <v>19.9883718075363</v>
      </c>
      <c r="G46">
        <f>sorted!AN46</f>
        <v>21.987208988289932</v>
      </c>
      <c r="H46">
        <f>sorted!AO46</f>
        <v>21.987208988289932</v>
      </c>
      <c r="I46" t="str">
        <f>sorted!A46</f>
        <v>Jaylen Brown</v>
      </c>
      <c r="J46">
        <f>sorted!B46</f>
        <v>0.68666666666666676</v>
      </c>
      <c r="K46">
        <f>sorted!C46</f>
        <v>-0.20357723577235773</v>
      </c>
      <c r="L46">
        <f>sorted!D46</f>
        <v>1.0151219512195124</v>
      </c>
      <c r="M46">
        <f>sorted!E46</f>
        <v>1.4544715447154473</v>
      </c>
      <c r="N46">
        <f>sorted!F46</f>
        <v>0.2196747967479675</v>
      </c>
      <c r="O46">
        <f>sorted!G46</f>
        <v>0.17983739837398377</v>
      </c>
      <c r="P46">
        <f>sorted!H46</f>
        <v>0.56634146341463421</v>
      </c>
      <c r="Q46">
        <f>sorted!I46</f>
        <v>-3.4146341463414526E-3</v>
      </c>
      <c r="R46">
        <f>sorted!J46</f>
        <v>-1.0421138211382115</v>
      </c>
      <c r="S46">
        <f>sorted!W46</f>
        <v>4.6778861788617885</v>
      </c>
      <c r="T46">
        <f>sorted!X46</f>
        <v>4.6778861788617885</v>
      </c>
      <c r="U46" t="str">
        <f>sorted!S46</f>
        <v>_______</v>
      </c>
    </row>
    <row r="47" spans="1:21" x14ac:dyDescent="0.3">
      <c r="A47">
        <f>GMs!$P$9*S47 + 1</f>
        <v>16.578671939864613</v>
      </c>
      <c r="B47">
        <f>GMs!$P$10*T47 + 1</f>
        <v>16.578671939864613</v>
      </c>
      <c r="C47">
        <f>G47-AVs_avail!$AB$3</f>
        <v>14.798806764690386</v>
      </c>
      <c r="D47">
        <f>H47-AVs_avail!$AB$3</f>
        <v>14.798806764690386</v>
      </c>
      <c r="E47">
        <f t="shared" si="0"/>
        <v>19.916747408459791</v>
      </c>
      <c r="F47">
        <f t="shared" si="1"/>
        <v>19.916747408459791</v>
      </c>
      <c r="G47">
        <f>sorted!AN47</f>
        <v>21.908422149305771</v>
      </c>
      <c r="H47">
        <f>sorted!AO47</f>
        <v>21.908422149305771</v>
      </c>
      <c r="I47" t="str">
        <f>sorted!A47</f>
        <v>Donovan Mitchell</v>
      </c>
      <c r="J47">
        <f>sorted!B47</f>
        <v>-0.82357723577235764</v>
      </c>
      <c r="K47">
        <f>sorted!C47</f>
        <v>1.2539837398373983</v>
      </c>
      <c r="L47">
        <f>sorted!D47</f>
        <v>1.515609756097561</v>
      </c>
      <c r="M47">
        <f>sorted!E47</f>
        <v>1.6915447154471546</v>
      </c>
      <c r="N47">
        <f>sorted!F47</f>
        <v>-0.34227642276422765</v>
      </c>
      <c r="O47">
        <f>sorted!G47</f>
        <v>1.2071544715447156</v>
      </c>
      <c r="P47">
        <f>sorted!H47</f>
        <v>0.11853658536585365</v>
      </c>
      <c r="Q47">
        <f>sorted!I47</f>
        <v>-0.58292682926829276</v>
      </c>
      <c r="R47">
        <f>sorted!J47</f>
        <v>-1.1826016260162602</v>
      </c>
      <c r="S47">
        <f>sorted!W47</f>
        <v>4.6603252032520324</v>
      </c>
      <c r="T47">
        <f>sorted!X47</f>
        <v>4.6603252032520324</v>
      </c>
      <c r="U47" t="str">
        <f>sorted!S47</f>
        <v>_______</v>
      </c>
    </row>
    <row r="48" spans="1:21" x14ac:dyDescent="0.3">
      <c r="A48">
        <f>GMs!$P$9*S48 + 1</f>
        <v>16.175358218104048</v>
      </c>
      <c r="B48">
        <f>GMs!$P$10*T48 + 1</f>
        <v>16.175358218104048</v>
      </c>
      <c r="C48">
        <f>G48-AVs_avail!$AB$3</f>
        <v>14.257512000558467</v>
      </c>
      <c r="D48">
        <f>H48-AVs_avail!$AB$3</f>
        <v>14.257512000558467</v>
      </c>
      <c r="E48">
        <f t="shared" si="0"/>
        <v>19.424661259248953</v>
      </c>
      <c r="F48">
        <f t="shared" si="1"/>
        <v>19.424661259248953</v>
      </c>
      <c r="G48">
        <f>sorted!AN48</f>
        <v>21.367127385173852</v>
      </c>
      <c r="H48">
        <f>sorted!AO48</f>
        <v>21.367127385173852</v>
      </c>
      <c r="I48" t="str">
        <f>sorted!A48</f>
        <v>Robert Williams</v>
      </c>
      <c r="J48">
        <f>sorted!B48</f>
        <v>2.4445528455284551</v>
      </c>
      <c r="K48">
        <f>sorted!C48</f>
        <v>-0.90617886178861795</v>
      </c>
      <c r="L48">
        <f>sorted!D48</f>
        <v>-1.6692682926829268</v>
      </c>
      <c r="M48">
        <f>sorted!E48</f>
        <v>-0.72715447154471535</v>
      </c>
      <c r="N48">
        <f>sorted!F48</f>
        <v>0.86959349593495938</v>
      </c>
      <c r="O48">
        <f>sorted!G48</f>
        <v>-0.43983739837398378</v>
      </c>
      <c r="P48">
        <f>sorted!H48</f>
        <v>-0.11073170731707319</v>
      </c>
      <c r="Q48">
        <f>sorted!I48</f>
        <v>2.6795121951219509</v>
      </c>
      <c r="R48">
        <f>sorted!J48</f>
        <v>0.59430894308943094</v>
      </c>
      <c r="S48">
        <f>sorted!W48</f>
        <v>4.5396747967479669</v>
      </c>
      <c r="T48">
        <f>sorted!X48</f>
        <v>4.5396747967479669</v>
      </c>
      <c r="U48" t="str">
        <f>sorted!S48</f>
        <v>_______</v>
      </c>
    </row>
    <row r="49" spans="1:21" x14ac:dyDescent="0.3">
      <c r="A49">
        <f>GMs!$P$9*S49 + 1</f>
        <v>15.986202995499362</v>
      </c>
      <c r="B49">
        <f>GMs!$P$10*T49 + 1</f>
        <v>15.986202995499362</v>
      </c>
      <c r="C49">
        <f>G49-AVs_avail!$AB$3</f>
        <v>14.003643297165059</v>
      </c>
      <c r="D49">
        <f>H49-AVs_avail!$AB$3</f>
        <v>14.003643297165059</v>
      </c>
      <c r="E49">
        <f t="shared" si="0"/>
        <v>19.193871528891311</v>
      </c>
      <c r="F49">
        <f t="shared" si="1"/>
        <v>19.193871528891311</v>
      </c>
      <c r="G49">
        <f>sorted!AN49</f>
        <v>21.113258681780444</v>
      </c>
      <c r="H49">
        <f>sorted!AO49</f>
        <v>21.113258681780444</v>
      </c>
      <c r="I49" t="str">
        <f>sorted!A49</f>
        <v>Dejounte Murray</v>
      </c>
      <c r="J49">
        <f>sorted!B49</f>
        <v>-0.19008130081300814</v>
      </c>
      <c r="K49">
        <f>sorted!C49</f>
        <v>0.1521138211382114</v>
      </c>
      <c r="L49">
        <f>sorted!D49</f>
        <v>-0.80097560975609761</v>
      </c>
      <c r="M49">
        <f>sorted!E49</f>
        <v>0.31528455284552848</v>
      </c>
      <c r="N49">
        <f>sorted!F49</f>
        <v>0.8413008130081302</v>
      </c>
      <c r="O49">
        <f>sorted!G49</f>
        <v>1.8633333333333333</v>
      </c>
      <c r="P49">
        <f>sorted!H49</f>
        <v>1.6107317073170733</v>
      </c>
      <c r="Q49">
        <f>sorted!I49</f>
        <v>-0.98243902439024389</v>
      </c>
      <c r="R49">
        <f>sorted!J49</f>
        <v>-0.13105691056910576</v>
      </c>
      <c r="S49">
        <f>sorted!W49</f>
        <v>4.4830894308943083</v>
      </c>
      <c r="T49">
        <f>sorted!X49</f>
        <v>4.4830894308943083</v>
      </c>
      <c r="U49" t="str">
        <f>sorted!S49</f>
        <v>_______</v>
      </c>
    </row>
    <row r="50" spans="1:21" x14ac:dyDescent="0.3">
      <c r="A50">
        <f>GMs!$P$9*S50 + 1</f>
        <v>15.696219342454539</v>
      </c>
      <c r="B50">
        <f>GMs!$P$10*T50 + 1</f>
        <v>15.696219342454539</v>
      </c>
      <c r="C50">
        <f>G50-AVs_avail!$AB$3</f>
        <v>13.614450902738682</v>
      </c>
      <c r="D50">
        <f>H50-AVs_avail!$AB$3</f>
        <v>13.614450902738682</v>
      </c>
      <c r="E50">
        <f t="shared" si="0"/>
        <v>18.840060261230967</v>
      </c>
      <c r="F50">
        <f t="shared" si="1"/>
        <v>18.840060261230967</v>
      </c>
      <c r="G50">
        <f>sorted!AN50</f>
        <v>20.724066287354066</v>
      </c>
      <c r="H50">
        <f>sorted!AO50</f>
        <v>20.724066287354066</v>
      </c>
      <c r="I50" t="str">
        <f>sorted!A50</f>
        <v>OG Anunoby</v>
      </c>
      <c r="J50">
        <f>sorted!B50</f>
        <v>0.25170731707317073</v>
      </c>
      <c r="K50">
        <f>sorted!C50</f>
        <v>8.3414634146341468E-2</v>
      </c>
      <c r="L50">
        <f>sorted!D50</f>
        <v>0.75780487804878049</v>
      </c>
      <c r="M50">
        <f>sorted!E50</f>
        <v>0.33390243902439032</v>
      </c>
      <c r="N50">
        <f>sorted!F50</f>
        <v>7.3170731707317138E-2</v>
      </c>
      <c r="O50">
        <f>sorted!G50</f>
        <v>-0.37292682926829268</v>
      </c>
      <c r="P50">
        <f>sorted!H50</f>
        <v>1.2653658536585366</v>
      </c>
      <c r="Q50">
        <f>sorted!I50</f>
        <v>0.19585365853658537</v>
      </c>
      <c r="R50">
        <f>sorted!J50</f>
        <v>3.170731707317076E-3</v>
      </c>
      <c r="S50">
        <f>sorted!W50</f>
        <v>4.3963414634146343</v>
      </c>
      <c r="T50">
        <f>sorted!X50</f>
        <v>4.3963414634146343</v>
      </c>
      <c r="U50" t="str">
        <f>sorted!S50</f>
        <v>_______</v>
      </c>
    </row>
    <row r="51" spans="1:21" x14ac:dyDescent="0.3">
      <c r="A51">
        <f>GMs!$P$9*S51 + 1</f>
        <v>15.224146610178186</v>
      </c>
      <c r="B51">
        <f>GMs!$P$10*T51 + 1</f>
        <v>15.224146610178186</v>
      </c>
      <c r="C51">
        <f>G51-AVs_avail!$AB$3</f>
        <v>12.980873405907719</v>
      </c>
      <c r="D51">
        <f>H51-AVs_avail!$AB$3</f>
        <v>12.980873405907719</v>
      </c>
      <c r="E51">
        <f t="shared" si="0"/>
        <v>18.264080718657365</v>
      </c>
      <c r="F51">
        <f t="shared" si="1"/>
        <v>18.264080718657365</v>
      </c>
      <c r="G51">
        <f>sorted!AN51</f>
        <v>20.090488790523104</v>
      </c>
      <c r="H51">
        <f>sorted!AO51</f>
        <v>20.090488790523104</v>
      </c>
      <c r="I51" t="str">
        <f>sorted!A51</f>
        <v>Devin Booker</v>
      </c>
      <c r="J51">
        <f>sorted!B51</f>
        <v>0.76634146341463416</v>
      </c>
      <c r="K51">
        <f>sorted!C51</f>
        <v>2.0658536585365854</v>
      </c>
      <c r="L51">
        <f>sorted!D51</f>
        <v>0.2009756097560976</v>
      </c>
      <c r="M51">
        <f>sorted!E51</f>
        <v>1.779512195121951</v>
      </c>
      <c r="N51">
        <f>sorted!F51</f>
        <v>-0.33170731707317069</v>
      </c>
      <c r="O51">
        <f>sorted!G51</f>
        <v>0.75365853658536597</v>
      </c>
      <c r="P51">
        <f>sorted!H51</f>
        <v>-0.27609756097560978</v>
      </c>
      <c r="Q51">
        <f>sorted!I51</f>
        <v>-0.78292682926829271</v>
      </c>
      <c r="R51">
        <f>sorted!J51</f>
        <v>-1.7253658536585366</v>
      </c>
      <c r="S51">
        <f>sorted!W51</f>
        <v>4.2551219512195111</v>
      </c>
      <c r="T51">
        <f>sorted!X51</f>
        <v>4.2551219512195111</v>
      </c>
      <c r="U51" t="str">
        <f>sorted!S51</f>
        <v>_______</v>
      </c>
    </row>
    <row r="52" spans="1:21" x14ac:dyDescent="0.3">
      <c r="A52">
        <f>GMs!$P$9*S52 + 1</f>
        <v>15.11557259950208</v>
      </c>
      <c r="B52">
        <f>GMs!$P$10*T52 + 1</f>
        <v>15.11557259950208</v>
      </c>
      <c r="C52">
        <f>G52-AVs_avail!$AB$3</f>
        <v>12.835154229175441</v>
      </c>
      <c r="D52">
        <f>H52-AVs_avail!$AB$3</f>
        <v>12.835154229175441</v>
      </c>
      <c r="E52">
        <f t="shared" si="0"/>
        <v>18.131608739809838</v>
      </c>
      <c r="F52">
        <f t="shared" si="1"/>
        <v>18.131608739809838</v>
      </c>
      <c r="G52">
        <f>sorted!AN52</f>
        <v>19.944769613790825</v>
      </c>
      <c r="H52">
        <f>sorted!AO52</f>
        <v>19.944769613790825</v>
      </c>
      <c r="I52" t="str">
        <f>sorted!A52</f>
        <v>Derrick White</v>
      </c>
      <c r="J52">
        <f>sorted!B52</f>
        <v>-0.58369918699186985</v>
      </c>
      <c r="K52">
        <f>sorted!C52</f>
        <v>0.82252032520325202</v>
      </c>
      <c r="L52">
        <f>sorted!D52</f>
        <v>0.64597560975609758</v>
      </c>
      <c r="M52">
        <f>sorted!E52</f>
        <v>0.55325203252032529</v>
      </c>
      <c r="N52">
        <f>sorted!F52</f>
        <v>-0.75520325203252026</v>
      </c>
      <c r="O52">
        <f>sorted!G52</f>
        <v>0.60300813008130083</v>
      </c>
      <c r="P52">
        <f>sorted!H52</f>
        <v>7.1341463414634154E-2</v>
      </c>
      <c r="Q52">
        <f>sorted!I52</f>
        <v>0.7703658536585366</v>
      </c>
      <c r="R52">
        <f>sorted!J52</f>
        <v>0.29020325203252029</v>
      </c>
      <c r="S52">
        <f>sorted!W52</f>
        <v>4.2226422764227642</v>
      </c>
      <c r="T52">
        <f>sorted!X52</f>
        <v>4.2226422764227642</v>
      </c>
      <c r="U52" t="str">
        <f>sorted!S52</f>
        <v>_______</v>
      </c>
    </row>
    <row r="53" spans="1:21" x14ac:dyDescent="0.3">
      <c r="A53">
        <f>GMs!$P$9*S53 + 1</f>
        <v>14.879536233363908</v>
      </c>
      <c r="B53">
        <f>GMs!$P$10*T53 + 1</f>
        <v>14.879536233363908</v>
      </c>
      <c r="C53">
        <f>G53-AVs_avail!$AB$3</f>
        <v>12.518365480759968</v>
      </c>
      <c r="D53">
        <f>H53-AVs_avail!$AB$3</f>
        <v>12.518365480759968</v>
      </c>
      <c r="E53">
        <f t="shared" si="0"/>
        <v>17.843618968523046</v>
      </c>
      <c r="F53">
        <f t="shared" si="1"/>
        <v>17.843618968523046</v>
      </c>
      <c r="G53">
        <f>sorted!AN53</f>
        <v>19.627980865375353</v>
      </c>
      <c r="H53">
        <f>sorted!AO53</f>
        <v>19.627980865375353</v>
      </c>
      <c r="I53" t="str">
        <f>sorted!A53</f>
        <v>Kristaps Porzingis</v>
      </c>
      <c r="J53">
        <f>sorted!B53</f>
        <v>-0.29869918699186992</v>
      </c>
      <c r="K53">
        <f>sorted!C53</f>
        <v>0.78666666666666674</v>
      </c>
      <c r="L53">
        <f>sorted!D53</f>
        <v>0.27609756097560972</v>
      </c>
      <c r="M53">
        <f>sorted!E53</f>
        <v>0.52617886178861795</v>
      </c>
      <c r="N53">
        <f>sorted!F53</f>
        <v>0.98699186991869925</v>
      </c>
      <c r="O53">
        <f>sorted!G53</f>
        <v>-0.67821138211382115</v>
      </c>
      <c r="P53">
        <f>sorted!H53</f>
        <v>-1.1517073170731709</v>
      </c>
      <c r="Q53">
        <f>sorted!I53</f>
        <v>1.3019512195121952</v>
      </c>
      <c r="R53">
        <f>sorted!J53</f>
        <v>0.59788617886178863</v>
      </c>
      <c r="S53">
        <f>sorted!W53</f>
        <v>4.1520325203252035</v>
      </c>
      <c r="T53">
        <f>sorted!X53</f>
        <v>4.1520325203252035</v>
      </c>
      <c r="U53" t="str">
        <f>sorted!S53</f>
        <v>_______</v>
      </c>
    </row>
    <row r="54" spans="1:21" x14ac:dyDescent="0.3">
      <c r="A54">
        <f>GMs!$P$9*S54 + 1</f>
        <v>14.606402614516623</v>
      </c>
      <c r="B54">
        <f>GMs!$P$10*T54 + 1</f>
        <v>14.606402614516623</v>
      </c>
      <c r="C54">
        <f>G54-AVs_avail!$AB$3</f>
        <v>12.151787827153104</v>
      </c>
      <c r="D54">
        <f>H54-AVs_avail!$AB$3</f>
        <v>12.151787827153104</v>
      </c>
      <c r="E54">
        <f t="shared" si="0"/>
        <v>17.510366556153169</v>
      </c>
      <c r="F54">
        <f t="shared" si="1"/>
        <v>17.510366556153169</v>
      </c>
      <c r="G54">
        <f>sorted!AN54</f>
        <v>19.261403211768489</v>
      </c>
      <c r="H54">
        <f>sorted!AO54</f>
        <v>19.261403211768489</v>
      </c>
      <c r="I54" t="str">
        <f>sorted!A54</f>
        <v>Terry Rozier</v>
      </c>
      <c r="J54">
        <f>sorted!B54</f>
        <v>-0.65113821138211381</v>
      </c>
      <c r="K54">
        <f>sorted!C54</f>
        <v>0.54764227642276431</v>
      </c>
      <c r="L54">
        <f>sorted!D54</f>
        <v>1.2437804878048779</v>
      </c>
      <c r="M54">
        <f>sorted!E54</f>
        <v>0.81398373983739847</v>
      </c>
      <c r="N54">
        <f>sorted!F54</f>
        <v>-0.3178861788617886</v>
      </c>
      <c r="O54">
        <f>sorted!G54</f>
        <v>0.61203252032520328</v>
      </c>
      <c r="P54">
        <f>sorted!H54</f>
        <v>0.65743902439024393</v>
      </c>
      <c r="Q54">
        <f>sorted!I54</f>
        <v>-0.38097560975609762</v>
      </c>
      <c r="R54">
        <f>sorted!J54</f>
        <v>-0.25943089430894312</v>
      </c>
      <c r="S54">
        <f>sorted!W54</f>
        <v>4.0703252032520325</v>
      </c>
      <c r="T54">
        <f>sorted!X54</f>
        <v>4.0703252032520325</v>
      </c>
      <c r="U54" t="str">
        <f>sorted!S54</f>
        <v>_______</v>
      </c>
    </row>
    <row r="55" spans="1:21" x14ac:dyDescent="0.3">
      <c r="A55">
        <f>GMs!$P$9*S55 + 1</f>
        <v>14.046818414311097</v>
      </c>
      <c r="B55">
        <f>GMs!$P$10*T55 + 1</f>
        <v>14.046818414311097</v>
      </c>
      <c r="C55">
        <f>G55-AVs_avail!$AB$3</f>
        <v>11.400759579614281</v>
      </c>
      <c r="D55">
        <f>H55-AVs_avail!$AB$3</f>
        <v>11.400759579614281</v>
      </c>
      <c r="E55">
        <f t="shared" si="0"/>
        <v>16.827613603845148</v>
      </c>
      <c r="F55">
        <f t="shared" si="1"/>
        <v>16.827613603845148</v>
      </c>
      <c r="G55">
        <f>sorted!AN55</f>
        <v>18.510374964229666</v>
      </c>
      <c r="H55">
        <f>sorted!AO55</f>
        <v>18.510374964229666</v>
      </c>
      <c r="I55" t="str">
        <f>sorted!A55</f>
        <v>Robert Covington</v>
      </c>
      <c r="J55">
        <f>sorted!B55</f>
        <v>-0.54975609756097565</v>
      </c>
      <c r="K55">
        <f>sorted!C55</f>
        <v>-1.9512195121951223E-2</v>
      </c>
      <c r="L55">
        <f>sorted!D55</f>
        <v>0.27512195121951222</v>
      </c>
      <c r="M55">
        <f>sorted!E55</f>
        <v>-0.62097560975609767</v>
      </c>
      <c r="N55">
        <f>sorted!F55</f>
        <v>0.61365853658536595</v>
      </c>
      <c r="O55">
        <f>sorted!G55</f>
        <v>-0.58097560975609763</v>
      </c>
      <c r="P55">
        <f>sorted!H55</f>
        <v>1.2531707317073173</v>
      </c>
      <c r="Q55">
        <f>sorted!I55</f>
        <v>0.91317073170731722</v>
      </c>
      <c r="R55">
        <f>sorted!J55</f>
        <v>0.81414634146341469</v>
      </c>
      <c r="S55">
        <f>sorted!W55</f>
        <v>3.902926829268293</v>
      </c>
      <c r="T55">
        <f>sorted!X55</f>
        <v>3.902926829268293</v>
      </c>
      <c r="U55" t="str">
        <f>sorted!S55</f>
        <v>_______</v>
      </c>
    </row>
    <row r="56" spans="1:21" x14ac:dyDescent="0.3">
      <c r="A56">
        <f>GMs!$P$9*S56 + 1</f>
        <v>13.866631758295423</v>
      </c>
      <c r="B56">
        <f>GMs!$P$10*T56 + 1</f>
        <v>13.866631758295423</v>
      </c>
      <c r="C56">
        <f>G56-AVs_avail!$AB$3</f>
        <v>11.158927754399009</v>
      </c>
      <c r="D56">
        <f>H56-AVs_avail!$AB$3</f>
        <v>11.158927754399009</v>
      </c>
      <c r="E56">
        <f t="shared" si="0"/>
        <v>16.607766490013084</v>
      </c>
      <c r="F56">
        <f t="shared" si="1"/>
        <v>16.607766490013084</v>
      </c>
      <c r="G56">
        <f>sorted!AN56</f>
        <v>18.268543139014394</v>
      </c>
      <c r="H56">
        <f>sorted!AO56</f>
        <v>18.268543139014394</v>
      </c>
      <c r="I56" t="str">
        <f>sorted!A56</f>
        <v>Jonas Valanciunas</v>
      </c>
      <c r="J56">
        <f>sorted!B56</f>
        <v>2.2262195121951218</v>
      </c>
      <c r="K56">
        <f>sorted!C56</f>
        <v>-5.4878048780487805E-2</v>
      </c>
      <c r="L56">
        <f>sorted!D56</f>
        <v>-1.4114634146341465</v>
      </c>
      <c r="M56">
        <f>sorted!E56</f>
        <v>0.10524390243902443</v>
      </c>
      <c r="N56">
        <f>sorted!F56</f>
        <v>2.075609756097561</v>
      </c>
      <c r="O56">
        <f>sorted!G56</f>
        <v>-0.53414634146341466</v>
      </c>
      <c r="P56">
        <f>sorted!H56</f>
        <v>-1.0769512195121951</v>
      </c>
      <c r="Q56">
        <f>sorted!I56</f>
        <v>0.68451219512195127</v>
      </c>
      <c r="R56">
        <f>sorted!J56</f>
        <v>3.0000000000000013E-2</v>
      </c>
      <c r="S56">
        <f>sorted!W56</f>
        <v>3.8490243902439016</v>
      </c>
      <c r="T56">
        <f>sorted!X56</f>
        <v>3.8490243902439016</v>
      </c>
      <c r="U56" t="str">
        <f>sorted!S56</f>
        <v>_______</v>
      </c>
    </row>
    <row r="57" spans="1:21" x14ac:dyDescent="0.3">
      <c r="A57">
        <f>GMs!$P$9*S57 + 1</f>
        <v>13.842036143861915</v>
      </c>
      <c r="B57">
        <f>GMs!$P$10*T57 + 1</f>
        <v>13.842036143861915</v>
      </c>
      <c r="C57">
        <f>G57-AVs_avail!$AB$3</f>
        <v>11.125917527880183</v>
      </c>
      <c r="D57">
        <f>H57-AVs_avail!$AB$3</f>
        <v>11.125917527880183</v>
      </c>
      <c r="E57">
        <f t="shared" si="0"/>
        <v>16.577757193177789</v>
      </c>
      <c r="F57">
        <f t="shared" si="1"/>
        <v>16.577757193177789</v>
      </c>
      <c r="G57">
        <f>sorted!AN57</f>
        <v>18.235532912495568</v>
      </c>
      <c r="H57">
        <f>sorted!AO57</f>
        <v>18.235532912495568</v>
      </c>
      <c r="I57" t="str">
        <f>sorted!A57</f>
        <v>Isaiah Stewart</v>
      </c>
      <c r="J57">
        <f>sorted!B57</f>
        <v>1.3427642276422764</v>
      </c>
      <c r="K57">
        <f>sorted!C57</f>
        <v>-0.37613821138211384</v>
      </c>
      <c r="L57">
        <f>sorted!D57</f>
        <v>-1.3080487804878052</v>
      </c>
      <c r="M57">
        <f>sorted!E57</f>
        <v>-0.42077235772357729</v>
      </c>
      <c r="N57">
        <f>sorted!F57</f>
        <v>1.5113821138211383</v>
      </c>
      <c r="O57">
        <f>sorted!G57</f>
        <v>-0.79650406504065052</v>
      </c>
      <c r="P57">
        <f>sorted!H57</f>
        <v>-0.21146341463414636</v>
      </c>
      <c r="Q57">
        <f>sorted!I57</f>
        <v>2.0428048780487806</v>
      </c>
      <c r="R57">
        <f>sorted!J57</f>
        <v>0.25276422764227646</v>
      </c>
      <c r="S57">
        <f>sorted!W57</f>
        <v>3.8416666666666663</v>
      </c>
      <c r="T57">
        <f>sorted!X57</f>
        <v>3.8416666666666663</v>
      </c>
      <c r="U57" t="str">
        <f>sorted!S57</f>
        <v>_______</v>
      </c>
    </row>
    <row r="58" spans="1:21" x14ac:dyDescent="0.3">
      <c r="A58">
        <f>GMs!$P$9*S58 + 1</f>
        <v>13.613065921096904</v>
      </c>
      <c r="B58">
        <f>GMs!$P$10*T58 + 1</f>
        <v>13.613065921096904</v>
      </c>
      <c r="C58">
        <f>G58-AVs_avail!$AB$3</f>
        <v>10.818612380453541</v>
      </c>
      <c r="D58">
        <f>H58-AVs_avail!$AB$3</f>
        <v>10.818612380453541</v>
      </c>
      <c r="E58">
        <f t="shared" si="0"/>
        <v>16.298388877335384</v>
      </c>
      <c r="F58">
        <f t="shared" si="1"/>
        <v>16.298388877335384</v>
      </c>
      <c r="G58">
        <f>sorted!AN58</f>
        <v>17.928227765068925</v>
      </c>
      <c r="H58">
        <f>sorted!AO58</f>
        <v>17.928227765068925</v>
      </c>
      <c r="I58" t="str">
        <f>sorted!A58</f>
        <v>Lonzo Ball</v>
      </c>
      <c r="J58">
        <f>sorted!B58</f>
        <v>-0.92634146341463419</v>
      </c>
      <c r="K58">
        <f>sorted!C58</f>
        <v>-2.7560975609756094E-2</v>
      </c>
      <c r="L58">
        <f>sorted!D58</f>
        <v>1.0992682926829269</v>
      </c>
      <c r="M58">
        <f>sorted!E58</f>
        <v>-7.5609756097560488E-3</v>
      </c>
      <c r="N58">
        <f>sorted!F58</f>
        <v>-0.19999999999999996</v>
      </c>
      <c r="O58">
        <f>sorted!G58</f>
        <v>1.3258536585365854</v>
      </c>
      <c r="P58">
        <f>sorted!H58</f>
        <v>1.2653658536585366</v>
      </c>
      <c r="Q58">
        <f>sorted!I58</f>
        <v>3.365853658536587E-2</v>
      </c>
      <c r="R58">
        <f>sorted!J58</f>
        <v>-0.59439024390243911</v>
      </c>
      <c r="S58">
        <f>sorted!W58</f>
        <v>3.7731707317073173</v>
      </c>
      <c r="T58">
        <f>sorted!X58</f>
        <v>3.7731707317073173</v>
      </c>
      <c r="U58" t="str">
        <f>sorted!S58</f>
        <v>_______</v>
      </c>
    </row>
    <row r="59" spans="1:21" x14ac:dyDescent="0.3">
      <c r="A59">
        <f>GMs!$P$9*S59 + 1</f>
        <v>13.430976841865384</v>
      </c>
      <c r="B59">
        <f>GMs!$P$10*T59 + 1</f>
        <v>13.430976841865384</v>
      </c>
      <c r="C59">
        <f>G59-AVs_avail!$AB$3</f>
        <v>10.574227278048969</v>
      </c>
      <c r="D59">
        <f>H59-AVs_avail!$AB$3</f>
        <v>10.574227278048969</v>
      </c>
      <c r="E59">
        <f t="shared" si="0"/>
        <v>16.07622060242214</v>
      </c>
      <c r="F59">
        <f t="shared" si="1"/>
        <v>16.07622060242214</v>
      </c>
      <c r="G59">
        <f>sorted!AN59</f>
        <v>17.683842662664354</v>
      </c>
      <c r="H59">
        <f>sorted!AO59</f>
        <v>17.683842662664354</v>
      </c>
      <c r="I59" t="str">
        <f>sorted!A59</f>
        <v>Gordon Hayward</v>
      </c>
      <c r="J59">
        <f>sorted!B59</f>
        <v>0.28016260162601625</v>
      </c>
      <c r="K59">
        <f>sorted!C59</f>
        <v>1.1504065040650406</v>
      </c>
      <c r="L59">
        <f>sorted!D59</f>
        <v>-1.073170731707318E-2</v>
      </c>
      <c r="M59">
        <f>sorted!E59</f>
        <v>0.54991869918699177</v>
      </c>
      <c r="N59">
        <f>sorted!F59</f>
        <v>4.0325203252032538E-2</v>
      </c>
      <c r="O59">
        <f>sorted!G59</f>
        <v>0.3977235772357724</v>
      </c>
      <c r="P59">
        <f>sorted!H59</f>
        <v>0.41999999999999993</v>
      </c>
      <c r="Q59">
        <f>sorted!I59</f>
        <v>-0.61268292682926817</v>
      </c>
      <c r="R59">
        <f>sorted!J59</f>
        <v>-0.30130081300813005</v>
      </c>
      <c r="S59">
        <f>sorted!W59</f>
        <v>3.7186991869918704</v>
      </c>
      <c r="T59">
        <f>sorted!X59</f>
        <v>3.7186991869918704</v>
      </c>
      <c r="U59" t="str">
        <f>sorted!S59</f>
        <v>_______</v>
      </c>
    </row>
    <row r="60" spans="1:21" x14ac:dyDescent="0.3">
      <c r="A60">
        <f>GMs!$P$9*S60 + 1</f>
        <v>13.126045577838864</v>
      </c>
      <c r="B60">
        <f>GMs!$P$10*T60 + 1</f>
        <v>13.126045577838864</v>
      </c>
      <c r="C60">
        <f>G60-AVs_avail!$AB$3</f>
        <v>10.164973419992354</v>
      </c>
      <c r="D60">
        <f>H60-AVs_avail!$AB$3</f>
        <v>10.164973419992354</v>
      </c>
      <c r="E60">
        <f t="shared" si="0"/>
        <v>15.704171640552488</v>
      </c>
      <c r="F60">
        <f t="shared" si="1"/>
        <v>15.704171640552488</v>
      </c>
      <c r="G60">
        <f>sorted!AN60</f>
        <v>17.274588804607738</v>
      </c>
      <c r="H60">
        <f>sorted!AO60</f>
        <v>17.274588804607738</v>
      </c>
      <c r="I60" t="str">
        <f>sorted!A60</f>
        <v>Bogdan Bogdanovic</v>
      </c>
      <c r="J60">
        <f>sorted!B60</f>
        <v>0.32991869918699185</v>
      </c>
      <c r="K60">
        <f>sorted!C60</f>
        <v>0.42065040650406504</v>
      </c>
      <c r="L60">
        <f>sorted!D60</f>
        <v>1.2746341463414634</v>
      </c>
      <c r="M60">
        <f>sorted!E60</f>
        <v>0.17674796747967478</v>
      </c>
      <c r="N60">
        <f>sorted!F60</f>
        <v>-0.68113821138211383</v>
      </c>
      <c r="O60">
        <f>sorted!G60</f>
        <v>9.0894308943089419E-2</v>
      </c>
      <c r="P60">
        <f>sorted!H60</f>
        <v>0.25414634146341464</v>
      </c>
      <c r="Q60">
        <f>sorted!I60</f>
        <v>-0.59609756097560984</v>
      </c>
      <c r="R60">
        <f>sorted!J60</f>
        <v>0.55284552845528456</v>
      </c>
      <c r="S60">
        <f>sorted!W60</f>
        <v>3.6274796747967479</v>
      </c>
      <c r="T60">
        <f>sorted!X60</f>
        <v>3.6274796747967479</v>
      </c>
      <c r="U60" t="str">
        <f>sorted!S60</f>
        <v>_______</v>
      </c>
    </row>
    <row r="61" spans="1:21" x14ac:dyDescent="0.3">
      <c r="A61">
        <f>GMs!$P$9*S61 + 1</f>
        <v>13.013802608103612</v>
      </c>
      <c r="B61">
        <f>GMs!$P$10*T61 + 1</f>
        <v>13.013802608103612</v>
      </c>
      <c r="C61">
        <f>G61-AVs_avail!$AB$3</f>
        <v>10.014330065823568</v>
      </c>
      <c r="D61">
        <f>H61-AVs_avail!$AB$3</f>
        <v>10.014330065823568</v>
      </c>
      <c r="E61">
        <f t="shared" si="0"/>
        <v>15.567223136762683</v>
      </c>
      <c r="F61">
        <f t="shared" si="1"/>
        <v>15.567223136762683</v>
      </c>
      <c r="G61">
        <f>sorted!AN61</f>
        <v>17.123945450438953</v>
      </c>
      <c r="H61">
        <f>sorted!AO61</f>
        <v>17.123945450438953</v>
      </c>
      <c r="I61" t="str">
        <f>sorted!A61</f>
        <v>Jusuf Nurkic</v>
      </c>
      <c r="J61">
        <f>sorted!B61</f>
        <v>1.0370731707317074</v>
      </c>
      <c r="K61">
        <f>sorted!C61</f>
        <v>-0.84707317073170729</v>
      </c>
      <c r="L61">
        <f>sorted!D61</f>
        <v>-1.3251219512195123</v>
      </c>
      <c r="M61">
        <f>sorted!E61</f>
        <v>1.8048780487804922E-2</v>
      </c>
      <c r="N61">
        <f>sorted!F61</f>
        <v>1.678048780487805</v>
      </c>
      <c r="O61">
        <f>sorted!G61</f>
        <v>-1.4390243902439009E-2</v>
      </c>
      <c r="P61">
        <f>sorted!H61</f>
        <v>0.33487804878048788</v>
      </c>
      <c r="Q61">
        <f>sorted!I61</f>
        <v>1.826341463414634</v>
      </c>
      <c r="R61">
        <f>sorted!J61</f>
        <v>-0.9187804878048782</v>
      </c>
      <c r="S61">
        <f>sorted!W61</f>
        <v>3.5939024390243901</v>
      </c>
      <c r="T61">
        <f>sorted!X61</f>
        <v>3.5939024390243901</v>
      </c>
      <c r="U61" t="str">
        <f>sorted!S61</f>
        <v>_______</v>
      </c>
    </row>
    <row r="62" spans="1:21" x14ac:dyDescent="0.3">
      <c r="A62">
        <f>GMs!$P$9*S62 + 1</f>
        <v>12.895308819230561</v>
      </c>
      <c r="B62">
        <f>GMs!$P$10*T62 + 1</f>
        <v>12.895308819230561</v>
      </c>
      <c r="C62">
        <f>G62-AVs_avail!$AB$3</f>
        <v>9.8552973723184998</v>
      </c>
      <c r="D62">
        <f>H62-AVs_avail!$AB$3</f>
        <v>9.8552973723184998</v>
      </c>
      <c r="E62">
        <f t="shared" si="0"/>
        <v>15.422647960848984</v>
      </c>
      <c r="F62">
        <f t="shared" si="1"/>
        <v>15.422647960848984</v>
      </c>
      <c r="G62">
        <f>sorted!AN62</f>
        <v>16.964912756933884</v>
      </c>
      <c r="H62">
        <f>sorted!AO62</f>
        <v>16.964912756933884</v>
      </c>
      <c r="I62" t="str">
        <f>sorted!A62</f>
        <v>Malcolm Brogdon</v>
      </c>
      <c r="J62">
        <f>sorted!B62</f>
        <v>-0.51654471544715452</v>
      </c>
      <c r="K62">
        <f>sorted!C62</f>
        <v>0.76882113821138209</v>
      </c>
      <c r="L62">
        <f>sorted!D62</f>
        <v>0.65560975609756089</v>
      </c>
      <c r="M62">
        <f>sorted!E62</f>
        <v>0.76552845528455293</v>
      </c>
      <c r="N62">
        <f>sorted!F62</f>
        <v>-7.9430894308943081E-2</v>
      </c>
      <c r="O62">
        <f>sorted!G62</f>
        <v>1.3154065040650404</v>
      </c>
      <c r="P62">
        <f>sorted!H62</f>
        <v>-0.16536585365853662</v>
      </c>
      <c r="Q62">
        <f>sorted!I62</f>
        <v>-0.58621951219512203</v>
      </c>
      <c r="R62">
        <f>sorted!J62</f>
        <v>-0.40422764227642283</v>
      </c>
      <c r="S62">
        <f>sorted!W62</f>
        <v>3.5584552845528448</v>
      </c>
      <c r="T62">
        <f>sorted!X62</f>
        <v>3.5584552845528448</v>
      </c>
      <c r="U62" t="str">
        <f>sorted!S62</f>
        <v>_______</v>
      </c>
    </row>
    <row r="63" spans="1:21" x14ac:dyDescent="0.3">
      <c r="A63">
        <f>GMs!$P$9*S63 + 1</f>
        <v>12.586844483517462</v>
      </c>
      <c r="B63">
        <f>GMs!$P$10*T63 + 1</f>
        <v>12.586844483517462</v>
      </c>
      <c r="C63">
        <f>G63-AVs_avail!$AB$3</f>
        <v>9.4413017137674764</v>
      </c>
      <c r="D63">
        <f>H63-AVs_avail!$AB$3</f>
        <v>9.4413017137674764</v>
      </c>
      <c r="E63">
        <f t="shared" si="0"/>
        <v>15.046288271257145</v>
      </c>
      <c r="F63">
        <f t="shared" si="1"/>
        <v>15.046288271257145</v>
      </c>
      <c r="G63">
        <f>sorted!AN63</f>
        <v>16.550917098382861</v>
      </c>
      <c r="H63">
        <f>sorted!AO63</f>
        <v>16.550917098382861</v>
      </c>
      <c r="I63" t="str">
        <f>sorted!A63</f>
        <v>Chris Boucher</v>
      </c>
      <c r="J63">
        <f>sorted!B63</f>
        <v>0.8183739837398375</v>
      </c>
      <c r="K63">
        <f>sorted!C63</f>
        <v>-1.6260162601626016E-3</v>
      </c>
      <c r="L63">
        <f>sorted!D63</f>
        <v>-0.40731707317073174</v>
      </c>
      <c r="M63">
        <f>sorted!E63</f>
        <v>-0.2840650406504065</v>
      </c>
      <c r="N63">
        <f>sorted!F63</f>
        <v>0.31626016260162604</v>
      </c>
      <c r="O63">
        <f>sorted!G63</f>
        <v>-0.93528455284552847</v>
      </c>
      <c r="P63">
        <f>sorted!H63</f>
        <v>-1.0317073170731708</v>
      </c>
      <c r="Q63">
        <f>sorted!I63</f>
        <v>2.1653658536585367</v>
      </c>
      <c r="R63">
        <f>sorted!J63</f>
        <v>1.02130081300813</v>
      </c>
      <c r="S63">
        <f>sorted!W63</f>
        <v>3.4661788617886176</v>
      </c>
      <c r="T63">
        <f>sorted!X63</f>
        <v>3.4661788617886176</v>
      </c>
      <c r="U63" t="str">
        <f>sorted!S63</f>
        <v>_______</v>
      </c>
    </row>
    <row r="64" spans="1:21" x14ac:dyDescent="0.3">
      <c r="A64">
        <f>GMs!$P$9*S64 + 1</f>
        <v>12.396330387187168</v>
      </c>
      <c r="B64">
        <f>GMs!$P$10*T64 + 1</f>
        <v>12.396330387187168</v>
      </c>
      <c r="C64">
        <f>G64-AVs_avail!$AB$3</f>
        <v>9.1856092409531378</v>
      </c>
      <c r="D64">
        <f>H64-AVs_avail!$AB$3</f>
        <v>9.1856092409531378</v>
      </c>
      <c r="E64">
        <f t="shared" si="0"/>
        <v>14.813840568698655</v>
      </c>
      <c r="F64">
        <f t="shared" si="1"/>
        <v>14.813840568698655</v>
      </c>
      <c r="G64">
        <f>sorted!AN64</f>
        <v>16.295224625568522</v>
      </c>
      <c r="H64">
        <f>sorted!AO64</f>
        <v>16.295224625568522</v>
      </c>
      <c r="I64" t="str">
        <f>sorted!A64</f>
        <v>Jerami Grant</v>
      </c>
      <c r="J64">
        <f>sorted!B64</f>
        <v>-0.31642276422764226</v>
      </c>
      <c r="K64">
        <f>sorted!C64</f>
        <v>1.5238211382113822</v>
      </c>
      <c r="L64">
        <f>sorted!D64</f>
        <v>0.24585365853658542</v>
      </c>
      <c r="M64">
        <f>sorted!E64</f>
        <v>0.81162601626016273</v>
      </c>
      <c r="N64">
        <f>sorted!F64</f>
        <v>-0.31382113821138213</v>
      </c>
      <c r="O64">
        <f>sorted!G64</f>
        <v>-0.1130081300813008</v>
      </c>
      <c r="P64">
        <f>sorted!H64</f>
        <v>-0.91609756097560979</v>
      </c>
      <c r="Q64">
        <f>sorted!I64</f>
        <v>0.96682926829268301</v>
      </c>
      <c r="R64">
        <f>sorted!J64</f>
        <v>-0.28447154471544722</v>
      </c>
      <c r="S64">
        <f>sorted!W64</f>
        <v>3.4091869918699187</v>
      </c>
      <c r="T64">
        <f>sorted!X64</f>
        <v>3.4091869918699187</v>
      </c>
      <c r="U64" t="str">
        <f>sorted!S64</f>
        <v>_______</v>
      </c>
    </row>
    <row r="65" spans="1:21" x14ac:dyDescent="0.3">
      <c r="A65">
        <f>GMs!$P$9*S65 + 1</f>
        <v>12.349856905771359</v>
      </c>
      <c r="B65">
        <f>GMs!$P$10*T65 + 1</f>
        <v>12.349856905771359</v>
      </c>
      <c r="C65">
        <f>G65-AVs_avail!$AB$3</f>
        <v>9.1232363267573433</v>
      </c>
      <c r="D65">
        <f>H65-AVs_avail!$AB$3</f>
        <v>9.1232363267573433</v>
      </c>
      <c r="E65">
        <f t="shared" si="0"/>
        <v>14.757137919429752</v>
      </c>
      <c r="F65">
        <f t="shared" si="1"/>
        <v>14.757137919429752</v>
      </c>
      <c r="G65">
        <f>sorted!AN65</f>
        <v>16.232851711372728</v>
      </c>
      <c r="H65">
        <f>sorted!AO65</f>
        <v>16.232851711372728</v>
      </c>
      <c r="I65" t="str">
        <f>sorted!A65</f>
        <v>Mike Conley</v>
      </c>
      <c r="J65">
        <f>sorted!B65</f>
        <v>-0.34178861788617887</v>
      </c>
      <c r="K65">
        <f>sorted!C65</f>
        <v>0.76894308943089429</v>
      </c>
      <c r="L65">
        <f>sorted!D65</f>
        <v>0.70243902439024386</v>
      </c>
      <c r="M65">
        <f>sorted!E65</f>
        <v>0.13528455284552846</v>
      </c>
      <c r="N65">
        <f>sorted!F65</f>
        <v>-0.76406504065040659</v>
      </c>
      <c r="O65">
        <f>sorted!G65</f>
        <v>1.2518699186991868</v>
      </c>
      <c r="P65">
        <f>sorted!H65</f>
        <v>0.74341463414634146</v>
      </c>
      <c r="Q65">
        <f>sorted!I65</f>
        <v>-0.78682926829268296</v>
      </c>
      <c r="R65">
        <f>sorted!J65</f>
        <v>-0.11886178861788615</v>
      </c>
      <c r="S65">
        <f>sorted!W65</f>
        <v>3.3952845528455278</v>
      </c>
      <c r="T65">
        <f>sorted!X65</f>
        <v>3.3952845528455278</v>
      </c>
      <c r="U65" t="str">
        <f>sorted!S65</f>
        <v>_______</v>
      </c>
    </row>
    <row r="66" spans="1:21" x14ac:dyDescent="0.3">
      <c r="A66">
        <f>GMs!$P$9*S66 + 1</f>
        <v>12.319146359572612</v>
      </c>
      <c r="B66">
        <f>GMs!$P$10*T66 + 1</f>
        <v>12.319146359572612</v>
      </c>
      <c r="C66">
        <f>G66-AVs_avail!$AB$3</f>
        <v>9.0820191378443376</v>
      </c>
      <c r="D66">
        <f>H66-AVs_avail!$AB$3</f>
        <v>9.0820191378443376</v>
      </c>
      <c r="E66">
        <f t="shared" si="0"/>
        <v>14.719667747690655</v>
      </c>
      <c r="F66">
        <f t="shared" si="1"/>
        <v>14.719667747690655</v>
      </c>
      <c r="G66">
        <f>sorted!AN66</f>
        <v>16.191634522459722</v>
      </c>
      <c r="H66">
        <f>sorted!AO66</f>
        <v>16.191634522459722</v>
      </c>
      <c r="I66" t="str">
        <f>sorted!A66</f>
        <v>De'Aaron Fox</v>
      </c>
      <c r="J66">
        <f>sorted!B66</f>
        <v>0.42792682926829267</v>
      </c>
      <c r="K66">
        <f>sorted!C66</f>
        <v>-1.595</v>
      </c>
      <c r="L66">
        <f>sorted!D66</f>
        <v>1.2926829268292694E-2</v>
      </c>
      <c r="M66">
        <f>sorted!E66</f>
        <v>1.6453658536585367</v>
      </c>
      <c r="N66">
        <f>sorted!F66</f>
        <v>-0.66634146341463407</v>
      </c>
      <c r="O66">
        <f>sorted!G66</f>
        <v>2.0119512195121949</v>
      </c>
      <c r="P66">
        <f>sorted!H66</f>
        <v>1.3623170731707317</v>
      </c>
      <c r="Q66">
        <f>sorted!I66</f>
        <v>-0.18792682926829268</v>
      </c>
      <c r="R66">
        <f>sorted!J66</f>
        <v>-1.4300000000000002</v>
      </c>
      <c r="S66">
        <f>sorted!W66</f>
        <v>3.3860975609756094</v>
      </c>
      <c r="T66">
        <f>sorted!X66</f>
        <v>3.3860975609756094</v>
      </c>
      <c r="U66" t="str">
        <f>sorted!S66</f>
        <v>_______</v>
      </c>
    </row>
    <row r="67" spans="1:21" x14ac:dyDescent="0.3">
      <c r="A67">
        <f>GMs!$P$9*S67 + 1</f>
        <v>12.14656939642035</v>
      </c>
      <c r="B67">
        <f>GMs!$P$10*T67 + 1</f>
        <v>12.14656939642035</v>
      </c>
      <c r="C67">
        <f>G67-AVs_avail!$AB$3</f>
        <v>8.8504004213862721</v>
      </c>
      <c r="D67">
        <f>H67-AVs_avail!$AB$3</f>
        <v>8.8504004213862721</v>
      </c>
      <c r="E67">
        <f t="shared" si="0"/>
        <v>14.509105278183323</v>
      </c>
      <c r="F67">
        <f t="shared" si="1"/>
        <v>14.509105278183323</v>
      </c>
      <c r="G67">
        <f>sorted!AN67</f>
        <v>15.960015806001657</v>
      </c>
      <c r="H67">
        <f>sorted!AO67</f>
        <v>15.960015806001657</v>
      </c>
      <c r="I67" t="str">
        <f>sorted!A67</f>
        <v>Draymond Green</v>
      </c>
      <c r="J67">
        <f>sorted!B67</f>
        <v>-6.8455284552845524E-2</v>
      </c>
      <c r="K67">
        <f>sorted!C67</f>
        <v>8.6178861788617889E-2</v>
      </c>
      <c r="L67">
        <f>sorted!D67</f>
        <v>-1.2063414634146341</v>
      </c>
      <c r="M67">
        <f>sorted!E67</f>
        <v>-0.99528455284552841</v>
      </c>
      <c r="N67">
        <f>sorted!F67</f>
        <v>0.79918699186991882</v>
      </c>
      <c r="O67">
        <f>sorted!G67</f>
        <v>2.3398373983739837</v>
      </c>
      <c r="P67">
        <f>sorted!H67</f>
        <v>1.6199999999999999</v>
      </c>
      <c r="Q67">
        <f>sorted!I67</f>
        <v>0.47951219512195131</v>
      </c>
      <c r="R67">
        <f>sorted!J67</f>
        <v>-1.5250406504065039</v>
      </c>
      <c r="S67">
        <f>sorted!W67</f>
        <v>3.3344715447154472</v>
      </c>
      <c r="T67">
        <f>sorted!X67</f>
        <v>3.3344715447154472</v>
      </c>
      <c r="U67" t="str">
        <f>sorted!S67</f>
        <v>_______</v>
      </c>
    </row>
    <row r="68" spans="1:21" x14ac:dyDescent="0.3">
      <c r="A68">
        <f>GMs!$P$9*S68 + 1</f>
        <v>12.038131273116802</v>
      </c>
      <c r="B68">
        <f>GMs!$P$10*T68 + 1</f>
        <v>12.038131273116802</v>
      </c>
      <c r="C68">
        <f>G68-AVs_avail!$AB$3</f>
        <v>8.7048636215960862</v>
      </c>
      <c r="D68">
        <f>H68-AVs_avail!$AB$3</f>
        <v>8.7048636215960862</v>
      </c>
      <c r="E68">
        <f t="shared" ref="E68:E131" si="2">G68/1.1</f>
        <v>14.376799096555882</v>
      </c>
      <c r="F68">
        <f t="shared" ref="F68:F131" si="3">H68/1.1</f>
        <v>14.376799096555882</v>
      </c>
      <c r="G68">
        <f>sorted!AN68</f>
        <v>15.814479006211471</v>
      </c>
      <c r="H68">
        <f>sorted!AO68</f>
        <v>15.814479006211471</v>
      </c>
      <c r="I68" t="str">
        <f>sorted!A68</f>
        <v>Kyle Anderson</v>
      </c>
      <c r="J68">
        <f>sorted!B68</f>
        <v>0.23605691056910569</v>
      </c>
      <c r="K68">
        <f>sorted!C68</f>
        <v>-2.8577235772357722E-2</v>
      </c>
      <c r="L68">
        <f>sorted!D68</f>
        <v>-0.38426829268292684</v>
      </c>
      <c r="M68">
        <f>sorted!E68</f>
        <v>-0.29272357723577236</v>
      </c>
      <c r="N68">
        <f>sorted!F68</f>
        <v>0.13028455284552848</v>
      </c>
      <c r="O68">
        <f>sorted!G68</f>
        <v>0.29191056910569102</v>
      </c>
      <c r="P68">
        <f>sorted!H68</f>
        <v>0.60256097560975619</v>
      </c>
      <c r="Q68">
        <f>sorted!I68</f>
        <v>0.41475609756097565</v>
      </c>
      <c r="R68">
        <f>sorted!J68</f>
        <v>0.52715447154471551</v>
      </c>
      <c r="S68">
        <f>sorted!W68</f>
        <v>3.3020325203252034</v>
      </c>
      <c r="T68">
        <f>sorted!X68</f>
        <v>3.3020325203252034</v>
      </c>
      <c r="U68" t="str">
        <f>sorted!S68</f>
        <v>_______</v>
      </c>
    </row>
    <row r="69" spans="1:21" x14ac:dyDescent="0.3">
      <c r="A69">
        <f>GMs!$P$9*S69 + 1</f>
        <v>11.915832637812048</v>
      </c>
      <c r="B69">
        <f>GMs!$P$10*T69 + 1</f>
        <v>11.915832637812048</v>
      </c>
      <c r="C69">
        <f>G69-AVs_avail!$AB$3</f>
        <v>8.5407243737124183</v>
      </c>
      <c r="D69">
        <f>H69-AVs_avail!$AB$3</f>
        <v>8.5407243737124183</v>
      </c>
      <c r="E69">
        <f t="shared" si="2"/>
        <v>14.227581598479819</v>
      </c>
      <c r="F69">
        <f t="shared" si="3"/>
        <v>14.227581598479819</v>
      </c>
      <c r="G69">
        <f>sorted!AN69</f>
        <v>15.650339758327803</v>
      </c>
      <c r="H69">
        <f>sorted!AO69</f>
        <v>15.650339758327803</v>
      </c>
      <c r="I69" t="str">
        <f>sorted!A69</f>
        <v>Brook Lopez</v>
      </c>
      <c r="J69">
        <f>sorted!B69</f>
        <v>0.78483739837398381</v>
      </c>
      <c r="K69">
        <f>sorted!C69</f>
        <v>0.53849593495934966</v>
      </c>
      <c r="L69">
        <f>sorted!D69</f>
        <v>-0.34768292682926832</v>
      </c>
      <c r="M69">
        <f>sorted!E69</f>
        <v>-0.26528455284552849</v>
      </c>
      <c r="N69">
        <f>sorted!F69</f>
        <v>-8.0081300813008127E-2</v>
      </c>
      <c r="O69">
        <f>sorted!G69</f>
        <v>-1.0800406504065041</v>
      </c>
      <c r="P69">
        <f>sorted!H69</f>
        <v>-0.83341463414634154</v>
      </c>
      <c r="Q69">
        <f>sorted!I69</f>
        <v>1.9147560975609756</v>
      </c>
      <c r="R69">
        <f>sorted!J69</f>
        <v>0.82898373983739848</v>
      </c>
      <c r="S69">
        <f>sorted!W69</f>
        <v>3.2654471544715449</v>
      </c>
      <c r="T69">
        <f>sorted!X69</f>
        <v>3.2654471544715449</v>
      </c>
      <c r="U69" t="str">
        <f>sorted!S69</f>
        <v>_______</v>
      </c>
    </row>
    <row r="70" spans="1:21" x14ac:dyDescent="0.3">
      <c r="A70">
        <f>GMs!$P$9*S70 + 1</f>
        <v>11.767715401720736</v>
      </c>
      <c r="B70">
        <f>GMs!$P$10*T70 + 1</f>
        <v>11.767715401720736</v>
      </c>
      <c r="C70">
        <f>G70-AVs_avail!$AB$3</f>
        <v>8.3419335068310865</v>
      </c>
      <c r="D70">
        <f>H70-AVs_avail!$AB$3</f>
        <v>8.3419335068310865</v>
      </c>
      <c r="E70">
        <f t="shared" si="2"/>
        <v>14.0468626285877</v>
      </c>
      <c r="F70">
        <f t="shared" si="3"/>
        <v>14.0468626285877</v>
      </c>
      <c r="G70">
        <f>sorted!AN70</f>
        <v>15.451548891446471</v>
      </c>
      <c r="H70">
        <f>sorted!AO70</f>
        <v>15.451548891446471</v>
      </c>
      <c r="I70" t="str">
        <f>sorted!A70</f>
        <v>Anthony Edwards</v>
      </c>
      <c r="J70">
        <f>sorted!B70</f>
        <v>-0.93373983739837396</v>
      </c>
      <c r="K70">
        <f>sorted!C70</f>
        <v>0.14943089430894307</v>
      </c>
      <c r="L70">
        <f>sorted!D70</f>
        <v>0.86707317073170731</v>
      </c>
      <c r="M70">
        <f>sorted!E70</f>
        <v>1.1451626016260161</v>
      </c>
      <c r="N70">
        <f>sorted!F70</f>
        <v>-5.5162601626016258E-2</v>
      </c>
      <c r="O70">
        <f>sorted!G70</f>
        <v>0.33504065040650405</v>
      </c>
      <c r="P70">
        <f>sorted!H70</f>
        <v>0.82146341463414629</v>
      </c>
      <c r="Q70">
        <f>sorted!I70</f>
        <v>-4.9999999999999996E-2</v>
      </c>
      <c r="R70">
        <f>sorted!J70</f>
        <v>-0.86300813008130073</v>
      </c>
      <c r="S70">
        <f>sorted!W70</f>
        <v>3.2211382113821139</v>
      </c>
      <c r="T70">
        <f>sorted!X70</f>
        <v>3.2211382113821139</v>
      </c>
      <c r="U70" t="str">
        <f>sorted!S70</f>
        <v>_______</v>
      </c>
    </row>
    <row r="71" spans="1:21" x14ac:dyDescent="0.3">
      <c r="A71">
        <f>GMs!$P$9*S71 + 1</f>
        <v>11.737548405012229</v>
      </c>
      <c r="B71">
        <f>GMs!$P$10*T71 + 1</f>
        <v>11.737548405012229</v>
      </c>
      <c r="C71">
        <f>G71-AVs_avail!$AB$3</f>
        <v>8.3014458256864483</v>
      </c>
      <c r="D71">
        <f>H71-AVs_avail!$AB$3</f>
        <v>8.3014458256864483</v>
      </c>
      <c r="E71">
        <f t="shared" si="2"/>
        <v>14.010055645728938</v>
      </c>
      <c r="F71">
        <f t="shared" si="3"/>
        <v>14.010055645728938</v>
      </c>
      <c r="G71">
        <f>sorted!AN71</f>
        <v>15.411061210301833</v>
      </c>
      <c r="H71">
        <f>sorted!AO71</f>
        <v>15.411061210301833</v>
      </c>
      <c r="I71" t="str">
        <f>sorted!A71</f>
        <v>Mitchell Robinson</v>
      </c>
      <c r="J71">
        <f>sorted!B71</f>
        <v>2.0030894308943088</v>
      </c>
      <c r="K71">
        <f>sorted!C71</f>
        <v>-1.5343495934959348</v>
      </c>
      <c r="L71">
        <f>sorted!D71</f>
        <v>-1.6908536585365852</v>
      </c>
      <c r="M71">
        <f>sorted!E71</f>
        <v>-0.78434959349593492</v>
      </c>
      <c r="N71">
        <f>sorted!F71</f>
        <v>1.0548373983739836</v>
      </c>
      <c r="O71">
        <f>sorted!G71</f>
        <v>-1.1522764227642277</v>
      </c>
      <c r="P71">
        <f>sorted!H71</f>
        <v>0.41475609756097559</v>
      </c>
      <c r="Q71">
        <f>sorted!I71</f>
        <v>2.2018292682926828</v>
      </c>
      <c r="R71">
        <f>sorted!J71</f>
        <v>0.89455284552845526</v>
      </c>
      <c r="S71">
        <f>sorted!W71</f>
        <v>3.2121138211382112</v>
      </c>
      <c r="T71">
        <f>sorted!X71</f>
        <v>3.2121138211382112</v>
      </c>
      <c r="U71" t="str">
        <f>sorted!S71</f>
        <v>_______</v>
      </c>
    </row>
    <row r="72" spans="1:21" x14ac:dyDescent="0.3">
      <c r="A72">
        <f>GMs!$P$9*S72 + 1</f>
        <v>11.692162022576909</v>
      </c>
      <c r="B72">
        <f>GMs!$P$10*T72 + 1</f>
        <v>11.692162022576909</v>
      </c>
      <c r="C72">
        <f>G72-AVs_avail!$AB$3</f>
        <v>8.2405319270273996</v>
      </c>
      <c r="D72">
        <f>H72-AVs_avail!$AB$3</f>
        <v>8.2405319270273996</v>
      </c>
      <c r="E72">
        <f t="shared" si="2"/>
        <v>13.954679374220712</v>
      </c>
      <c r="F72">
        <f t="shared" si="3"/>
        <v>13.954679374220712</v>
      </c>
      <c r="G72">
        <f>sorted!AN72</f>
        <v>15.350147311642784</v>
      </c>
      <c r="H72">
        <f>sorted!AO72</f>
        <v>15.350147311642784</v>
      </c>
      <c r="I72" t="str">
        <f>sorted!A72</f>
        <v>DeMar DeRozan</v>
      </c>
      <c r="J72">
        <f>sorted!B72</f>
        <v>1.0351219512195124</v>
      </c>
      <c r="K72">
        <f>sorted!C72</f>
        <v>2.3439024390243901</v>
      </c>
      <c r="L72">
        <f>sorted!D72</f>
        <v>-1.4673170731707319</v>
      </c>
      <c r="M72">
        <f>sorted!E72</f>
        <v>0.84341463414634155</v>
      </c>
      <c r="N72">
        <f>sorted!F72</f>
        <v>-0.55414634146341468</v>
      </c>
      <c r="O72">
        <f>sorted!G72</f>
        <v>0.52195121951219525</v>
      </c>
      <c r="P72">
        <f>sorted!H72</f>
        <v>-0.37804878048780494</v>
      </c>
      <c r="Q72">
        <f>sorted!I72</f>
        <v>-0.83853658536585363</v>
      </c>
      <c r="R72">
        <f>sorted!J72</f>
        <v>-0.11268292682926831</v>
      </c>
      <c r="S72">
        <f>sorted!W72</f>
        <v>3.1985365853658534</v>
      </c>
      <c r="T72">
        <f>sorted!X72</f>
        <v>3.1985365853658534</v>
      </c>
      <c r="U72" t="str">
        <f>sorted!S72</f>
        <v>_______</v>
      </c>
    </row>
    <row r="73" spans="1:21" x14ac:dyDescent="0.3">
      <c r="A73">
        <f>GMs!$P$9*S73 + 1</f>
        <v>11.559535946957531</v>
      </c>
      <c r="B73">
        <f>GMs!$P$10*T73 + 1</f>
        <v>11.559535946957531</v>
      </c>
      <c r="C73">
        <f>G73-AVs_avail!$AB$3</f>
        <v>8.0625320315446629</v>
      </c>
      <c r="D73">
        <f>H73-AVs_avail!$AB$3</f>
        <v>8.0625320315446629</v>
      </c>
      <c r="E73">
        <f t="shared" si="2"/>
        <v>13.792861287418225</v>
      </c>
      <c r="F73">
        <f t="shared" si="3"/>
        <v>13.792861287418225</v>
      </c>
      <c r="G73">
        <f>sorted!AN73</f>
        <v>15.172147416160048</v>
      </c>
      <c r="H73">
        <f>sorted!AO73</f>
        <v>15.172147416160048</v>
      </c>
      <c r="I73" t="str">
        <f>sorted!A73</f>
        <v>Kyle Lowry</v>
      </c>
      <c r="J73">
        <f>sorted!B73</f>
        <v>-0.48991869918699188</v>
      </c>
      <c r="K73">
        <f>sorted!C73</f>
        <v>0.94666666666666677</v>
      </c>
      <c r="L73">
        <f>sorted!D73</f>
        <v>0.83073170731707324</v>
      </c>
      <c r="M73">
        <f>sorted!E73</f>
        <v>0.20764227642276425</v>
      </c>
      <c r="N73">
        <f>sorted!F73</f>
        <v>-0.20178861788617886</v>
      </c>
      <c r="O73">
        <f>sorted!G73</f>
        <v>1.6022764227642277</v>
      </c>
      <c r="P73">
        <f>sorted!H73</f>
        <v>-7.4634146341463412E-2</v>
      </c>
      <c r="Q73">
        <f>sorted!I73</f>
        <v>-0.61804878048780487</v>
      </c>
      <c r="R73">
        <f>sorted!J73</f>
        <v>-0.84894308943089425</v>
      </c>
      <c r="S73">
        <f>sorted!W73</f>
        <v>3.1588617886178856</v>
      </c>
      <c r="T73">
        <f>sorted!X73</f>
        <v>3.1588617886178856</v>
      </c>
      <c r="U73" t="str">
        <f>sorted!S73</f>
        <v>_______</v>
      </c>
    </row>
    <row r="74" spans="1:21" x14ac:dyDescent="0.3">
      <c r="A74">
        <f>GMs!$P$9*S74 + 1</f>
        <v>11.430986492514982</v>
      </c>
      <c r="B74">
        <f>GMs!$P$10*T74 + 1</f>
        <v>11.430986492514982</v>
      </c>
      <c r="C74">
        <f>G74-AVs_avail!$AB$3</f>
        <v>7.8900034443247229</v>
      </c>
      <c r="D74">
        <f>H74-AVs_avail!$AB$3</f>
        <v>7.8900034443247229</v>
      </c>
      <c r="E74">
        <f t="shared" si="2"/>
        <v>13.636017117218278</v>
      </c>
      <c r="F74">
        <f t="shared" si="3"/>
        <v>13.636017117218278</v>
      </c>
      <c r="G74">
        <f>sorted!AN74</f>
        <v>14.999618828940108</v>
      </c>
      <c r="H74">
        <f>sorted!AO74</f>
        <v>14.999618828940108</v>
      </c>
      <c r="I74" t="str">
        <f>sorted!A74</f>
        <v>Jarrett Allen</v>
      </c>
      <c r="J74">
        <f>sorted!B74</f>
        <v>2.2916260162601625</v>
      </c>
      <c r="K74">
        <f>sorted!C74</f>
        <v>-1.6256910569105691</v>
      </c>
      <c r="L74">
        <f>sorted!D74</f>
        <v>-1.6041463414634145</v>
      </c>
      <c r="M74">
        <f>sorted!E74</f>
        <v>-8.1788617886178833E-2</v>
      </c>
      <c r="N74">
        <f>sorted!F74</f>
        <v>2.0595934959349598</v>
      </c>
      <c r="O74">
        <f>sorted!G74</f>
        <v>-0.53715447154471541</v>
      </c>
      <c r="P74">
        <f>sorted!H74</f>
        <v>-1.0153658536585366</v>
      </c>
      <c r="Q74">
        <f>sorted!I74</f>
        <v>1.8782926829268292</v>
      </c>
      <c r="R74">
        <f>sorted!J74</f>
        <v>-4.9837398373983766E-2</v>
      </c>
      <c r="S74">
        <f>sorted!W74</f>
        <v>3.1204065040650408</v>
      </c>
      <c r="T74">
        <f>sorted!X74</f>
        <v>3.1204065040650408</v>
      </c>
      <c r="U74" t="str">
        <f>sorted!S74</f>
        <v>_______</v>
      </c>
    </row>
    <row r="75" spans="1:21" x14ac:dyDescent="0.3">
      <c r="A75">
        <f>GMs!$P$9*S75 + 1</f>
        <v>11.130131849665288</v>
      </c>
      <c r="B75">
        <f>GMs!$P$10*T75 + 1</f>
        <v>11.130131849665288</v>
      </c>
      <c r="C75">
        <f>G75-AVs_avail!$AB$3</f>
        <v>7.4862208945308986</v>
      </c>
      <c r="D75">
        <f>H75-AVs_avail!$AB$3</f>
        <v>7.4862208945308986</v>
      </c>
      <c r="E75">
        <f t="shared" si="2"/>
        <v>13.268942071951166</v>
      </c>
      <c r="F75">
        <f t="shared" si="3"/>
        <v>13.268942071951166</v>
      </c>
      <c r="G75">
        <f>sorted!AN75</f>
        <v>14.595836279146283</v>
      </c>
      <c r="H75">
        <f>sorted!AO75</f>
        <v>14.595836279146283</v>
      </c>
      <c r="I75" t="str">
        <f>sorted!A75</f>
        <v>Caris LeVert</v>
      </c>
      <c r="J75">
        <f>sorted!B75</f>
        <v>-0.65691056910569112</v>
      </c>
      <c r="K75">
        <f>sorted!C75</f>
        <v>0.45382113821138215</v>
      </c>
      <c r="L75">
        <f>sorted!D75</f>
        <v>-9.3658536585365867E-2</v>
      </c>
      <c r="M75">
        <f>sorted!E75</f>
        <v>0.59967479674796742</v>
      </c>
      <c r="N75">
        <f>sorted!F75</f>
        <v>-0.36601626016260164</v>
      </c>
      <c r="O75">
        <f>sorted!G75</f>
        <v>0.87869918699186988</v>
      </c>
      <c r="P75">
        <f>sorted!H75</f>
        <v>0.85951219512195132</v>
      </c>
      <c r="Q75">
        <f>sorted!I75</f>
        <v>-4.8780487804878064E-2</v>
      </c>
      <c r="R75">
        <f>sorted!J75</f>
        <v>-0.40081300813008125</v>
      </c>
      <c r="S75">
        <f>sorted!W75</f>
        <v>3.0304065040650405</v>
      </c>
      <c r="T75">
        <f>sorted!X75</f>
        <v>3.0304065040650405</v>
      </c>
      <c r="U75" t="str">
        <f>sorted!S75</f>
        <v>_______</v>
      </c>
    </row>
    <row r="76" spans="1:21" x14ac:dyDescent="0.3">
      <c r="A76">
        <f>GMs!$P$9*S76 + 1</f>
        <v>10.405308604425782</v>
      </c>
      <c r="B76">
        <f>GMs!$P$10*T76 + 1</f>
        <v>10.405308604425782</v>
      </c>
      <c r="C76">
        <f>G76-AVs_avail!$AB$3</f>
        <v>6.5134222854070298</v>
      </c>
      <c r="D76">
        <f>H76-AVs_avail!$AB$3</f>
        <v>6.5134222854070298</v>
      </c>
      <c r="E76">
        <f t="shared" si="2"/>
        <v>12.384579700020376</v>
      </c>
      <c r="F76">
        <f t="shared" si="3"/>
        <v>12.384579700020376</v>
      </c>
      <c r="G76">
        <f>sorted!AN76</f>
        <v>13.623037670022415</v>
      </c>
      <c r="H76">
        <f>sorted!AO76</f>
        <v>13.623037670022415</v>
      </c>
      <c r="I76" t="str">
        <f>sorted!A76</f>
        <v>PJ Washington</v>
      </c>
      <c r="J76">
        <f>sorted!B76</f>
        <v>-0.26227642276422763</v>
      </c>
      <c r="K76">
        <f>sorted!C76</f>
        <v>-0.25398373983739841</v>
      </c>
      <c r="L76">
        <f>sorted!D76</f>
        <v>2.9268292682926855E-2</v>
      </c>
      <c r="M76">
        <f>sorted!E76</f>
        <v>-0.15398373983739833</v>
      </c>
      <c r="N76">
        <f>sorted!F76</f>
        <v>0.52544715447154478</v>
      </c>
      <c r="O76">
        <f>sorted!G76</f>
        <v>-0.2032520325203252</v>
      </c>
      <c r="P76">
        <f>sorted!H76</f>
        <v>0.41951219512195126</v>
      </c>
      <c r="Q76">
        <f>sorted!I76</f>
        <v>1.2826829268292683</v>
      </c>
      <c r="R76">
        <f>sorted!J76</f>
        <v>-0.37471544715447158</v>
      </c>
      <c r="S76">
        <f>sorted!W76</f>
        <v>2.8135772357723576</v>
      </c>
      <c r="T76">
        <f>sorted!X76</f>
        <v>2.8135772357723576</v>
      </c>
      <c r="U76" t="str">
        <f>sorted!S76</f>
        <v>_______</v>
      </c>
    </row>
    <row r="77" spans="1:21" x14ac:dyDescent="0.3">
      <c r="A77">
        <f>GMs!$P$9*S77 + 1</f>
        <v>10.295375720024063</v>
      </c>
      <c r="B77">
        <f>GMs!$P$10*T77 + 1</f>
        <v>10.295375720024063</v>
      </c>
      <c r="C77">
        <f>G77-AVs_avail!$AB$3</f>
        <v>6.3658793392538211</v>
      </c>
      <c r="D77">
        <f>H77-AVs_avail!$AB$3</f>
        <v>6.3658793392538211</v>
      </c>
      <c r="E77">
        <f t="shared" si="2"/>
        <v>12.250449748972004</v>
      </c>
      <c r="F77">
        <f t="shared" si="3"/>
        <v>12.250449748972004</v>
      </c>
      <c r="G77">
        <f>sorted!AN77</f>
        <v>13.475494723869206</v>
      </c>
      <c r="H77">
        <f>sorted!AO77</f>
        <v>13.475494723869206</v>
      </c>
      <c r="I77" t="str">
        <f>sorted!A77</f>
        <v>Norman Powell</v>
      </c>
      <c r="J77">
        <f>sorted!B77</f>
        <v>0.11715447154471545</v>
      </c>
      <c r="K77">
        <f>sorted!C77</f>
        <v>1.3616666666666666</v>
      </c>
      <c r="L77">
        <f>sorted!D77</f>
        <v>0.66756097560975614</v>
      </c>
      <c r="M77">
        <f>sorted!E77</f>
        <v>0.53959349593495942</v>
      </c>
      <c r="N77">
        <f>sorted!F77</f>
        <v>-0.83922764227642288</v>
      </c>
      <c r="O77">
        <f>sorted!G77</f>
        <v>-0.51296747967479672</v>
      </c>
      <c r="P77">
        <f>sorted!H77</f>
        <v>0.24585365853658536</v>
      </c>
      <c r="Q77">
        <f>sorted!I77</f>
        <v>-0.59134146341463412</v>
      </c>
      <c r="R77">
        <f>sorted!J77</f>
        <v>-1.2479674796747955E-2</v>
      </c>
      <c r="S77">
        <f>sorted!W77</f>
        <v>2.7806910569105687</v>
      </c>
      <c r="T77">
        <f>sorted!X77</f>
        <v>2.7806910569105687</v>
      </c>
      <c r="U77" t="str">
        <f>sorted!S77</f>
        <v>_______</v>
      </c>
    </row>
    <row r="78" spans="1:21" x14ac:dyDescent="0.3">
      <c r="A78">
        <f>GMs!$P$9*S78 + 1</f>
        <v>10.205010617271109</v>
      </c>
      <c r="B78">
        <f>GMs!$P$10*T78 + 1</f>
        <v>10.205010617271109</v>
      </c>
      <c r="C78">
        <f>G78-AVs_avail!$AB$3</f>
        <v>6.2445986727620024</v>
      </c>
      <c r="D78">
        <f>H78-AVs_avail!$AB$3</f>
        <v>6.2445986727620024</v>
      </c>
      <c r="E78">
        <f t="shared" si="2"/>
        <v>12.140194597615805</v>
      </c>
      <c r="F78">
        <f t="shared" si="3"/>
        <v>12.140194597615805</v>
      </c>
      <c r="G78">
        <f>sorted!AN78</f>
        <v>13.354214057377387</v>
      </c>
      <c r="H78">
        <f>sorted!AO78</f>
        <v>13.354214057377387</v>
      </c>
      <c r="I78" t="str">
        <f>sorted!A78</f>
        <v>Buddy Hield</v>
      </c>
      <c r="J78">
        <f>sorted!B78</f>
        <v>-1.1058536585365855</v>
      </c>
      <c r="K78">
        <f>sorted!C78</f>
        <v>0.11951219512195123</v>
      </c>
      <c r="L78">
        <f>sorted!D78</f>
        <v>2.1565853658536587</v>
      </c>
      <c r="M78">
        <f>sorted!E78</f>
        <v>0.32439024390243909</v>
      </c>
      <c r="N78">
        <f>sorted!F78</f>
        <v>-0.22048780487804875</v>
      </c>
      <c r="O78">
        <f>sorted!G78</f>
        <v>0.31804878048780488</v>
      </c>
      <c r="P78">
        <f>sorted!H78</f>
        <v>-0.11853658536585365</v>
      </c>
      <c r="Q78">
        <f>sorted!I78</f>
        <v>-0.37512195121951225</v>
      </c>
      <c r="R78">
        <f>sorted!J78</f>
        <v>-0.14975609756097563</v>
      </c>
      <c r="S78">
        <f>sorted!W78</f>
        <v>2.7536585365853661</v>
      </c>
      <c r="T78">
        <f>sorted!X78</f>
        <v>2.7536585365853661</v>
      </c>
      <c r="U78" t="str">
        <f>sorted!S78</f>
        <v>_______</v>
      </c>
    </row>
    <row r="79" spans="1:21" x14ac:dyDescent="0.3">
      <c r="A79">
        <f>GMs!$P$9*S79 + 1</f>
        <v>10.205010617271109</v>
      </c>
      <c r="B79">
        <f>GMs!$P$10*T79 + 1</f>
        <v>10.205010617271109</v>
      </c>
      <c r="C79">
        <f>G79-AVs_avail!$AB$3</f>
        <v>6.2445986727620006</v>
      </c>
      <c r="D79">
        <f>H79-AVs_avail!$AB$3</f>
        <v>6.2445986727620006</v>
      </c>
      <c r="E79">
        <f t="shared" si="2"/>
        <v>12.140194597615803</v>
      </c>
      <c r="F79">
        <f t="shared" si="3"/>
        <v>12.140194597615803</v>
      </c>
      <c r="G79">
        <f>sorted!AN79</f>
        <v>13.354214057377385</v>
      </c>
      <c r="H79">
        <f>sorted!AO79</f>
        <v>13.354214057377385</v>
      </c>
      <c r="I79" t="str">
        <f>sorted!A79</f>
        <v>Saddiq Bey</v>
      </c>
      <c r="J79">
        <f>sorted!B79</f>
        <v>-0.92048780487804882</v>
      </c>
      <c r="K79">
        <f>sorted!C79</f>
        <v>0.78682926829268296</v>
      </c>
      <c r="L79">
        <f>sorted!D79</f>
        <v>1.3965853658536587</v>
      </c>
      <c r="M79">
        <f>sorted!E79</f>
        <v>0.26878048780487812</v>
      </c>
      <c r="N79">
        <f>sorted!F79</f>
        <v>0.1965853658536586</v>
      </c>
      <c r="O79">
        <f>sorted!G79</f>
        <v>-0.55317073170731712</v>
      </c>
      <c r="P79">
        <f>sorted!H79</f>
        <v>-0.11853658536585365</v>
      </c>
      <c r="Q79">
        <f>sorted!I79</f>
        <v>-0.67170731707317077</v>
      </c>
      <c r="R79">
        <f>sorted!J79</f>
        <v>0.5639024390243903</v>
      </c>
      <c r="S79">
        <f>sorted!W79</f>
        <v>2.7536585365853656</v>
      </c>
      <c r="T79">
        <f>sorted!X79</f>
        <v>2.7536585365853656</v>
      </c>
      <c r="U79" t="str">
        <f>sorted!S79</f>
        <v>_______</v>
      </c>
    </row>
    <row r="80" spans="1:21" x14ac:dyDescent="0.3">
      <c r="A80">
        <f>GMs!$P$9*S80 + 1</f>
        <v>9.9606851214067227</v>
      </c>
      <c r="B80">
        <f>GMs!$P$10*T80 + 1</f>
        <v>9.9606851214067227</v>
      </c>
      <c r="C80">
        <f>G80-AVs_avail!$AB$3</f>
        <v>5.9166849308788514</v>
      </c>
      <c r="D80">
        <f>H80-AVs_avail!$AB$3</f>
        <v>5.9166849308788514</v>
      </c>
      <c r="E80">
        <f t="shared" si="2"/>
        <v>11.84209119590385</v>
      </c>
      <c r="F80">
        <f t="shared" si="3"/>
        <v>11.84209119590385</v>
      </c>
      <c r="G80">
        <f>sorted!AN80</f>
        <v>13.026300315494236</v>
      </c>
      <c r="H80">
        <f>sorted!AO80</f>
        <v>13.026300315494236</v>
      </c>
      <c r="I80" t="str">
        <f>sorted!A80</f>
        <v>Joe Harris</v>
      </c>
      <c r="J80">
        <f>sorted!B80</f>
        <v>0.89837398373983735</v>
      </c>
      <c r="K80">
        <f>sorted!C80</f>
        <v>-1.9674796747967477E-2</v>
      </c>
      <c r="L80">
        <f>sorted!D80</f>
        <v>1.4548780487804878</v>
      </c>
      <c r="M80">
        <f>sorted!E80</f>
        <v>9.3739837398374007E-2</v>
      </c>
      <c r="N80">
        <f>sorted!F80</f>
        <v>-0.57081300813008129</v>
      </c>
      <c r="O80">
        <f>sorted!G80</f>
        <v>-0.46601626016260161</v>
      </c>
      <c r="P80">
        <f>sorted!H80</f>
        <v>-0.5356097560975609</v>
      </c>
      <c r="Q80">
        <f>sorted!I80</f>
        <v>-0.78195121951219515</v>
      </c>
      <c r="R80">
        <f>sorted!J80</f>
        <v>0.8027642276422764</v>
      </c>
      <c r="S80">
        <f>sorted!W80</f>
        <v>2.6805691056910566</v>
      </c>
      <c r="T80">
        <f>sorted!X80</f>
        <v>2.6805691056910566</v>
      </c>
      <c r="U80" t="str">
        <f>sorted!S80</f>
        <v>_______</v>
      </c>
    </row>
    <row r="81" spans="1:21" x14ac:dyDescent="0.3">
      <c r="A81">
        <f>GMs!$P$9*S81 + 1</f>
        <v>9.8642050868885267</v>
      </c>
      <c r="B81">
        <f>GMs!$P$10*T81 + 1</f>
        <v>9.8642050868885267</v>
      </c>
      <c r="C81">
        <f>G81-AVs_avail!$AB$3</f>
        <v>5.787197301992844</v>
      </c>
      <c r="D81">
        <f>H81-AVs_avail!$AB$3</f>
        <v>5.787197301992844</v>
      </c>
      <c r="E81">
        <f t="shared" si="2"/>
        <v>11.724375169643844</v>
      </c>
      <c r="F81">
        <f t="shared" si="3"/>
        <v>11.724375169643844</v>
      </c>
      <c r="G81">
        <f>sorted!AN81</f>
        <v>12.896812686608229</v>
      </c>
      <c r="H81">
        <f>sorted!AO81</f>
        <v>12.896812686608229</v>
      </c>
      <c r="I81" t="str">
        <f>sorted!A81</f>
        <v>T.J. McConnell</v>
      </c>
      <c r="J81">
        <f>sorted!B81</f>
        <v>1.3131707317073171</v>
      </c>
      <c r="K81">
        <f>sorted!C81</f>
        <v>-0.1678048780487805</v>
      </c>
      <c r="L81">
        <f>sorted!D81</f>
        <v>-1.5507317073170734</v>
      </c>
      <c r="M81">
        <f>sorted!E81</f>
        <v>-0.88975609756097562</v>
      </c>
      <c r="N81">
        <f>sorted!F81</f>
        <v>-0.6839024390243903</v>
      </c>
      <c r="O81">
        <f>sorted!G81</f>
        <v>1.5692682926829269</v>
      </c>
      <c r="P81">
        <f>sorted!H81</f>
        <v>2.1151219512195123</v>
      </c>
      <c r="Q81">
        <f>sorted!I81</f>
        <v>-0.63463414634146342</v>
      </c>
      <c r="R81">
        <f>sorted!J81</f>
        <v>-0.2239024390243903</v>
      </c>
      <c r="S81">
        <f>sorted!W81</f>
        <v>2.65170731707317</v>
      </c>
      <c r="T81">
        <f>sorted!X81</f>
        <v>2.65170731707317</v>
      </c>
      <c r="U81" t="str">
        <f>sorted!S81</f>
        <v>_______</v>
      </c>
    </row>
    <row r="82" spans="1:21" x14ac:dyDescent="0.3">
      <c r="A82">
        <f>GMs!$P$9*S82 + 1</f>
        <v>9.8173239433550386</v>
      </c>
      <c r="B82">
        <f>GMs!$P$10*T82 + 1</f>
        <v>9.8173239433550386</v>
      </c>
      <c r="C82">
        <f>G82-AVs_avail!$AB$3</f>
        <v>5.7242772569707725</v>
      </c>
      <c r="D82">
        <f>H82-AVs_avail!$AB$3</f>
        <v>5.7242772569707725</v>
      </c>
      <c r="E82">
        <f t="shared" si="2"/>
        <v>11.667175128714687</v>
      </c>
      <c r="F82">
        <f t="shared" si="3"/>
        <v>11.667175128714687</v>
      </c>
      <c r="G82">
        <f>sorted!AN82</f>
        <v>12.833892641586157</v>
      </c>
      <c r="H82">
        <f>sorted!AO82</f>
        <v>12.833892641586157</v>
      </c>
      <c r="I82" t="str">
        <f>sorted!A82</f>
        <v>Kemba Walker</v>
      </c>
      <c r="J82">
        <f>sorted!B82</f>
        <v>-1.0218292682926828</v>
      </c>
      <c r="K82">
        <f>sorted!C82</f>
        <v>1.231341463414634</v>
      </c>
      <c r="L82">
        <f>sorted!D82</f>
        <v>0.83817073170731704</v>
      </c>
      <c r="M82">
        <f>sorted!E82</f>
        <v>0.39878048780487807</v>
      </c>
      <c r="N82">
        <f>sorted!F82</f>
        <v>-0.61768292682926829</v>
      </c>
      <c r="O82">
        <f>sorted!G82</f>
        <v>0.66353658536585369</v>
      </c>
      <c r="P82">
        <f>sorted!H82</f>
        <v>9.585365853658534E-2</v>
      </c>
      <c r="Q82">
        <f>sorted!I82</f>
        <v>-0.63207317073170721</v>
      </c>
      <c r="R82">
        <f>sorted!J82</f>
        <v>-0.12329268292682924</v>
      </c>
      <c r="S82">
        <f>sorted!W82</f>
        <v>2.6376829268292679</v>
      </c>
      <c r="T82">
        <f>sorted!X82</f>
        <v>2.6376829268292679</v>
      </c>
      <c r="U82" t="str">
        <f>sorted!S82</f>
        <v>_______</v>
      </c>
    </row>
    <row r="83" spans="1:21" x14ac:dyDescent="0.3">
      <c r="A83">
        <f>GMs!$P$9*S83 + 1</f>
        <v>9.7606589089971703</v>
      </c>
      <c r="B83">
        <f>GMs!$P$10*T83 + 1</f>
        <v>9.7606589089971703</v>
      </c>
      <c r="C83">
        <f>G83-AVs_avail!$AB$3</f>
        <v>5.6482260721180086</v>
      </c>
      <c r="D83">
        <f>H83-AVs_avail!$AB$3</f>
        <v>5.6482260721180086</v>
      </c>
      <c r="E83">
        <f t="shared" si="2"/>
        <v>11.598037687939447</v>
      </c>
      <c r="F83">
        <f t="shared" si="3"/>
        <v>11.598037687939447</v>
      </c>
      <c r="G83">
        <f>sorted!AN83</f>
        <v>12.757841456733393</v>
      </c>
      <c r="H83">
        <f>sorted!AO83</f>
        <v>12.757841456733393</v>
      </c>
      <c r="I83" t="str">
        <f>sorted!A83</f>
        <v>Christian Wood</v>
      </c>
      <c r="J83">
        <f>sorted!B83</f>
        <v>1.3102439024390244</v>
      </c>
      <c r="K83">
        <f>sorted!C83</f>
        <v>-2.2726829268292685</v>
      </c>
      <c r="L83">
        <f>sorted!D83</f>
        <v>-1.9024390243902428E-2</v>
      </c>
      <c r="M83">
        <f>sorted!E83</f>
        <v>0.71804878048780496</v>
      </c>
      <c r="N83">
        <f>sorted!F83</f>
        <v>1.3792682926829269</v>
      </c>
      <c r="O83">
        <f>sorted!G83</f>
        <v>-0.64609756097560977</v>
      </c>
      <c r="P83">
        <f>sorted!H83</f>
        <v>-0.50170731707317073</v>
      </c>
      <c r="Q83">
        <f>sorted!I83</f>
        <v>1.0495121951219515</v>
      </c>
      <c r="R83">
        <f>sorted!J83</f>
        <v>-0.20170731707317074</v>
      </c>
      <c r="S83">
        <f>sorted!W83</f>
        <v>2.6207317073170731</v>
      </c>
      <c r="T83">
        <f>sorted!X83</f>
        <v>2.6207317073170731</v>
      </c>
      <c r="U83" t="str">
        <f>sorted!S83</f>
        <v>_______</v>
      </c>
    </row>
    <row r="84" spans="1:21" x14ac:dyDescent="0.3">
      <c r="A84">
        <f>GMs!$P$9*S84 + 1</f>
        <v>9.6331965535351038</v>
      </c>
      <c r="B84">
        <f>GMs!$P$10*T84 + 1</f>
        <v>9.6331965535351038</v>
      </c>
      <c r="C84">
        <f>G84-AVs_avail!$AB$3</f>
        <v>5.4771565004348073</v>
      </c>
      <c r="D84">
        <f>H84-AVs_avail!$AB$3</f>
        <v>5.4771565004348073</v>
      </c>
      <c r="E84">
        <f t="shared" si="2"/>
        <v>11.442519895500174</v>
      </c>
      <c r="F84">
        <f t="shared" si="3"/>
        <v>11.442519895500174</v>
      </c>
      <c r="G84">
        <f>sorted!AN84</f>
        <v>12.586771885050192</v>
      </c>
      <c r="H84">
        <f>sorted!AO84</f>
        <v>12.586771885050192</v>
      </c>
      <c r="I84" t="str">
        <f>sorted!A84</f>
        <v>Miles Bridges</v>
      </c>
      <c r="J84">
        <f>sorted!B84</f>
        <v>0.70016260162601618</v>
      </c>
      <c r="K84">
        <f>sorted!C84</f>
        <v>0.68467479674796738</v>
      </c>
      <c r="L84">
        <f>sorted!D84</f>
        <v>3.1341463414634146E-2</v>
      </c>
      <c r="M84">
        <f>sorted!E84</f>
        <v>-0.22581300813008126</v>
      </c>
      <c r="N84">
        <f>sorted!F84</f>
        <v>0.29227642276422766</v>
      </c>
      <c r="O84">
        <f>sorted!G84</f>
        <v>-0.35983739837398371</v>
      </c>
      <c r="P84">
        <f>sorted!H84</f>
        <v>-0.85939024390243901</v>
      </c>
      <c r="Q84">
        <f>sorted!I84</f>
        <v>0.4476829268292683</v>
      </c>
      <c r="R84">
        <f>sorted!J84</f>
        <v>6.662601626016261E-2</v>
      </c>
      <c r="S84">
        <f>sorted!W84</f>
        <v>2.5826016260162596</v>
      </c>
      <c r="T84">
        <f>sorted!X84</f>
        <v>2.5826016260162596</v>
      </c>
      <c r="U84" t="str">
        <f>sorted!S84</f>
        <v>_______</v>
      </c>
    </row>
    <row r="85" spans="1:21" x14ac:dyDescent="0.3">
      <c r="A85">
        <f>GMs!$P$9*S85 + 1</f>
        <v>9.6227332258479201</v>
      </c>
      <c r="B85">
        <f>GMs!$P$10*T85 + 1</f>
        <v>9.6227332258479201</v>
      </c>
      <c r="C85">
        <f>G85-AVs_avail!$AB$3</f>
        <v>5.4631134758936479</v>
      </c>
      <c r="D85">
        <f>H85-AVs_avail!$AB$3</f>
        <v>5.4631134758936479</v>
      </c>
      <c r="E85">
        <f t="shared" si="2"/>
        <v>11.429753509553665</v>
      </c>
      <c r="F85">
        <f t="shared" si="3"/>
        <v>11.429753509553665</v>
      </c>
      <c r="G85">
        <f>sorted!AN85</f>
        <v>12.572728860509033</v>
      </c>
      <c r="H85">
        <f>sorted!AO85</f>
        <v>12.572728860509033</v>
      </c>
      <c r="I85" t="str">
        <f>sorted!A85</f>
        <v>Bobby Portis</v>
      </c>
      <c r="J85">
        <f>sorted!B85</f>
        <v>1.0409349593495933</v>
      </c>
      <c r="K85">
        <f>sorted!C85</f>
        <v>-0.18406504065040652</v>
      </c>
      <c r="L85">
        <f>sorted!D85</f>
        <v>-0.52146341463414636</v>
      </c>
      <c r="M85">
        <f>sorted!E85</f>
        <v>-0.22869918699186992</v>
      </c>
      <c r="N85">
        <f>sorted!F85</f>
        <v>1.0266260162601626</v>
      </c>
      <c r="O85">
        <f>sorted!G85</f>
        <v>-0.82394308943089445</v>
      </c>
      <c r="P85">
        <f>sorted!H85</f>
        <v>-8.3414634146341482E-2</v>
      </c>
      <c r="Q85">
        <f>sorted!I85</f>
        <v>-0.28036585365853661</v>
      </c>
      <c r="R85">
        <f>sorted!J85</f>
        <v>0.82898373983739848</v>
      </c>
      <c r="S85">
        <f>sorted!W85</f>
        <v>2.5794715447154468</v>
      </c>
      <c r="T85">
        <f>sorted!X85</f>
        <v>2.5794715447154468</v>
      </c>
      <c r="U85" t="str">
        <f>sorted!S85</f>
        <v>_______</v>
      </c>
    </row>
    <row r="86" spans="1:21" x14ac:dyDescent="0.3">
      <c r="A86">
        <f>GMs!$P$9*S86 + 1</f>
        <v>9.5515282426260448</v>
      </c>
      <c r="B86">
        <f>GMs!$P$10*T86 + 1</f>
        <v>9.5515282426260448</v>
      </c>
      <c r="C86">
        <f>G86-AVs_avail!$AB$3</f>
        <v>5.3675479582369388</v>
      </c>
      <c r="D86">
        <f>H86-AVs_avail!$AB$3</f>
        <v>5.3675479582369388</v>
      </c>
      <c r="E86">
        <f t="shared" si="2"/>
        <v>11.342875766229383</v>
      </c>
      <c r="F86">
        <f t="shared" si="3"/>
        <v>11.342875766229383</v>
      </c>
      <c r="G86">
        <f>sorted!AN86</f>
        <v>12.477163342852323</v>
      </c>
      <c r="H86">
        <f>sorted!AO86</f>
        <v>12.477163342852323</v>
      </c>
      <c r="I86" t="str">
        <f>sorted!A86</f>
        <v>Collin Sexton</v>
      </c>
      <c r="J86">
        <f>sorted!B86</f>
        <v>0.34780487804878052</v>
      </c>
      <c r="K86">
        <f>sorted!C86</f>
        <v>1.0045121951219511</v>
      </c>
      <c r="L86">
        <f>sorted!D86</f>
        <v>-0.1651219512195122</v>
      </c>
      <c r="M86">
        <f>sorted!E86</f>
        <v>1.3515853658536585</v>
      </c>
      <c r="N86">
        <f>sorted!F86</f>
        <v>-0.77317073170731709</v>
      </c>
      <c r="O86">
        <f>sorted!G86</f>
        <v>0.61426829268292693</v>
      </c>
      <c r="P86">
        <f>sorted!H86</f>
        <v>0.39195121951219519</v>
      </c>
      <c r="Q86">
        <f>sorted!I86</f>
        <v>-0.78439024390243905</v>
      </c>
      <c r="R86">
        <f>sorted!J86</f>
        <v>-1.2341463414634148</v>
      </c>
      <c r="S86">
        <f>sorted!W86</f>
        <v>2.5581707317073175</v>
      </c>
      <c r="T86">
        <f>sorted!X86</f>
        <v>2.5581707317073175</v>
      </c>
      <c r="U86" t="str">
        <f>sorted!S86</f>
        <v>_______</v>
      </c>
    </row>
    <row r="87" spans="1:21" x14ac:dyDescent="0.3">
      <c r="A87">
        <f>GMs!$P$9*S87 + 1</f>
        <v>9.5462286350961705</v>
      </c>
      <c r="B87">
        <f>GMs!$P$10*T87 + 1</f>
        <v>9.5462286350961705</v>
      </c>
      <c r="C87">
        <f>G87-AVs_avail!$AB$3</f>
        <v>5.3604352574953111</v>
      </c>
      <c r="D87">
        <f>H87-AVs_avail!$AB$3</f>
        <v>5.3604352574953111</v>
      </c>
      <c r="E87">
        <f t="shared" si="2"/>
        <v>11.336409674646086</v>
      </c>
      <c r="F87">
        <f t="shared" si="3"/>
        <v>11.336409674646086</v>
      </c>
      <c r="G87">
        <f>sorted!AN87</f>
        <v>12.470050642110696</v>
      </c>
      <c r="H87">
        <f>sorted!AO87</f>
        <v>12.470050642110696</v>
      </c>
      <c r="I87" t="str">
        <f>sorted!A87</f>
        <v>Derrick Favors</v>
      </c>
      <c r="J87">
        <f>sorted!B87</f>
        <v>1.6346341463414633</v>
      </c>
      <c r="K87">
        <f>sorted!C87</f>
        <v>-0.21365853658536588</v>
      </c>
      <c r="L87">
        <f>sorted!D87</f>
        <v>-1.6404878048780489</v>
      </c>
      <c r="M87">
        <f>sorted!E87</f>
        <v>-0.75853658536585356</v>
      </c>
      <c r="N87">
        <f>sorted!F87</f>
        <v>1.1829268292682928</v>
      </c>
      <c r="O87">
        <f>sorted!G87</f>
        <v>-0.92390243902439029</v>
      </c>
      <c r="P87">
        <f>sorted!H87</f>
        <v>-0.40243902439024387</v>
      </c>
      <c r="Q87">
        <f>sorted!I87</f>
        <v>0.94390243902439019</v>
      </c>
      <c r="R87">
        <f>sorted!J87</f>
        <v>0.92926829268292688</v>
      </c>
      <c r="S87">
        <f>sorted!W87</f>
        <v>2.5565853658536586</v>
      </c>
      <c r="T87">
        <f>sorted!X87</f>
        <v>2.5565853658536586</v>
      </c>
      <c r="U87" t="str">
        <f>sorted!S87</f>
        <v>_______</v>
      </c>
    </row>
    <row r="88" spans="1:21" x14ac:dyDescent="0.3">
      <c r="A88">
        <f>GMs!$P$9*S88 + 1</f>
        <v>9.4579018429316246</v>
      </c>
      <c r="B88">
        <f>GMs!$P$10*T88 + 1</f>
        <v>9.4579018429316246</v>
      </c>
      <c r="C88">
        <f>G88-AVs_avail!$AB$3</f>
        <v>5.2418902451348846</v>
      </c>
      <c r="D88">
        <f>H88-AVs_avail!$AB$3</f>
        <v>5.2418902451348846</v>
      </c>
      <c r="E88">
        <f t="shared" si="2"/>
        <v>11.228641481591152</v>
      </c>
      <c r="F88">
        <f t="shared" si="3"/>
        <v>11.228641481591152</v>
      </c>
      <c r="G88">
        <f>sorted!AN88</f>
        <v>12.351505629750269</v>
      </c>
      <c r="H88">
        <f>sorted!AO88</f>
        <v>12.351505629750269</v>
      </c>
      <c r="I88" t="str">
        <f>sorted!A88</f>
        <v>Pascal Siakam</v>
      </c>
      <c r="J88">
        <f>sorted!B88</f>
        <v>-0.19873983739837398</v>
      </c>
      <c r="K88">
        <f>sorted!C88</f>
        <v>0.85247967479674791</v>
      </c>
      <c r="L88">
        <f>sorted!D88</f>
        <v>-0.63317073170731708</v>
      </c>
      <c r="M88">
        <f>sorted!E88</f>
        <v>0.44382113821138208</v>
      </c>
      <c r="N88">
        <f>sorted!F88</f>
        <v>0.2426422764227642</v>
      </c>
      <c r="O88">
        <f>sorted!G88</f>
        <v>0.34577235772357723</v>
      </c>
      <c r="P88">
        <f>sorted!H88</f>
        <v>-7.3048780487804943E-2</v>
      </c>
      <c r="Q88">
        <f>sorted!I88</f>
        <v>-1.4146341463414647E-2</v>
      </c>
      <c r="R88">
        <f>sorted!J88</f>
        <v>-0.24032520325203244</v>
      </c>
      <c r="S88">
        <f>sorted!W88</f>
        <v>2.5301626016260159</v>
      </c>
      <c r="T88">
        <f>sorted!X88</f>
        <v>2.5301626016260159</v>
      </c>
      <c r="U88" t="str">
        <f>sorted!S88</f>
        <v>_______</v>
      </c>
    </row>
    <row r="89" spans="1:21" x14ac:dyDescent="0.3">
      <c r="A89">
        <f>GMs!$P$9*S89 + 1</f>
        <v>9.4462155288913952</v>
      </c>
      <c r="B89">
        <f>GMs!$P$10*T89 + 1</f>
        <v>9.4462155288913952</v>
      </c>
      <c r="C89">
        <f>G89-AVs_avail!$AB$3</f>
        <v>5.2262058281148907</v>
      </c>
      <c r="D89">
        <f>H89-AVs_avail!$AB$3</f>
        <v>5.2262058281148907</v>
      </c>
      <c r="E89">
        <f t="shared" si="2"/>
        <v>11.214382920663885</v>
      </c>
      <c r="F89">
        <f t="shared" si="3"/>
        <v>11.214382920663885</v>
      </c>
      <c r="G89">
        <f>sorted!AN89</f>
        <v>12.335821212730275</v>
      </c>
      <c r="H89">
        <f>sorted!AO89</f>
        <v>12.335821212730275</v>
      </c>
      <c r="I89" t="str">
        <f>sorted!A89</f>
        <v>Harrison Barnes</v>
      </c>
      <c r="J89">
        <f>sorted!B89</f>
        <v>0.6778861788617887</v>
      </c>
      <c r="K89">
        <f>sorted!C89</f>
        <v>0.77105691056910575</v>
      </c>
      <c r="L89">
        <f>sorted!D89</f>
        <v>-0.14390243902439023</v>
      </c>
      <c r="M89">
        <f>sorted!E89</f>
        <v>0.15495934959349597</v>
      </c>
      <c r="N89">
        <f>sorted!F89</f>
        <v>0.39528455284552855</v>
      </c>
      <c r="O89">
        <f>sorted!G89</f>
        <v>0.18861788617886177</v>
      </c>
      <c r="P89">
        <f>sorted!H89</f>
        <v>-0.66292682926829272</v>
      </c>
      <c r="Q89">
        <f>sorted!I89</f>
        <v>-0.80243902439024395</v>
      </c>
      <c r="R89">
        <f>sorted!J89</f>
        <v>0.1432520325203252</v>
      </c>
      <c r="S89">
        <f>sorted!W89</f>
        <v>2.5266666666666668</v>
      </c>
      <c r="T89">
        <f>sorted!X89</f>
        <v>2.5266666666666668</v>
      </c>
      <c r="U89" t="str">
        <f>sorted!S89</f>
        <v>_______</v>
      </c>
    </row>
    <row r="90" spans="1:21" x14ac:dyDescent="0.3">
      <c r="A90">
        <f>GMs!$P$9*S90 + 1</f>
        <v>8.89682288162793</v>
      </c>
      <c r="B90">
        <f>GMs!$P$10*T90 + 1</f>
        <v>8.89682288162793</v>
      </c>
      <c r="C90">
        <f>G90-AVs_avail!$AB$3</f>
        <v>4.4888558512330352</v>
      </c>
      <c r="D90">
        <f>H90-AVs_avail!$AB$3</f>
        <v>4.4888558512330352</v>
      </c>
      <c r="E90">
        <f t="shared" si="2"/>
        <v>10.544064759862199</v>
      </c>
      <c r="F90">
        <f t="shared" si="3"/>
        <v>10.544064759862199</v>
      </c>
      <c r="G90">
        <f>sorted!AN90</f>
        <v>11.59847123584842</v>
      </c>
      <c r="H90">
        <f>sorted!AO90</f>
        <v>11.59847123584842</v>
      </c>
      <c r="I90" t="str">
        <f>sorted!A90</f>
        <v>Kelly Olynyk</v>
      </c>
      <c r="J90">
        <f>sorted!B90</f>
        <v>9.5121951219512193E-3</v>
      </c>
      <c r="K90">
        <f>sorted!C90</f>
        <v>0.53268292682926832</v>
      </c>
      <c r="L90">
        <f>sorted!D90</f>
        <v>-0.1028048780487805</v>
      </c>
      <c r="M90">
        <f>sorted!E90</f>
        <v>-0.33097560975609752</v>
      </c>
      <c r="N90">
        <f>sorted!F90</f>
        <v>0.42865853658536596</v>
      </c>
      <c r="O90">
        <f>sorted!G90</f>
        <v>-0.12463414634146341</v>
      </c>
      <c r="P90">
        <f>sorted!H90</f>
        <v>0.19609756097560976</v>
      </c>
      <c r="Q90">
        <f>sorted!I90</f>
        <v>-4.5487804878048772E-2</v>
      </c>
      <c r="R90">
        <f>sorted!J90</f>
        <v>-5.6097560975609806E-3</v>
      </c>
      <c r="S90">
        <f>sorted!W90</f>
        <v>2.3623170731707317</v>
      </c>
      <c r="T90">
        <f>sorted!X90</f>
        <v>2.3623170731707317</v>
      </c>
      <c r="U90" t="str">
        <f>sorted!S90</f>
        <v>_______</v>
      </c>
    </row>
    <row r="91" spans="1:21" x14ac:dyDescent="0.3">
      <c r="A91">
        <f>GMs!$P$9*S91 + 1</f>
        <v>8.847495765388345</v>
      </c>
      <c r="B91">
        <f>GMs!$P$10*T91 + 1</f>
        <v>8.847495765388345</v>
      </c>
      <c r="C91">
        <f>G91-AVs_avail!$AB$3</f>
        <v>4.4226530212532911</v>
      </c>
      <c r="D91">
        <f>H91-AVs_avail!$AB$3</f>
        <v>4.4226530212532911</v>
      </c>
      <c r="E91">
        <f t="shared" si="2"/>
        <v>10.483880368971523</v>
      </c>
      <c r="F91">
        <f t="shared" si="3"/>
        <v>10.483880368971523</v>
      </c>
      <c r="G91">
        <f>sorted!AN91</f>
        <v>11.532268405868676</v>
      </c>
      <c r="H91">
        <f>sorted!AO91</f>
        <v>11.532268405868676</v>
      </c>
      <c r="I91" t="str">
        <f>sorted!A91</f>
        <v>Nerlens Noel</v>
      </c>
      <c r="J91">
        <f>sorted!B91</f>
        <v>0.89195121951219514</v>
      </c>
      <c r="K91">
        <f>sorted!C91</f>
        <v>-0.23243902439024391</v>
      </c>
      <c r="L91">
        <f>sorted!D91</f>
        <v>-1.6836585365853658</v>
      </c>
      <c r="M91">
        <f>sorted!E91</f>
        <v>-1.3392682926829269</v>
      </c>
      <c r="N91">
        <f>sorted!F91</f>
        <v>0.25243902439024396</v>
      </c>
      <c r="O91">
        <f>sorted!G91</f>
        <v>-1.0814634146341464</v>
      </c>
      <c r="P91">
        <f>sorted!H91</f>
        <v>0.18975609756097561</v>
      </c>
      <c r="Q91">
        <f>sorted!I91</f>
        <v>2.748292682926829</v>
      </c>
      <c r="R91">
        <f>sorted!J91</f>
        <v>0.79707317073170736</v>
      </c>
      <c r="S91">
        <f>sorted!W91</f>
        <v>2.3475609756097562</v>
      </c>
      <c r="T91">
        <f>sorted!X91</f>
        <v>2.3475609756097562</v>
      </c>
      <c r="U91" t="str">
        <f>sorted!S91</f>
        <v>_______</v>
      </c>
    </row>
    <row r="92" spans="1:21" x14ac:dyDescent="0.3">
      <c r="A92">
        <f>GMs!$P$9*S92 + 1</f>
        <v>8.7972174375408354</v>
      </c>
      <c r="B92">
        <f>GMs!$P$10*T92 + 1</f>
        <v>8.7972174375408354</v>
      </c>
      <c r="C92">
        <f>G92-AVs_avail!$AB$3</f>
        <v>4.3551735526788935</v>
      </c>
      <c r="D92">
        <f>H92-AVs_avail!$AB$3</f>
        <v>4.3551735526788935</v>
      </c>
      <c r="E92">
        <f t="shared" si="2"/>
        <v>10.422535397540251</v>
      </c>
      <c r="F92">
        <f t="shared" si="3"/>
        <v>10.422535397540251</v>
      </c>
      <c r="G92">
        <f>sorted!AN92</f>
        <v>11.464788937294278</v>
      </c>
      <c r="H92">
        <f>sorted!AO92</f>
        <v>11.464788937294278</v>
      </c>
      <c r="I92" t="str">
        <f>sorted!A92</f>
        <v>Reggie Jackson</v>
      </c>
      <c r="J92">
        <f>sorted!B92</f>
        <v>-0.48650406504065047</v>
      </c>
      <c r="K92">
        <f>sorted!C92</f>
        <v>0.34642276422764229</v>
      </c>
      <c r="L92">
        <f>sorted!D92</f>
        <v>0.8139024390243903</v>
      </c>
      <c r="M92">
        <f>sorted!E92</f>
        <v>0.16459349593495937</v>
      </c>
      <c r="N92">
        <f>sorted!F92</f>
        <v>-0.39105691056910574</v>
      </c>
      <c r="O92">
        <f>sorted!G92</f>
        <v>1.1059349593495937</v>
      </c>
      <c r="P92">
        <f>sorted!H92</f>
        <v>-0.19317073170731708</v>
      </c>
      <c r="Q92">
        <f>sorted!I92</f>
        <v>-0.90231707317073173</v>
      </c>
      <c r="R92">
        <f>sorted!J92</f>
        <v>6.9837398373983756E-2</v>
      </c>
      <c r="S92">
        <f>sorted!W92</f>
        <v>2.332520325203252</v>
      </c>
      <c r="T92">
        <f>sorted!X92</f>
        <v>2.332520325203252</v>
      </c>
      <c r="U92" t="str">
        <f>sorted!S92</f>
        <v>_______</v>
      </c>
    </row>
    <row r="93" spans="1:21" x14ac:dyDescent="0.3">
      <c r="A93">
        <f>GMs!$P$9*S93 + 1</f>
        <v>8.6477413277239155</v>
      </c>
      <c r="B93">
        <f>GMs!$P$10*T93 + 1</f>
        <v>8.6477413277239155</v>
      </c>
      <c r="C93">
        <f>G93-AVs_avail!$AB$3</f>
        <v>4.1545589163766348</v>
      </c>
      <c r="D93">
        <f>H93-AVs_avail!$AB$3</f>
        <v>4.1545589163766348</v>
      </c>
      <c r="E93">
        <f t="shared" si="2"/>
        <v>10.24015845544729</v>
      </c>
      <c r="F93">
        <f t="shared" si="3"/>
        <v>10.24015845544729</v>
      </c>
      <c r="G93">
        <f>sorted!AN93</f>
        <v>11.264174300992019</v>
      </c>
      <c r="H93">
        <f>sorted!AO93</f>
        <v>11.264174300992019</v>
      </c>
      <c r="I93" t="str">
        <f>sorted!A93</f>
        <v>Evan Fournier</v>
      </c>
      <c r="J93">
        <f>sorted!B93</f>
        <v>-0.17512195121951218</v>
      </c>
      <c r="K93">
        <f>sorted!C93</f>
        <v>0.31390243902439025</v>
      </c>
      <c r="L93">
        <f>sorted!D93</f>
        <v>0.88585365853658549</v>
      </c>
      <c r="M93">
        <f>sorted!E93</f>
        <v>0.22292682926829271</v>
      </c>
      <c r="N93">
        <f>sorted!F93</f>
        <v>-0.87439024390243902</v>
      </c>
      <c r="O93">
        <f>sorted!G93</f>
        <v>2.6829268292683228E-3</v>
      </c>
      <c r="P93">
        <f>sorted!H93</f>
        <v>0.29219512195121955</v>
      </c>
      <c r="Q93">
        <f>sorted!I93</f>
        <v>-0.21390243902439021</v>
      </c>
      <c r="R93">
        <f>sorted!J93</f>
        <v>2.8780487804878047E-2</v>
      </c>
      <c r="S93">
        <f>sorted!W93</f>
        <v>2.2878048780487807</v>
      </c>
      <c r="T93">
        <f>sorted!X93</f>
        <v>2.2878048780487807</v>
      </c>
      <c r="U93" t="str">
        <f>sorted!S93</f>
        <v>_______</v>
      </c>
    </row>
    <row r="94" spans="1:21" x14ac:dyDescent="0.3">
      <c r="A94">
        <f>GMs!$P$9*S94 + 1</f>
        <v>8.6192049794861418</v>
      </c>
      <c r="B94">
        <f>GMs!$P$10*T94 + 1</f>
        <v>8.6192049794861418</v>
      </c>
      <c r="C94">
        <f>G94-AVs_avail!$AB$3</f>
        <v>4.1162597585371135</v>
      </c>
      <c r="D94">
        <f>H94-AVs_avail!$AB$3</f>
        <v>4.1162597585371135</v>
      </c>
      <c r="E94">
        <f t="shared" si="2"/>
        <v>10.205341039229543</v>
      </c>
      <c r="F94">
        <f t="shared" si="3"/>
        <v>10.205341039229543</v>
      </c>
      <c r="G94">
        <f>sorted!AN94</f>
        <v>11.225875143152498</v>
      </c>
      <c r="H94">
        <f>sorted!AO94</f>
        <v>11.225875143152498</v>
      </c>
      <c r="I94" t="str">
        <f>sorted!A94</f>
        <v>Darius Garland</v>
      </c>
      <c r="J94">
        <f>sorted!B94</f>
        <v>-0.15804878048780488</v>
      </c>
      <c r="K94">
        <f>sorted!C94</f>
        <v>0.84317073170731704</v>
      </c>
      <c r="L94">
        <f>sorted!D94</f>
        <v>0.35658536585365858</v>
      </c>
      <c r="M94">
        <f>sorted!E94</f>
        <v>0.69243902439024396</v>
      </c>
      <c r="N94">
        <f>sorted!F94</f>
        <v>-1.0536585365853659</v>
      </c>
      <c r="O94">
        <f>sorted!G94</f>
        <v>1.5563414634146342</v>
      </c>
      <c r="P94">
        <f>sorted!H94</f>
        <v>0.66780487804878053</v>
      </c>
      <c r="Q94">
        <f>sorted!I94</f>
        <v>-0.97365853658536583</v>
      </c>
      <c r="R94">
        <f>sorted!J94</f>
        <v>-1.4565853658536585</v>
      </c>
      <c r="S94">
        <f>sorted!W94</f>
        <v>2.2792682926829273</v>
      </c>
      <c r="T94">
        <f>sorted!X94</f>
        <v>2.2792682926829273</v>
      </c>
      <c r="U94" t="str">
        <f>sorted!S94</f>
        <v>_______</v>
      </c>
    </row>
    <row r="95" spans="1:21" x14ac:dyDescent="0.3">
      <c r="A95">
        <f>GMs!$P$9*S95 + 1</f>
        <v>8.5050595865350367</v>
      </c>
      <c r="B95">
        <f>GMs!$P$10*T95 + 1</f>
        <v>8.5050595865350367</v>
      </c>
      <c r="C95">
        <f>G95-AVs_avail!$AB$3</f>
        <v>3.9630631271790211</v>
      </c>
      <c r="D95">
        <f>H95-AVs_avail!$AB$3</f>
        <v>3.9630631271790211</v>
      </c>
      <c r="E95">
        <f t="shared" si="2"/>
        <v>10.06607137435855</v>
      </c>
      <c r="F95">
        <f t="shared" si="3"/>
        <v>10.06607137435855</v>
      </c>
      <c r="G95">
        <f>sorted!AN95</f>
        <v>11.072678511794406</v>
      </c>
      <c r="H95">
        <f>sorted!AO95</f>
        <v>11.072678511794406</v>
      </c>
      <c r="I95" t="str">
        <f>sorted!A95</f>
        <v>Marcus Smart</v>
      </c>
      <c r="J95">
        <f>sorted!B95</f>
        <v>-0.84097560975609753</v>
      </c>
      <c r="K95">
        <f>sorted!C95</f>
        <v>0.16878048780487806</v>
      </c>
      <c r="L95">
        <f>sorted!D95</f>
        <v>0.10048780487804881</v>
      </c>
      <c r="M95">
        <f>sorted!E95</f>
        <v>-0.17829268292682923</v>
      </c>
      <c r="N95">
        <f>sorted!F95</f>
        <v>-0.72926829268292681</v>
      </c>
      <c r="O95">
        <f>sorted!G95</f>
        <v>1.2490243902439024</v>
      </c>
      <c r="P95">
        <f>sorted!H95</f>
        <v>1.1458536585365855</v>
      </c>
      <c r="Q95">
        <f>sorted!I95</f>
        <v>-0.23951219512195121</v>
      </c>
      <c r="R95">
        <f>sorted!J95</f>
        <v>-0.23585365853658535</v>
      </c>
      <c r="S95">
        <f>sorted!W95</f>
        <v>2.2451219512195122</v>
      </c>
      <c r="T95">
        <f>sorted!X95</f>
        <v>2.2451219512195122</v>
      </c>
      <c r="U95" t="str">
        <f>sorted!S95</f>
        <v>_______</v>
      </c>
    </row>
    <row r="96" spans="1:21" x14ac:dyDescent="0.3">
      <c r="A96">
        <f>GMs!$P$9*S96 + 1</f>
        <v>8.4746208150814084</v>
      </c>
      <c r="B96">
        <f>GMs!$P$10*T96 + 1</f>
        <v>8.4746208150814084</v>
      </c>
      <c r="C96">
        <f>G96-AVs_avail!$AB$3</f>
        <v>3.9222106921501982</v>
      </c>
      <c r="D96">
        <f>H96-AVs_avail!$AB$3</f>
        <v>3.9222106921501982</v>
      </c>
      <c r="E96">
        <f t="shared" si="2"/>
        <v>10.028932797059619</v>
      </c>
      <c r="F96">
        <f t="shared" si="3"/>
        <v>10.028932797059619</v>
      </c>
      <c r="G96">
        <f>sorted!AN96</f>
        <v>11.031826076765583</v>
      </c>
      <c r="H96">
        <f>sorted!AO96</f>
        <v>11.031826076765583</v>
      </c>
      <c r="I96" t="str">
        <f>sorted!A96</f>
        <v>Keldon Johnson</v>
      </c>
      <c r="J96">
        <f>sorted!B96</f>
        <v>0.29723577235772364</v>
      </c>
      <c r="K96">
        <f>sorted!C96</f>
        <v>-0.37130081300813006</v>
      </c>
      <c r="L96">
        <f>sorted!D96</f>
        <v>-0.33170731707317069</v>
      </c>
      <c r="M96">
        <f>sorted!E96</f>
        <v>0.32430894308943092</v>
      </c>
      <c r="N96">
        <f>sorted!F96</f>
        <v>0.48032520325203265</v>
      </c>
      <c r="O96">
        <f>sorted!G96</f>
        <v>-0.34764227642276424</v>
      </c>
      <c r="P96">
        <f>sorted!H96</f>
        <v>0.19390243902439028</v>
      </c>
      <c r="Q96">
        <f>sorted!I96</f>
        <v>-0.30560975609756097</v>
      </c>
      <c r="R96">
        <f>sorted!J96</f>
        <v>0.49162601626016256</v>
      </c>
      <c r="S96">
        <f>sorted!W96</f>
        <v>2.2360162601626019</v>
      </c>
      <c r="T96">
        <f>sorted!X96</f>
        <v>2.2360162601626019</v>
      </c>
      <c r="U96" t="str">
        <f>sorted!S96</f>
        <v>_______</v>
      </c>
    </row>
    <row r="97" spans="1:21" x14ac:dyDescent="0.3">
      <c r="A97">
        <f>GMs!$P$9*S97 + 1</f>
        <v>8.4504328627655774</v>
      </c>
      <c r="B97">
        <f>GMs!$P$10*T97 + 1</f>
        <v>8.4504328627655774</v>
      </c>
      <c r="C97">
        <f>G97-AVs_avail!$AB$3</f>
        <v>3.8897475964576476</v>
      </c>
      <c r="D97">
        <f>H97-AVs_avail!$AB$3</f>
        <v>3.8897475964576476</v>
      </c>
      <c r="E97">
        <f t="shared" si="2"/>
        <v>9.9994208918845739</v>
      </c>
      <c r="F97">
        <f t="shared" si="3"/>
        <v>9.9994208918845739</v>
      </c>
      <c r="G97">
        <f>sorted!AN97</f>
        <v>10.999362981073032</v>
      </c>
      <c r="H97">
        <f>sorted!AO97</f>
        <v>10.999362981073032</v>
      </c>
      <c r="I97" t="str">
        <f>sorted!A97</f>
        <v>Ja Morant</v>
      </c>
      <c r="J97">
        <f>sorted!B97</f>
        <v>0.1074390243902439</v>
      </c>
      <c r="K97">
        <f>sorted!C97</f>
        <v>-0.2329268292682927</v>
      </c>
      <c r="L97">
        <f>sorted!D97</f>
        <v>-0.34317073170731704</v>
      </c>
      <c r="M97">
        <f>sorted!E97</f>
        <v>0.96878048780487824</v>
      </c>
      <c r="N97">
        <f>sorted!F97</f>
        <v>-0.29243902439024388</v>
      </c>
      <c r="O97">
        <f>sorted!G97</f>
        <v>2.3502439024390243</v>
      </c>
      <c r="P97">
        <f>sorted!H97</f>
        <v>0.16939024390243906</v>
      </c>
      <c r="Q97">
        <f>sorted!I97</f>
        <v>-0.53512195121951223</v>
      </c>
      <c r="R97">
        <f>sorted!J97</f>
        <v>-1.7682926829268295</v>
      </c>
      <c r="S97">
        <f>sorted!W97</f>
        <v>2.2287804878048778</v>
      </c>
      <c r="T97">
        <f>sorted!X97</f>
        <v>2.2287804878048778</v>
      </c>
      <c r="U97" t="str">
        <f>sorted!S97</f>
        <v>_______</v>
      </c>
    </row>
    <row r="98" spans="1:21" x14ac:dyDescent="0.3">
      <c r="A98">
        <f>GMs!$P$9*S98 + 1</f>
        <v>8.3800432037790653</v>
      </c>
      <c r="B98">
        <f>GMs!$P$10*T98 + 1</f>
        <v>8.3800432037790653</v>
      </c>
      <c r="C98">
        <f>G98-AVs_avail!$AB$3</f>
        <v>3.7952763404534942</v>
      </c>
      <c r="D98">
        <f>H98-AVs_avail!$AB$3</f>
        <v>3.7952763404534942</v>
      </c>
      <c r="E98">
        <f t="shared" si="2"/>
        <v>9.9135379318807981</v>
      </c>
      <c r="F98">
        <f t="shared" si="3"/>
        <v>9.9135379318807981</v>
      </c>
      <c r="G98">
        <f>sorted!AN98</f>
        <v>10.904891725068879</v>
      </c>
      <c r="H98">
        <f>sorted!AO98</f>
        <v>10.904891725068879</v>
      </c>
      <c r="I98" t="str">
        <f>sorted!A98</f>
        <v>Nickeil Alexander-Walker</v>
      </c>
      <c r="J98">
        <f>sorted!B98</f>
        <v>-0.5858130081300813</v>
      </c>
      <c r="K98">
        <f>sorted!C98</f>
        <v>-0.1056910569105691</v>
      </c>
      <c r="L98">
        <f>sorted!D98</f>
        <v>0.57768292682926825</v>
      </c>
      <c r="M98">
        <f>sorted!E98</f>
        <v>0.13345528455284555</v>
      </c>
      <c r="N98">
        <f>sorted!F98</f>
        <v>-0.41711382113821138</v>
      </c>
      <c r="O98">
        <f>sorted!G98</f>
        <v>-6.910569105690878E-4</v>
      </c>
      <c r="P98">
        <f>sorted!H98</f>
        <v>0.9948780487804878</v>
      </c>
      <c r="Q98">
        <f>sorted!I98</f>
        <v>0.16707317073170735</v>
      </c>
      <c r="R98">
        <f>sorted!J98</f>
        <v>-0.36093495934959352</v>
      </c>
      <c r="S98">
        <f>sorted!W98</f>
        <v>2.2077235772357722</v>
      </c>
      <c r="T98">
        <f>sorted!X98</f>
        <v>2.2077235772357722</v>
      </c>
      <c r="U98" t="str">
        <f>sorted!S98</f>
        <v>_______</v>
      </c>
    </row>
    <row r="99" spans="1:21" x14ac:dyDescent="0.3">
      <c r="A99">
        <f>GMs!$P$9*S99 + 1</f>
        <v>8.0346175027294162</v>
      </c>
      <c r="B99">
        <f>GMs!$P$10*T99 + 1</f>
        <v>8.0346175027294162</v>
      </c>
      <c r="C99">
        <f>G99-AVs_avail!$AB$3</f>
        <v>3.3316741536531786</v>
      </c>
      <c r="D99">
        <f>H99-AVs_avail!$AB$3</f>
        <v>3.3316741536531786</v>
      </c>
      <c r="E99">
        <f t="shared" si="2"/>
        <v>9.4920813984259667</v>
      </c>
      <c r="F99">
        <f t="shared" si="3"/>
        <v>9.4920813984259667</v>
      </c>
      <c r="G99">
        <f>sorted!AN99</f>
        <v>10.441289538268563</v>
      </c>
      <c r="H99">
        <f>sorted!AO99</f>
        <v>10.441289538268563</v>
      </c>
      <c r="I99" t="str">
        <f>sorted!A99</f>
        <v>Ivica Zubac</v>
      </c>
      <c r="J99">
        <f>sorted!B99</f>
        <v>2.3057317073170731</v>
      </c>
      <c r="K99">
        <f>sorted!C99</f>
        <v>0.10548780487804878</v>
      </c>
      <c r="L99">
        <f>sorted!D99</f>
        <v>-1.7484146341463414</v>
      </c>
      <c r="M99">
        <f>sorted!E99</f>
        <v>-0.58085365853658533</v>
      </c>
      <c r="N99">
        <f>sorted!F99</f>
        <v>1.1060975609756096</v>
      </c>
      <c r="O99">
        <f>sorted!G99</f>
        <v>-0.71963414634146339</v>
      </c>
      <c r="P99">
        <f>sorted!H99</f>
        <v>-1.5429268292682927</v>
      </c>
      <c r="Q99">
        <f>sorted!I99</f>
        <v>0.89487804878048771</v>
      </c>
      <c r="R99">
        <f>sorted!J99</f>
        <v>0.47914634146341462</v>
      </c>
      <c r="S99">
        <f>sorted!W99</f>
        <v>2.1043902439024387</v>
      </c>
      <c r="T99">
        <f>sorted!X99</f>
        <v>2.1043902439024387</v>
      </c>
      <c r="U99" t="str">
        <f>sorted!S99</f>
        <v>_______</v>
      </c>
    </row>
    <row r="100" spans="1:21" x14ac:dyDescent="0.3">
      <c r="A100">
        <f>GMs!$P$9*S100 + 1</f>
        <v>7.5405310160982122</v>
      </c>
      <c r="B100">
        <f>GMs!$P$10*T100 + 1</f>
        <v>7.5405310160982122</v>
      </c>
      <c r="C100">
        <f>G100-AVs_avail!$AB$3</f>
        <v>2.6685515922031584</v>
      </c>
      <c r="D100">
        <f>H100-AVs_avail!$AB$3</f>
        <v>2.6685515922031584</v>
      </c>
      <c r="E100">
        <f t="shared" si="2"/>
        <v>8.8892427061986741</v>
      </c>
      <c r="F100">
        <f t="shared" si="3"/>
        <v>8.8892427061986741</v>
      </c>
      <c r="G100">
        <f>sorted!AN100</f>
        <v>9.7781669768185431</v>
      </c>
      <c r="H100">
        <f>sorted!AO100</f>
        <v>9.7781669768185431</v>
      </c>
      <c r="I100" t="str">
        <f>sorted!A100</f>
        <v>Russell Westbrook</v>
      </c>
      <c r="J100">
        <f>sorted!B100</f>
        <v>0.15463414634146344</v>
      </c>
      <c r="K100">
        <f>sorted!C100</f>
        <v>-1.5024390243902441</v>
      </c>
      <c r="L100">
        <f>sorted!D100</f>
        <v>-0.61463414634146341</v>
      </c>
      <c r="M100">
        <f>sorted!E100</f>
        <v>0.78780487804878052</v>
      </c>
      <c r="N100">
        <f>sorted!F100</f>
        <v>1.1975609756097563</v>
      </c>
      <c r="O100">
        <f>sorted!G100</f>
        <v>2.5146341463414634</v>
      </c>
      <c r="P100">
        <f>sorted!H100</f>
        <v>0.73414634146341473</v>
      </c>
      <c r="Q100">
        <f>sorted!I100</f>
        <v>-0.50487804878048781</v>
      </c>
      <c r="R100">
        <f>sorted!J100</f>
        <v>-2.6151219512195123</v>
      </c>
      <c r="S100">
        <f>sorted!W100</f>
        <v>1.9565853658536581</v>
      </c>
      <c r="T100">
        <f>sorted!X100</f>
        <v>1.9565853658536581</v>
      </c>
      <c r="U100" t="str">
        <f>sorted!S100</f>
        <v>_______</v>
      </c>
    </row>
    <row r="101" spans="1:21" x14ac:dyDescent="0.3">
      <c r="A101">
        <f>GMs!$P$9*S101 + 1</f>
        <v>7.4777510499751063</v>
      </c>
      <c r="B101">
        <f>GMs!$P$10*T101 + 1</f>
        <v>7.4777510499751063</v>
      </c>
      <c r="C101">
        <f>G101-AVs_avail!$AB$3</f>
        <v>2.5842934449562112</v>
      </c>
      <c r="D101">
        <f>H101-AVs_avail!$AB$3</f>
        <v>2.5842934449562112</v>
      </c>
      <c r="E101">
        <f t="shared" si="2"/>
        <v>8.8126443905196314</v>
      </c>
      <c r="F101">
        <f t="shared" si="3"/>
        <v>8.8126443905196314</v>
      </c>
      <c r="G101">
        <f>sorted!AN101</f>
        <v>9.6939088295715958</v>
      </c>
      <c r="H101">
        <f>sorted!AO101</f>
        <v>9.6939088295715958</v>
      </c>
      <c r="I101" t="str">
        <f>sorted!A101</f>
        <v>De'Andre Hunter</v>
      </c>
      <c r="J101">
        <f>sorted!B101</f>
        <v>0.30292682926829273</v>
      </c>
      <c r="K101">
        <f>sorted!C101</f>
        <v>1.1504878048780489</v>
      </c>
      <c r="L101">
        <f>sorted!D101</f>
        <v>-0.4031707317073171</v>
      </c>
      <c r="M101">
        <f>sorted!E101</f>
        <v>2.6585365853658588E-2</v>
      </c>
      <c r="N101">
        <f>sorted!F101</f>
        <v>-0.23414634146341459</v>
      </c>
      <c r="O101">
        <f>sorted!G101</f>
        <v>-0.52658536585365856</v>
      </c>
      <c r="P101">
        <f>sorted!H101</f>
        <v>-0.42487804878048779</v>
      </c>
      <c r="Q101">
        <f>sorted!I101</f>
        <v>-0.19682926829268291</v>
      </c>
      <c r="R101">
        <f>sorted!J101</f>
        <v>0.43853658536585366</v>
      </c>
      <c r="S101">
        <f>sorted!W101</f>
        <v>1.9378048780487804</v>
      </c>
      <c r="T101">
        <f>sorted!X101</f>
        <v>1.9378048780487804</v>
      </c>
      <c r="U101" t="str">
        <f>sorted!S101</f>
        <v>_______</v>
      </c>
    </row>
    <row r="102" spans="1:21" x14ac:dyDescent="0.3">
      <c r="A102">
        <f>GMs!$P$9*S102 + 1</f>
        <v>7.2981079434496801</v>
      </c>
      <c r="B102">
        <f>GMs!$P$10*T102 + 1</f>
        <v>7.2981079434496801</v>
      </c>
      <c r="C102">
        <f>G102-AVs_avail!$AB$3</f>
        <v>2.3431911275093142</v>
      </c>
      <c r="D102">
        <f>H102-AVs_avail!$AB$3</f>
        <v>2.3431911275093142</v>
      </c>
      <c r="E102">
        <f t="shared" si="2"/>
        <v>8.5934604655679081</v>
      </c>
      <c r="F102">
        <f t="shared" si="3"/>
        <v>8.5934604655679081</v>
      </c>
      <c r="G102">
        <f>sorted!AN102</f>
        <v>9.4528065121246989</v>
      </c>
      <c r="H102">
        <f>sorted!AO102</f>
        <v>9.4528065121246989</v>
      </c>
      <c r="I102" t="str">
        <f>sorted!A102</f>
        <v>Matisse Thybulle</v>
      </c>
      <c r="J102">
        <f>sorted!B102</f>
        <v>-0.17203252032520328</v>
      </c>
      <c r="K102">
        <f>sorted!C102</f>
        <v>-0.29910569105691059</v>
      </c>
      <c r="L102">
        <f>sorted!D102</f>
        <v>-0.80097560975609761</v>
      </c>
      <c r="M102">
        <f>sorted!E102</f>
        <v>-1.1556910569105692</v>
      </c>
      <c r="N102">
        <f>sorted!F102</f>
        <v>-1.1530894308943089</v>
      </c>
      <c r="O102">
        <f>sorted!G102</f>
        <v>-0.85300813008130083</v>
      </c>
      <c r="P102">
        <f>sorted!H102</f>
        <v>1.9356097560975611</v>
      </c>
      <c r="Q102">
        <f>sorted!I102</f>
        <v>1.4</v>
      </c>
      <c r="R102">
        <f>sorted!J102</f>
        <v>1.177479674796748</v>
      </c>
      <c r="S102">
        <f>sorted!W102</f>
        <v>1.8840650406504065</v>
      </c>
      <c r="T102">
        <f>sorted!X102</f>
        <v>1.8840650406504065</v>
      </c>
      <c r="U102" t="str">
        <f>sorted!S102</f>
        <v>_______</v>
      </c>
    </row>
    <row r="103" spans="1:21" x14ac:dyDescent="0.3">
      <c r="A103">
        <f>GMs!$P$9*S103 + 1</f>
        <v>7.2377739500326674</v>
      </c>
      <c r="B103">
        <f>GMs!$P$10*T103 + 1</f>
        <v>7.2377739500326674</v>
      </c>
      <c r="C103">
        <f>G103-AVs_avail!$AB$3</f>
        <v>2.2622157652200361</v>
      </c>
      <c r="D103">
        <f>H103-AVs_avail!$AB$3</f>
        <v>2.2622157652200361</v>
      </c>
      <c r="E103">
        <f t="shared" si="2"/>
        <v>8.5198464998503827</v>
      </c>
      <c r="F103">
        <f t="shared" si="3"/>
        <v>8.5198464998503827</v>
      </c>
      <c r="G103">
        <f>sorted!AN103</f>
        <v>9.3718311498354208</v>
      </c>
      <c r="H103">
        <f>sorted!AO103</f>
        <v>9.3718311498354208</v>
      </c>
      <c r="I103" t="str">
        <f>sorted!A103</f>
        <v>Danny Green</v>
      </c>
      <c r="J103">
        <f>sorted!B103</f>
        <v>-0.59617886178861801</v>
      </c>
      <c r="K103">
        <f>sorted!C103</f>
        <v>0.11601626016260164</v>
      </c>
      <c r="L103">
        <f>sorted!D103</f>
        <v>0.63390243902439025</v>
      </c>
      <c r="M103">
        <f>sorted!E103</f>
        <v>-0.65934959349593492</v>
      </c>
      <c r="N103">
        <f>sorted!F103</f>
        <v>-0.53040650406504064</v>
      </c>
      <c r="O103">
        <f>sorted!G103</f>
        <v>-0.58227642276422764</v>
      </c>
      <c r="P103">
        <f>sorted!H103</f>
        <v>0.75341463414634147</v>
      </c>
      <c r="Q103">
        <f>sorted!I103</f>
        <v>0.2087804878048781</v>
      </c>
      <c r="R103">
        <f>sorted!J103</f>
        <v>0.71723577235772362</v>
      </c>
      <c r="S103">
        <f>sorted!W103</f>
        <v>1.8660162601626014</v>
      </c>
      <c r="T103">
        <f>sorted!X103</f>
        <v>1.8660162601626014</v>
      </c>
      <c r="U103" t="str">
        <f>sorted!S103</f>
        <v>_______</v>
      </c>
    </row>
    <row r="104" spans="1:21" x14ac:dyDescent="0.3">
      <c r="A104">
        <f>GMs!$P$9*S104 + 1</f>
        <v>7.2307078066595043</v>
      </c>
      <c r="B104">
        <f>GMs!$P$10*T104 + 1</f>
        <v>7.2307078066595043</v>
      </c>
      <c r="C104">
        <f>G104-AVs_avail!$AB$3</f>
        <v>2.2527321642312028</v>
      </c>
      <c r="D104">
        <f>H104-AVs_avail!$AB$3</f>
        <v>2.2527321642312028</v>
      </c>
      <c r="E104">
        <f t="shared" si="2"/>
        <v>8.5112250444059878</v>
      </c>
      <c r="F104">
        <f t="shared" si="3"/>
        <v>8.5112250444059878</v>
      </c>
      <c r="G104">
        <f>sorted!AN104</f>
        <v>9.3623475488465875</v>
      </c>
      <c r="H104">
        <f>sorted!AO104</f>
        <v>9.3623475488465875</v>
      </c>
      <c r="I104" t="str">
        <f>sorted!A104</f>
        <v>Jae'Sean Tate</v>
      </c>
      <c r="J104">
        <f>sorted!B104</f>
        <v>0.80341463414634151</v>
      </c>
      <c r="K104">
        <f>sorted!C104</f>
        <v>-0.54780487804878053</v>
      </c>
      <c r="L104">
        <f>sorted!D104</f>
        <v>-0.8</v>
      </c>
      <c r="M104">
        <f>sorted!E104</f>
        <v>-0.32439024390243898</v>
      </c>
      <c r="N104">
        <f>sorted!F104</f>
        <v>0.13170731707317077</v>
      </c>
      <c r="O104">
        <f>sorted!G104</f>
        <v>-0.1453658536585366</v>
      </c>
      <c r="P104">
        <f>sorted!H104</f>
        <v>0.84536585365853667</v>
      </c>
      <c r="Q104">
        <f>sorted!I104</f>
        <v>-0.10634146341463414</v>
      </c>
      <c r="R104">
        <f>sorted!J104</f>
        <v>0.20243902439024392</v>
      </c>
      <c r="S104">
        <f>sorted!W104</f>
        <v>1.8639024390243901</v>
      </c>
      <c r="T104">
        <f>sorted!X104</f>
        <v>1.8639024390243901</v>
      </c>
      <c r="U104" t="str">
        <f>sorted!S104</f>
        <v>_______</v>
      </c>
    </row>
    <row r="105" spans="1:21" x14ac:dyDescent="0.3">
      <c r="A105">
        <f>GMs!$P$9*S105 + 1</f>
        <v>7.1472729599071512</v>
      </c>
      <c r="B105">
        <f>GMs!$P$10*T105 + 1</f>
        <v>7.1472729599071512</v>
      </c>
      <c r="C105">
        <f>G105-AVs_avail!$AB$3</f>
        <v>2.1407527217861233</v>
      </c>
      <c r="D105">
        <f>H105-AVs_avail!$AB$3</f>
        <v>2.1407527217861233</v>
      </c>
      <c r="E105">
        <f t="shared" si="2"/>
        <v>8.4094255512740972</v>
      </c>
      <c r="F105">
        <f t="shared" si="3"/>
        <v>8.4094255512740972</v>
      </c>
      <c r="G105">
        <f>sorted!AN105</f>
        <v>9.250368106401508</v>
      </c>
      <c r="H105">
        <f>sorted!AO105</f>
        <v>9.250368106401508</v>
      </c>
      <c r="I105" t="str">
        <f>sorted!A105</f>
        <v>Joe Ingles</v>
      </c>
      <c r="J105">
        <f>sorted!B105</f>
        <v>0.44162601626016262</v>
      </c>
      <c r="K105">
        <f>sorted!C105</f>
        <v>0.3326016260162602</v>
      </c>
      <c r="L105">
        <f>sorted!D105</f>
        <v>0.84146341463414642</v>
      </c>
      <c r="M105">
        <f>sorted!E105</f>
        <v>-0.3434959349593496</v>
      </c>
      <c r="N105">
        <f>sorted!F105</f>
        <v>-0.64772357723577234</v>
      </c>
      <c r="O105">
        <f>sorted!G105</f>
        <v>0.84357723577235777</v>
      </c>
      <c r="P105">
        <f>sorted!H105</f>
        <v>-0.63634146341463416</v>
      </c>
      <c r="Q105">
        <f>sorted!I105</f>
        <v>-0.80195121951219517</v>
      </c>
      <c r="R105">
        <f>sorted!J105</f>
        <v>4.308943089430875E-3</v>
      </c>
      <c r="S105">
        <f>sorted!W105</f>
        <v>1.8389430894308942</v>
      </c>
      <c r="T105">
        <f>sorted!X105</f>
        <v>1.8389430894308942</v>
      </c>
      <c r="U105" t="str">
        <f>sorted!S105</f>
        <v>_______</v>
      </c>
    </row>
    <row r="106" spans="1:21" x14ac:dyDescent="0.3">
      <c r="A106">
        <f>GMs!$P$9*S106 + 1</f>
        <v>7.0869389664901412</v>
      </c>
      <c r="B106">
        <f>GMs!$P$10*T106 + 1</f>
        <v>7.0869389664901412</v>
      </c>
      <c r="C106">
        <f>G106-AVs_avail!$AB$3</f>
        <v>2.0597773594968505</v>
      </c>
      <c r="D106">
        <f>H106-AVs_avail!$AB$3</f>
        <v>2.0597773594968505</v>
      </c>
      <c r="E106">
        <f t="shared" si="2"/>
        <v>8.3358115855565771</v>
      </c>
      <c r="F106">
        <f t="shared" si="3"/>
        <v>8.3358115855565771</v>
      </c>
      <c r="G106">
        <f>sorted!AN106</f>
        <v>9.1693927441122351</v>
      </c>
      <c r="H106">
        <f>sorted!AO106</f>
        <v>9.1693927441122351</v>
      </c>
      <c r="I106" t="str">
        <f>sorted!A106</f>
        <v>Jordan Clarkson</v>
      </c>
      <c r="J106">
        <f>sorted!B106</f>
        <v>-1.1015447154471545</v>
      </c>
      <c r="K106">
        <f>sorted!C106</f>
        <v>1.0094308943089434</v>
      </c>
      <c r="L106">
        <f>sorted!D106</f>
        <v>1.2926829268292686</v>
      </c>
      <c r="M106">
        <f>sorted!E106</f>
        <v>0.59504065040650422</v>
      </c>
      <c r="N106">
        <f>sorted!F106</f>
        <v>-0.46723577235772357</v>
      </c>
      <c r="O106">
        <f>sorted!G106</f>
        <v>-0.2032520325203252</v>
      </c>
      <c r="P106">
        <f>sorted!H106</f>
        <v>-8.5853658536585359E-2</v>
      </c>
      <c r="Q106">
        <f>sorted!I106</f>
        <v>-0.98243902439024389</v>
      </c>
      <c r="R106">
        <f>sorted!J106</f>
        <v>-4.0813008130081319E-2</v>
      </c>
      <c r="S106">
        <f>sorted!W106</f>
        <v>1.82089430894309</v>
      </c>
      <c r="T106">
        <f>sorted!X106</f>
        <v>1.82089430894309</v>
      </c>
      <c r="U106" t="str">
        <f>sorted!S106</f>
        <v>_______</v>
      </c>
    </row>
    <row r="107" spans="1:21" x14ac:dyDescent="0.3">
      <c r="A107">
        <f>GMs!$P$9*S107 + 1</f>
        <v>7.0869389664901394</v>
      </c>
      <c r="B107">
        <f>GMs!$P$10*T107 + 1</f>
        <v>7.0869389664901394</v>
      </c>
      <c r="C107">
        <f>G107-AVs_avail!$AB$3</f>
        <v>2.0597773594968469</v>
      </c>
      <c r="D107">
        <f>H107-AVs_avail!$AB$3</f>
        <v>2.0597773594968469</v>
      </c>
      <c r="E107">
        <f t="shared" si="2"/>
        <v>8.3358115855565735</v>
      </c>
      <c r="F107">
        <f t="shared" si="3"/>
        <v>8.3358115855565735</v>
      </c>
      <c r="G107">
        <f>sorted!AN107</f>
        <v>9.1693927441122316</v>
      </c>
      <c r="H107">
        <f>sorted!AO107</f>
        <v>9.1693927441122316</v>
      </c>
      <c r="I107" t="str">
        <f>sorted!A107</f>
        <v>Khem Birch</v>
      </c>
      <c r="J107">
        <f>sorted!B107</f>
        <v>0.57699186991869922</v>
      </c>
      <c r="K107">
        <f>sorted!C107</f>
        <v>-0.6600813008130082</v>
      </c>
      <c r="L107">
        <f>sorted!D107</f>
        <v>-1.4597560975609758</v>
      </c>
      <c r="M107">
        <f>sorted!E107</f>
        <v>-0.62325203252032524</v>
      </c>
      <c r="N107">
        <f>sorted!F107</f>
        <v>0.89544715447154477</v>
      </c>
      <c r="O107">
        <f>sorted!G107</f>
        <v>-0.59130081300813009</v>
      </c>
      <c r="P107">
        <f>sorted!H107</f>
        <v>-0.15804878048780488</v>
      </c>
      <c r="Q107">
        <f>sorted!I107</f>
        <v>1.2375609756097561</v>
      </c>
      <c r="R107">
        <f>sorted!J107</f>
        <v>0.79845528455284553</v>
      </c>
      <c r="S107">
        <f>sorted!W107</f>
        <v>1.8208943089430893</v>
      </c>
      <c r="T107">
        <f>sorted!X107</f>
        <v>1.8208943089430893</v>
      </c>
      <c r="U107" t="str">
        <f>sorted!S107</f>
        <v>_______</v>
      </c>
    </row>
    <row r="108" spans="1:21" x14ac:dyDescent="0.3">
      <c r="A108">
        <f>GMs!$P$9*S108 + 1</f>
        <v>6.8567457573720825</v>
      </c>
      <c r="B108">
        <f>GMs!$P$10*T108 + 1</f>
        <v>6.8567457573720825</v>
      </c>
      <c r="C108">
        <f>G108-AVs_avail!$AB$3</f>
        <v>1.7508308195913678</v>
      </c>
      <c r="D108">
        <f>H108-AVs_avail!$AB$3</f>
        <v>1.7508308195913678</v>
      </c>
      <c r="E108">
        <f t="shared" si="2"/>
        <v>8.0549510947334113</v>
      </c>
      <c r="F108">
        <f t="shared" si="3"/>
        <v>8.0549510947334113</v>
      </c>
      <c r="G108">
        <f>sorted!AN108</f>
        <v>8.8604462042067524</v>
      </c>
      <c r="H108">
        <f>sorted!AO108</f>
        <v>8.8604462042067524</v>
      </c>
      <c r="I108" t="str">
        <f>sorted!A108</f>
        <v>Jonathan Isaac</v>
      </c>
      <c r="J108">
        <f>sorted!B108</f>
        <v>-8.6504065040650405E-2</v>
      </c>
      <c r="K108">
        <f>sorted!C108</f>
        <v>-9.13821138211382E-2</v>
      </c>
      <c r="L108">
        <f>sorted!D108</f>
        <v>-0.92390243902439018</v>
      </c>
      <c r="M108">
        <f>sorted!E108</f>
        <v>-0.71772357723577229</v>
      </c>
      <c r="N108">
        <f>sorted!F108</f>
        <v>-0.19105691056910568</v>
      </c>
      <c r="O108">
        <f>sorted!G108</f>
        <v>-0.89040650406504063</v>
      </c>
      <c r="P108">
        <f>sorted!H108</f>
        <v>0.40682926829268284</v>
      </c>
      <c r="Q108">
        <f>sorted!I108</f>
        <v>1.7336585365853658</v>
      </c>
      <c r="R108">
        <f>sorted!J108</f>
        <v>0.70764227642276423</v>
      </c>
      <c r="S108">
        <f>sorted!W108</f>
        <v>1.7520325203252036</v>
      </c>
      <c r="T108">
        <f>sorted!X108</f>
        <v>1.7520325203252036</v>
      </c>
      <c r="U108" t="str">
        <f>sorted!S108</f>
        <v>_______</v>
      </c>
    </row>
    <row r="109" spans="1:21" x14ac:dyDescent="0.3">
      <c r="A109">
        <f>GMs!$P$9*S109 + 1</f>
        <v>6.6947680092795627</v>
      </c>
      <c r="B109">
        <f>GMs!$P$10*T109 + 1</f>
        <v>6.6947680092795627</v>
      </c>
      <c r="C109">
        <f>G109-AVs_avail!$AB$3</f>
        <v>1.5334375046165523</v>
      </c>
      <c r="D109">
        <f>H109-AVs_avail!$AB$3</f>
        <v>1.5334375046165523</v>
      </c>
      <c r="E109">
        <f t="shared" si="2"/>
        <v>7.8573208083926689</v>
      </c>
      <c r="F109">
        <f t="shared" si="3"/>
        <v>7.8573208083926689</v>
      </c>
      <c r="G109">
        <f>sorted!AN109</f>
        <v>8.6430528892319369</v>
      </c>
      <c r="H109">
        <f>sorted!AO109</f>
        <v>8.6430528892319369</v>
      </c>
      <c r="I109" t="str">
        <f>sorted!A109</f>
        <v>Chuma Okeke</v>
      </c>
      <c r="J109">
        <f>sorted!B109</f>
        <v>-0.41642276422764229</v>
      </c>
      <c r="K109">
        <f>sorted!C109</f>
        <v>-6.0325203252032521E-2</v>
      </c>
      <c r="L109">
        <f>sorted!D109</f>
        <v>-0.42536585365853663</v>
      </c>
      <c r="M109">
        <f>sorted!E109</f>
        <v>-0.61934959349593499</v>
      </c>
      <c r="N109">
        <f>sorted!F109</f>
        <v>-0.15869918699186991</v>
      </c>
      <c r="O109">
        <f>sorted!G109</f>
        <v>-0.13300813008130083</v>
      </c>
      <c r="P109">
        <f>sorted!H109</f>
        <v>0.9258536585365853</v>
      </c>
      <c r="Q109">
        <f>sorted!I109</f>
        <v>5.073170731707316E-2</v>
      </c>
      <c r="R109">
        <f>sorted!J109</f>
        <v>0.73528455284552852</v>
      </c>
      <c r="S109">
        <f>sorted!W109</f>
        <v>1.7035772357723575</v>
      </c>
      <c r="T109">
        <f>sorted!X109</f>
        <v>1.7035772357723575</v>
      </c>
      <c r="U109" t="str">
        <f>sorted!S109</f>
        <v>_______</v>
      </c>
    </row>
    <row r="110" spans="1:21" x14ac:dyDescent="0.3">
      <c r="A110">
        <f>GMs!$P$9*S110 + 1</f>
        <v>6.6344340158625519</v>
      </c>
      <c r="B110">
        <f>GMs!$P$10*T110 + 1</f>
        <v>6.6344340158625519</v>
      </c>
      <c r="C110">
        <f>G110-AVs_avail!$AB$3</f>
        <v>1.4524621423272777</v>
      </c>
      <c r="D110">
        <f>H110-AVs_avail!$AB$3</f>
        <v>1.4524621423272777</v>
      </c>
      <c r="E110">
        <f t="shared" si="2"/>
        <v>7.783706842675147</v>
      </c>
      <c r="F110">
        <f t="shared" si="3"/>
        <v>7.783706842675147</v>
      </c>
      <c r="G110">
        <f>sorted!AN110</f>
        <v>8.5620775269426623</v>
      </c>
      <c r="H110">
        <f>sorted!AO110</f>
        <v>8.5620775269426623</v>
      </c>
      <c r="I110" t="str">
        <f>sorted!A110</f>
        <v>Jordan Poole</v>
      </c>
      <c r="J110">
        <f>sorted!B110</f>
        <v>-0.43373983739837396</v>
      </c>
      <c r="K110">
        <f>sorted!C110</f>
        <v>1.4606504065040653</v>
      </c>
      <c r="L110">
        <f>sorted!D110</f>
        <v>0.77829268292682929</v>
      </c>
      <c r="M110">
        <f>sorted!E110</f>
        <v>0.28821138211382114</v>
      </c>
      <c r="N110">
        <f>sorted!F110</f>
        <v>-1.0628455284552847</v>
      </c>
      <c r="O110">
        <f>sorted!G110</f>
        <v>-0.17617886178861786</v>
      </c>
      <c r="P110">
        <f>sorted!H110</f>
        <v>-0.66341463414634161</v>
      </c>
      <c r="Q110">
        <f>sorted!I110</f>
        <v>-0.63951219512195123</v>
      </c>
      <c r="R110">
        <f>sorted!J110</f>
        <v>0.32918699186991873</v>
      </c>
      <c r="S110">
        <f>sorted!W110</f>
        <v>1.6855284552845529</v>
      </c>
      <c r="T110">
        <f>sorted!X110</f>
        <v>1.6855284552845529</v>
      </c>
      <c r="U110" t="str">
        <f>sorted!S110</f>
        <v>_______</v>
      </c>
    </row>
    <row r="111" spans="1:21" x14ac:dyDescent="0.3">
      <c r="A111">
        <f>GMs!$P$9*S111 + 1</f>
        <v>6.4519372745133454</v>
      </c>
      <c r="B111">
        <f>GMs!$P$10*T111 + 1</f>
        <v>6.4519372745133454</v>
      </c>
      <c r="C111">
        <f>G111-AVs_avail!$AB$3</f>
        <v>1.207529909096424</v>
      </c>
      <c r="D111">
        <f>H111-AVs_avail!$AB$3</f>
        <v>1.207529909096424</v>
      </c>
      <c r="E111">
        <f t="shared" si="2"/>
        <v>7.5610411761016438</v>
      </c>
      <c r="F111">
        <f t="shared" si="3"/>
        <v>7.5610411761016438</v>
      </c>
      <c r="G111">
        <f>sorted!AN111</f>
        <v>8.3171452937118087</v>
      </c>
      <c r="H111">
        <f>sorted!AO111</f>
        <v>8.3171452937118087</v>
      </c>
      <c r="I111" t="str">
        <f>sorted!A111</f>
        <v>Daniel Gafford</v>
      </c>
      <c r="J111">
        <f>sorted!B111</f>
        <v>2.3109349593495931</v>
      </c>
      <c r="K111">
        <f>sorted!C111</f>
        <v>-1.2727235772357723</v>
      </c>
      <c r="L111">
        <f>sorted!D111</f>
        <v>-1.6764634146341462</v>
      </c>
      <c r="M111">
        <f>sorted!E111</f>
        <v>-0.70052845528455276</v>
      </c>
      <c r="N111">
        <f>sorted!F111</f>
        <v>6.943089430894317E-2</v>
      </c>
      <c r="O111">
        <f>sorted!G111</f>
        <v>-1.079918699186992</v>
      </c>
      <c r="P111">
        <f>sorted!H111</f>
        <v>-0.72804878048780486</v>
      </c>
      <c r="Q111">
        <f>sorted!I111</f>
        <v>2.2345121951219511</v>
      </c>
      <c r="R111">
        <f>sorted!J111</f>
        <v>0.66886178861788625</v>
      </c>
      <c r="S111">
        <f>sorted!W111</f>
        <v>1.630934959349593</v>
      </c>
      <c r="T111">
        <f>sorted!X111</f>
        <v>1.630934959349593</v>
      </c>
      <c r="U111" t="str">
        <f>sorted!S111</f>
        <v>_______</v>
      </c>
    </row>
    <row r="112" spans="1:21" x14ac:dyDescent="0.3">
      <c r="A112">
        <f>GMs!$P$9*S112 + 1</f>
        <v>6.0399267609088891</v>
      </c>
      <c r="B112">
        <f>GMs!$P$10*T112 + 1</f>
        <v>6.0399267609088891</v>
      </c>
      <c r="C112">
        <f>G112-AVs_avail!$AB$3</f>
        <v>0.65456302067055994</v>
      </c>
      <c r="D112">
        <f>H112-AVs_avail!$AB$3</f>
        <v>0.65456302067055994</v>
      </c>
      <c r="E112">
        <f t="shared" si="2"/>
        <v>7.058344004805404</v>
      </c>
      <c r="F112">
        <f t="shared" si="3"/>
        <v>7.058344004805404</v>
      </c>
      <c r="G112">
        <f>sorted!AN112</f>
        <v>7.7641784052859446</v>
      </c>
      <c r="H112">
        <f>sorted!AO112</f>
        <v>7.7641784052859446</v>
      </c>
      <c r="I112" t="str">
        <f>sorted!A112</f>
        <v>Evan Mobley</v>
      </c>
      <c r="J112">
        <f>sorted!B112</f>
        <v>0.26768292682926831</v>
      </c>
      <c r="K112">
        <f>sorted!C112</f>
        <v>-0.80268292682926834</v>
      </c>
      <c r="L112">
        <f>sorted!D112</f>
        <v>-1.1176829268292683</v>
      </c>
      <c r="M112">
        <f>sorted!E112</f>
        <v>-0.30426829268292682</v>
      </c>
      <c r="N112">
        <f>sorted!F112</f>
        <v>0.83817073170731726</v>
      </c>
      <c r="O112">
        <f>sorted!G112</f>
        <v>-0.49853658536585366</v>
      </c>
      <c r="P112">
        <f>sorted!H112</f>
        <v>-0.60512195121951218</v>
      </c>
      <c r="Q112">
        <f>sorted!I112</f>
        <v>2.2869512195121953</v>
      </c>
      <c r="R112">
        <f>sorted!J112</f>
        <v>-0.36170731707317078</v>
      </c>
      <c r="S112">
        <f>sorted!W112</f>
        <v>1.5076829268292684</v>
      </c>
      <c r="T112">
        <f>sorted!X112</f>
        <v>1.5076829268292684</v>
      </c>
      <c r="U112" t="str">
        <f>sorted!S112</f>
        <v>_______</v>
      </c>
    </row>
    <row r="113" spans="1:21" x14ac:dyDescent="0.3">
      <c r="A113">
        <f>GMs!$P$9*S113 + 1</f>
        <v>5.993860941610766</v>
      </c>
      <c r="B113">
        <f>GMs!$P$10*T113 + 1</f>
        <v>5.993860941610766</v>
      </c>
      <c r="C113">
        <f>G113-AVs_avail!$AB$3</f>
        <v>0.59273723730104511</v>
      </c>
      <c r="D113">
        <f>H113-AVs_avail!$AB$3</f>
        <v>0.59273723730104511</v>
      </c>
      <c r="E113">
        <f t="shared" si="2"/>
        <v>7.0021387471967538</v>
      </c>
      <c r="F113">
        <f t="shared" si="3"/>
        <v>7.0021387471967538</v>
      </c>
      <c r="G113">
        <f>sorted!AN113</f>
        <v>7.7023526219164298</v>
      </c>
      <c r="H113">
        <f>sorted!AO113</f>
        <v>7.7023526219164298</v>
      </c>
      <c r="I113" t="str">
        <f>sorted!A113</f>
        <v>D'Angelo Russell</v>
      </c>
      <c r="J113">
        <f>sorted!B113</f>
        <v>-0.85804878048780486</v>
      </c>
      <c r="K113">
        <f>sorted!C113</f>
        <v>-0.40317073170731704</v>
      </c>
      <c r="L113">
        <f>sorted!D113</f>
        <v>1.0821951219512196</v>
      </c>
      <c r="M113">
        <f>sorted!E113</f>
        <v>0.70951219512195129</v>
      </c>
      <c r="N113">
        <f>sorted!F113</f>
        <v>-0.92560975609756091</v>
      </c>
      <c r="O113">
        <f>sorted!G113</f>
        <v>1.4112195121951221</v>
      </c>
      <c r="P113">
        <f>sorted!H113</f>
        <v>0.18975609756097561</v>
      </c>
      <c r="Q113">
        <f>sorted!I113</f>
        <v>-0.35048780487804876</v>
      </c>
      <c r="R113">
        <f>sorted!J113</f>
        <v>-1.1663414634146343</v>
      </c>
      <c r="S113">
        <f>sorted!W113</f>
        <v>1.4939024390243905</v>
      </c>
      <c r="T113">
        <f>sorted!X113</f>
        <v>1.4939024390243905</v>
      </c>
      <c r="U113" t="str">
        <f>sorted!S113</f>
        <v>_______</v>
      </c>
    </row>
    <row r="114" spans="1:21" x14ac:dyDescent="0.3">
      <c r="A114">
        <f>GMs!$P$9*S114 + 1</f>
        <v>5.987066572982723</v>
      </c>
      <c r="B114">
        <f>GMs!$P$10*T114 + 1</f>
        <v>5.987066572982723</v>
      </c>
      <c r="C114">
        <f>G114-AVs_avail!$AB$3</f>
        <v>0.58361839019639561</v>
      </c>
      <c r="D114">
        <f>H114-AVs_avail!$AB$3</f>
        <v>0.58361839019639561</v>
      </c>
      <c r="E114">
        <f t="shared" si="2"/>
        <v>6.9938488861925272</v>
      </c>
      <c r="F114">
        <f t="shared" si="3"/>
        <v>6.9938488861925272</v>
      </c>
      <c r="G114">
        <f>sorted!AN114</f>
        <v>7.6932337748117803</v>
      </c>
      <c r="H114">
        <f>sorted!AO114</f>
        <v>7.6932337748117803</v>
      </c>
      <c r="I114" t="str">
        <f>sorted!A114</f>
        <v>Duncan Robinson</v>
      </c>
      <c r="J114">
        <f>sorted!B114</f>
        <v>-0.37837398373983738</v>
      </c>
      <c r="K114">
        <f>sorted!C114</f>
        <v>0.49723577235772359</v>
      </c>
      <c r="L114">
        <f>sorted!D114</f>
        <v>1.7468292682926829</v>
      </c>
      <c r="M114">
        <f>sorted!E114</f>
        <v>-0.14130081300813008</v>
      </c>
      <c r="N114">
        <f>sorted!F114</f>
        <v>-0.66747967479674797</v>
      </c>
      <c r="O114">
        <f>sorted!G114</f>
        <v>-0.55056910569105688</v>
      </c>
      <c r="P114">
        <f>sorted!H114</f>
        <v>-0.85902439024390242</v>
      </c>
      <c r="Q114">
        <f>sorted!I114</f>
        <v>-0.57609756097560971</v>
      </c>
      <c r="R114">
        <f>sorted!J114</f>
        <v>0.61577235772357719</v>
      </c>
      <c r="S114">
        <f>sorted!W114</f>
        <v>1.4918699186991868</v>
      </c>
      <c r="T114">
        <f>sorted!X114</f>
        <v>1.4918699186991868</v>
      </c>
      <c r="U114" t="str">
        <f>sorted!S114</f>
        <v>_______</v>
      </c>
    </row>
    <row r="115" spans="1:21" x14ac:dyDescent="0.3">
      <c r="A115">
        <f>GMs!$P$9*S115 + 1</f>
        <v>5.4583288063485051</v>
      </c>
      <c r="B115">
        <f>GMs!$P$10*T115 + 1</f>
        <v>5.4583288063485051</v>
      </c>
      <c r="C115">
        <f>G115-AVs_avail!$AB$3</f>
        <v>-0.12601029148732756</v>
      </c>
      <c r="D115">
        <f>H115-AVs_avail!$AB$3</f>
        <v>-0.12601029148732756</v>
      </c>
      <c r="E115">
        <f t="shared" si="2"/>
        <v>6.3487319028436877</v>
      </c>
      <c r="F115">
        <f t="shared" si="3"/>
        <v>6.3487319028436877</v>
      </c>
      <c r="G115">
        <f>sorted!AN115</f>
        <v>6.9836050931280571</v>
      </c>
      <c r="H115">
        <f>sorted!AO115</f>
        <v>6.9836050931280571</v>
      </c>
      <c r="I115" t="str">
        <f>sorted!A115</f>
        <v>Tim Hardaway Jr.</v>
      </c>
      <c r="J115">
        <f>sorted!B115</f>
        <v>-0.40788617886178857</v>
      </c>
      <c r="K115">
        <f>sorted!C115</f>
        <v>0.22455284552845525</v>
      </c>
      <c r="L115">
        <f>sorted!D115</f>
        <v>1.4962195121951218</v>
      </c>
      <c r="M115">
        <f>sorted!E115</f>
        <v>0.57235772357723569</v>
      </c>
      <c r="N115">
        <f>sorted!F115</f>
        <v>-0.61857723577235768</v>
      </c>
      <c r="O115">
        <f>sorted!G115</f>
        <v>-0.47252032520325199</v>
      </c>
      <c r="P115">
        <f>sorted!H115</f>
        <v>-1.2537804878048782</v>
      </c>
      <c r="Q115">
        <f>sorted!I115</f>
        <v>-0.75426829268292683</v>
      </c>
      <c r="R115">
        <f>sorted!J115</f>
        <v>0.74272357723577231</v>
      </c>
      <c r="S115">
        <f>sorted!W115</f>
        <v>1.3336991869918697</v>
      </c>
      <c r="T115">
        <f>sorted!X115</f>
        <v>1.3336991869918697</v>
      </c>
      <c r="U115" t="str">
        <f>sorted!S115</f>
        <v>_______</v>
      </c>
    </row>
    <row r="116" spans="1:21" x14ac:dyDescent="0.3">
      <c r="A116">
        <f>GMs!$P$9*S116 + 1</f>
        <v>5.3087168091590238</v>
      </c>
      <c r="B116">
        <f>GMs!$P$10*T116 + 1</f>
        <v>5.3087168091590238</v>
      </c>
      <c r="C116">
        <f>G116-AVs_avail!$AB$3</f>
        <v>-0.32680730473168129</v>
      </c>
      <c r="D116">
        <f>H116-AVs_avail!$AB$3</f>
        <v>-0.32680730473168129</v>
      </c>
      <c r="E116">
        <f t="shared" si="2"/>
        <v>6.166189163530639</v>
      </c>
      <c r="F116">
        <f t="shared" si="3"/>
        <v>6.166189163530639</v>
      </c>
      <c r="G116">
        <f>sorted!AN116</f>
        <v>6.7828080798837034</v>
      </c>
      <c r="H116">
        <f>sorted!AO116</f>
        <v>6.7828080798837034</v>
      </c>
      <c r="I116" t="str">
        <f>sorted!A116</f>
        <v>Mason Plumlee</v>
      </c>
      <c r="J116">
        <f>sorted!B116</f>
        <v>1.7811382113821137</v>
      </c>
      <c r="K116">
        <f>sorted!C116</f>
        <v>-1.2627642276422764</v>
      </c>
      <c r="L116">
        <f>sorted!D116</f>
        <v>-1.6692682926829268</v>
      </c>
      <c r="M116">
        <f>sorted!E116</f>
        <v>-0.65252032520325198</v>
      </c>
      <c r="N116">
        <f>sorted!F116</f>
        <v>1.2095934959349592</v>
      </c>
      <c r="O116">
        <f>sorted!G116</f>
        <v>0.16552845528455284</v>
      </c>
      <c r="P116">
        <f>sorted!H116</f>
        <v>-0.48390243902439023</v>
      </c>
      <c r="Q116">
        <f>sorted!I116</f>
        <v>0.48195121951219511</v>
      </c>
      <c r="R116">
        <f>sorted!J116</f>
        <v>-8.5691056910569052E-2</v>
      </c>
      <c r="S116">
        <f>sorted!W116</f>
        <v>1.2889430894308942</v>
      </c>
      <c r="T116">
        <f>sorted!X116</f>
        <v>1.2889430894308942</v>
      </c>
      <c r="U116" t="str">
        <f>sorted!S116</f>
        <v>_______</v>
      </c>
    </row>
    <row r="117" spans="1:21" x14ac:dyDescent="0.3">
      <c r="A117">
        <f>GMs!$P$9*S117 + 1</f>
        <v>5.1978327131493804</v>
      </c>
      <c r="B117">
        <f>GMs!$P$10*T117 + 1</f>
        <v>5.1978327131493804</v>
      </c>
      <c r="C117">
        <f>G117-AVs_avail!$AB$3</f>
        <v>-0.4756268894795399</v>
      </c>
      <c r="D117">
        <f>H117-AVs_avail!$AB$3</f>
        <v>-0.4756268894795399</v>
      </c>
      <c r="E117">
        <f t="shared" si="2"/>
        <v>6.0308986319416764</v>
      </c>
      <c r="F117">
        <f t="shared" si="3"/>
        <v>6.0308986319416764</v>
      </c>
      <c r="G117">
        <f>sorted!AN117</f>
        <v>6.6339884951358448</v>
      </c>
      <c r="H117">
        <f>sorted!AO117</f>
        <v>6.6339884951358448</v>
      </c>
      <c r="I117" t="str">
        <f>sorted!A117</f>
        <v>Al Horford</v>
      </c>
      <c r="J117">
        <f>sorted!B117</f>
        <v>6.5040650406504082E-3</v>
      </c>
      <c r="K117">
        <f>sorted!C117</f>
        <v>0.13869918699186992</v>
      </c>
      <c r="L117">
        <f>sorted!D117</f>
        <v>-0.54146341463414638</v>
      </c>
      <c r="M117">
        <f>sorted!E117</f>
        <v>-0.61934959349593499</v>
      </c>
      <c r="N117">
        <f>sorted!F117</f>
        <v>-5.0894308943089439E-2</v>
      </c>
      <c r="O117">
        <f>sorted!G117</f>
        <v>-5.0081300813008142E-2</v>
      </c>
      <c r="P117">
        <f>sorted!H117</f>
        <v>-0.60000000000000009</v>
      </c>
      <c r="Q117">
        <f>sorted!I117</f>
        <v>0.21658536585365851</v>
      </c>
      <c r="R117">
        <f>sorted!J117</f>
        <v>0.95089430894308946</v>
      </c>
      <c r="S117">
        <f>sorted!W117</f>
        <v>1.2557723577235771</v>
      </c>
      <c r="T117">
        <f>sorted!X117</f>
        <v>1.2557723577235771</v>
      </c>
      <c r="U117" t="str">
        <f>sorted!S117</f>
        <v>_______</v>
      </c>
    </row>
    <row r="118" spans="1:21" x14ac:dyDescent="0.3">
      <c r="A118">
        <f>GMs!$P$9*S118 + 1</f>
        <v>5.1948431909530433</v>
      </c>
      <c r="B118">
        <f>GMs!$P$10*T118 + 1</f>
        <v>5.1948431909530433</v>
      </c>
      <c r="C118">
        <f>G118-AVs_avail!$AB$3</f>
        <v>-0.47963918220558277</v>
      </c>
      <c r="D118">
        <f>H118-AVs_avail!$AB$3</f>
        <v>-0.47963918220558277</v>
      </c>
      <c r="E118">
        <f t="shared" si="2"/>
        <v>6.0272510930998191</v>
      </c>
      <c r="F118">
        <f t="shared" si="3"/>
        <v>6.0272510930998191</v>
      </c>
      <c r="G118">
        <f>sorted!AN118</f>
        <v>6.6299762024098019</v>
      </c>
      <c r="H118">
        <f>sorted!AO118</f>
        <v>6.6299762024098019</v>
      </c>
      <c r="I118" t="str">
        <f>sorted!A118</f>
        <v>De'Anthony Melton</v>
      </c>
      <c r="J118">
        <f>sorted!B118</f>
        <v>-0.37146341463414634</v>
      </c>
      <c r="K118">
        <f>sorted!C118</f>
        <v>5.7804878048780491E-2</v>
      </c>
      <c r="L118">
        <f>sorted!D118</f>
        <v>8.3414634146341482E-2</v>
      </c>
      <c r="M118">
        <f>sorted!E118</f>
        <v>-0.59658536585365851</v>
      </c>
      <c r="N118">
        <f>sorted!F118</f>
        <v>-0.68658536585365848</v>
      </c>
      <c r="O118">
        <f>sorted!G118</f>
        <v>-9.9756097560975587E-2</v>
      </c>
      <c r="P118">
        <f>sorted!H118</f>
        <v>0.65073170731707319</v>
      </c>
      <c r="Q118">
        <f>sorted!I118</f>
        <v>0.1531707317073171</v>
      </c>
      <c r="R118">
        <f>sorted!J118</f>
        <v>0.25926829268292684</v>
      </c>
      <c r="S118">
        <f>sorted!W118</f>
        <v>1.254878048780488</v>
      </c>
      <c r="T118">
        <f>sorted!X118</f>
        <v>1.254878048780488</v>
      </c>
      <c r="U118" t="str">
        <f>sorted!S118</f>
        <v>_______</v>
      </c>
    </row>
    <row r="119" spans="1:21" x14ac:dyDescent="0.3">
      <c r="A119">
        <f>GMs!$P$9*S119 + 1</f>
        <v>5.1701116891469727</v>
      </c>
      <c r="B119">
        <f>GMs!$P$10*T119 + 1</f>
        <v>5.1701116891469727</v>
      </c>
      <c r="C119">
        <f>G119-AVs_avail!$AB$3</f>
        <v>-0.51283178566650101</v>
      </c>
      <c r="D119">
        <f>H119-AVs_avail!$AB$3</f>
        <v>-0.51283178566650101</v>
      </c>
      <c r="E119">
        <f t="shared" si="2"/>
        <v>5.9970759990444389</v>
      </c>
      <c r="F119">
        <f t="shared" si="3"/>
        <v>5.9970759990444389</v>
      </c>
      <c r="G119">
        <f>sorted!AN119</f>
        <v>6.5967835989488837</v>
      </c>
      <c r="H119">
        <f>sorted!AO119</f>
        <v>6.5967835989488837</v>
      </c>
      <c r="I119" t="str">
        <f>sorted!A119</f>
        <v>Ben Simmons</v>
      </c>
      <c r="J119">
        <f>sorted!B119</f>
        <v>1.6152845528455284</v>
      </c>
      <c r="K119">
        <f>sorted!C119</f>
        <v>-2.9627642276422761</v>
      </c>
      <c r="L119">
        <f>sorted!D119</f>
        <v>-1.5780487804878047</v>
      </c>
      <c r="M119">
        <f>sorted!E119</f>
        <v>-9.6910569105691041E-2</v>
      </c>
      <c r="N119">
        <f>sorted!F119</f>
        <v>0.58764227642276423</v>
      </c>
      <c r="O119">
        <f>sorted!G119</f>
        <v>1.7494308943089429</v>
      </c>
      <c r="P119">
        <f>sorted!H119</f>
        <v>1.4151219512195121</v>
      </c>
      <c r="Q119">
        <f>sorted!I119</f>
        <v>-2.3902439024390251E-2</v>
      </c>
      <c r="R119">
        <f>sorted!J119</f>
        <v>-1.2632520325203251</v>
      </c>
      <c r="S119">
        <f>sorted!W119</f>
        <v>1.2474796747967487</v>
      </c>
      <c r="T119">
        <f>sorted!X119</f>
        <v>1.2474796747967487</v>
      </c>
      <c r="U119" t="str">
        <f>sorted!S119</f>
        <v>_______</v>
      </c>
    </row>
    <row r="120" spans="1:21" x14ac:dyDescent="0.3">
      <c r="A120">
        <f>GMs!$P$9*S120 + 1</f>
        <v>5.1423906651445588</v>
      </c>
      <c r="B120">
        <f>GMs!$P$10*T120 + 1</f>
        <v>5.1423906651445588</v>
      </c>
      <c r="C120">
        <f>G120-AVs_avail!$AB$3</f>
        <v>-0.5500366818534701</v>
      </c>
      <c r="D120">
        <f>H120-AVs_avail!$AB$3</f>
        <v>-0.5500366818534701</v>
      </c>
      <c r="E120">
        <f t="shared" si="2"/>
        <v>5.9632533661471943</v>
      </c>
      <c r="F120">
        <f t="shared" si="3"/>
        <v>5.9632533661471943</v>
      </c>
      <c r="G120">
        <f>sorted!AN120</f>
        <v>6.5595787027619146</v>
      </c>
      <c r="H120">
        <f>sorted!AO120</f>
        <v>6.5595787027619146</v>
      </c>
      <c r="I120" t="str">
        <f>sorted!A120</f>
        <v>Mo Bamba</v>
      </c>
      <c r="J120">
        <f>sorted!B120</f>
        <v>0.2469918699186992</v>
      </c>
      <c r="K120">
        <f>sorted!C120</f>
        <v>-0.44178861788617885</v>
      </c>
      <c r="L120">
        <f>sorted!D120</f>
        <v>-0.80682926829268298</v>
      </c>
      <c r="M120">
        <f>sorted!E120</f>
        <v>-0.7105691056910568</v>
      </c>
      <c r="N120">
        <f>sorted!F120</f>
        <v>0.49642276422764225</v>
      </c>
      <c r="O120">
        <f>sorted!G120</f>
        <v>-0.95398373983739826</v>
      </c>
      <c r="P120">
        <f>sorted!H120</f>
        <v>-1.4790243902439024</v>
      </c>
      <c r="Q120">
        <f>sorted!I120</f>
        <v>2.2814634146341461</v>
      </c>
      <c r="R120">
        <f>sorted!J120</f>
        <v>0.80162601626016261</v>
      </c>
      <c r="S120">
        <f>sorted!W120</f>
        <v>1.2391869918699183</v>
      </c>
      <c r="T120">
        <f>sorted!X120</f>
        <v>1.2391869918699183</v>
      </c>
      <c r="U120" t="str">
        <f>sorted!S120</f>
        <v>_______</v>
      </c>
    </row>
    <row r="121" spans="1:21" x14ac:dyDescent="0.3">
      <c r="A121">
        <f>GMs!$P$9*S121 + 1</f>
        <v>4.9689983777569307</v>
      </c>
      <c r="B121">
        <f>GMs!$P$10*T121 + 1</f>
        <v>4.9689983777569307</v>
      </c>
      <c r="C121">
        <f>G121-AVs_avail!$AB$3</f>
        <v>-0.78274965996409129</v>
      </c>
      <c r="D121">
        <f>H121-AVs_avail!$AB$3</f>
        <v>-0.78274965996409129</v>
      </c>
      <c r="E121">
        <f t="shared" si="2"/>
        <v>5.7516961133193574</v>
      </c>
      <c r="F121">
        <f t="shared" si="3"/>
        <v>5.7516961133193574</v>
      </c>
      <c r="G121">
        <f>sorted!AN121</f>
        <v>6.3268657246512934</v>
      </c>
      <c r="H121">
        <f>sorted!AO121</f>
        <v>6.3268657246512934</v>
      </c>
      <c r="I121" t="str">
        <f>sorted!A121</f>
        <v>Terance Mann</v>
      </c>
      <c r="J121">
        <f>sorted!B121</f>
        <v>0.39560975609756099</v>
      </c>
      <c r="K121">
        <f>sorted!C121</f>
        <v>0.65707317073170735</v>
      </c>
      <c r="L121">
        <f>sorted!D121</f>
        <v>-0.70731707317073178</v>
      </c>
      <c r="M121">
        <f>sorted!E121</f>
        <v>-0.39853658536585368</v>
      </c>
      <c r="N121">
        <f>sorted!F121</f>
        <v>0.16878048780487809</v>
      </c>
      <c r="O121">
        <f>sorted!G121</f>
        <v>-0.20097560975609757</v>
      </c>
      <c r="P121">
        <f>sorted!H121</f>
        <v>-0.76731707317073172</v>
      </c>
      <c r="Q121">
        <f>sorted!I121</f>
        <v>-0.551219512195122</v>
      </c>
      <c r="R121">
        <f>sorted!J121</f>
        <v>0.78634146341463418</v>
      </c>
      <c r="S121">
        <f>sorted!W121</f>
        <v>1.1873170731707314</v>
      </c>
      <c r="T121">
        <f>sorted!X121</f>
        <v>1.1873170731707314</v>
      </c>
      <c r="U121" t="str">
        <f>sorted!S121</f>
        <v>_______</v>
      </c>
    </row>
    <row r="122" spans="1:21" x14ac:dyDescent="0.3">
      <c r="A122">
        <f>GMs!$P$9*S122 + 1</f>
        <v>4.9450822001862242</v>
      </c>
      <c r="B122">
        <f>GMs!$P$10*T122 + 1</f>
        <v>4.9450822001862242</v>
      </c>
      <c r="C122">
        <f>G122-AVs_avail!$AB$3</f>
        <v>-0.81484800177245198</v>
      </c>
      <c r="D122">
        <f>H122-AVs_avail!$AB$3</f>
        <v>-0.81484800177245198</v>
      </c>
      <c r="E122">
        <f t="shared" si="2"/>
        <v>5.7225158025844838</v>
      </c>
      <c r="F122">
        <f t="shared" si="3"/>
        <v>5.7225158025844838</v>
      </c>
      <c r="G122">
        <f>sorted!AN122</f>
        <v>6.2947673828429327</v>
      </c>
      <c r="H122">
        <f>sorted!AO122</f>
        <v>6.2947673828429327</v>
      </c>
      <c r="I122" t="str">
        <f>sorted!A122</f>
        <v>Cade Cunningham</v>
      </c>
      <c r="J122">
        <f>sorted!B122</f>
        <v>-0.88495934959349598</v>
      </c>
      <c r="K122">
        <f>sorted!C122</f>
        <v>0.8199186991869919</v>
      </c>
      <c r="L122">
        <f>sorted!D122</f>
        <v>0.13756097560975616</v>
      </c>
      <c r="M122">
        <f>sorted!E122</f>
        <v>0.32430894308943092</v>
      </c>
      <c r="N122">
        <f>sorted!F122</f>
        <v>-0.16040650406504062</v>
      </c>
      <c r="O122">
        <f>sorted!G122</f>
        <v>0.39235772357723586</v>
      </c>
      <c r="P122">
        <f>sorted!H122</f>
        <v>0.72634146341463413</v>
      </c>
      <c r="Q122">
        <f>sorted!I122</f>
        <v>6.4390243902439054E-2</v>
      </c>
      <c r="R122">
        <f>sorted!J122</f>
        <v>-2.044227642276423</v>
      </c>
      <c r="S122">
        <f>sorted!W122</f>
        <v>1.1801626016260163</v>
      </c>
      <c r="T122">
        <f>sorted!X122</f>
        <v>1.1801626016260163</v>
      </c>
      <c r="U122" t="str">
        <f>sorted!S122</f>
        <v>_______</v>
      </c>
    </row>
    <row r="123" spans="1:21" x14ac:dyDescent="0.3">
      <c r="A123">
        <f>GMs!$P$9*S123 + 1</f>
        <v>4.761362472483972</v>
      </c>
      <c r="B123">
        <f>GMs!$P$10*T123 + 1</f>
        <v>4.761362472483972</v>
      </c>
      <c r="C123">
        <f>G123-AVs_avail!$AB$3</f>
        <v>-1.0614216274821411</v>
      </c>
      <c r="D123">
        <f>H123-AVs_avail!$AB$3</f>
        <v>-1.0614216274821411</v>
      </c>
      <c r="E123">
        <f t="shared" si="2"/>
        <v>5.4983579610302211</v>
      </c>
      <c r="F123">
        <f t="shared" si="3"/>
        <v>5.4983579610302211</v>
      </c>
      <c r="G123">
        <f>sorted!AN123</f>
        <v>6.0481937571332436</v>
      </c>
      <c r="H123">
        <f>sorted!AO123</f>
        <v>6.0481937571332436</v>
      </c>
      <c r="I123" t="str">
        <f>sorted!A123</f>
        <v>Dorian Finney-Smith</v>
      </c>
      <c r="J123">
        <f>sorted!B123</f>
        <v>0.23605691056910569</v>
      </c>
      <c r="K123">
        <f>sorted!C123</f>
        <v>-3.7723577235772361E-2</v>
      </c>
      <c r="L123">
        <f>sorted!D123</f>
        <v>0.13707317073170733</v>
      </c>
      <c r="M123">
        <f>sorted!E123</f>
        <v>-0.68601626016260164</v>
      </c>
      <c r="N123">
        <f>sorted!F123</f>
        <v>-3.4349593495934957E-2</v>
      </c>
      <c r="O123">
        <f>sorted!G123</f>
        <v>-0.64101626016260171</v>
      </c>
      <c r="P123">
        <f>sorted!H123</f>
        <v>-0.21146341463414636</v>
      </c>
      <c r="Q123">
        <f>sorted!I123</f>
        <v>-0.42670731707317078</v>
      </c>
      <c r="R123">
        <f>sorted!J123</f>
        <v>0.98447154471544718</v>
      </c>
      <c r="S123">
        <f>sorted!W123</f>
        <v>1.1252032520325201</v>
      </c>
      <c r="T123">
        <f>sorted!X123</f>
        <v>1.1252032520325201</v>
      </c>
      <c r="U123" t="str">
        <f>sorted!S123</f>
        <v>_______</v>
      </c>
    </row>
    <row r="124" spans="1:21" x14ac:dyDescent="0.3">
      <c r="A124">
        <f>GMs!$P$9*S124 + 1</f>
        <v>4.5955798779597501</v>
      </c>
      <c r="B124">
        <f>GMs!$P$10*T124 + 1</f>
        <v>4.5955798779597501</v>
      </c>
      <c r="C124">
        <f>G124-AVs_avail!$AB$3</f>
        <v>-1.283921496835557</v>
      </c>
      <c r="D124">
        <f>H124-AVs_avail!$AB$3</f>
        <v>-1.283921496835557</v>
      </c>
      <c r="E124">
        <f t="shared" si="2"/>
        <v>5.2960853525271157</v>
      </c>
      <c r="F124">
        <f t="shared" si="3"/>
        <v>5.2960853525271157</v>
      </c>
      <c r="G124">
        <f>sorted!AN124</f>
        <v>5.8256938877798277</v>
      </c>
      <c r="H124">
        <f>sorted!AO124</f>
        <v>5.8256938877798277</v>
      </c>
      <c r="I124" t="str">
        <f>sorted!A124</f>
        <v>Brandon Clarke</v>
      </c>
      <c r="J124">
        <f>sorted!B124</f>
        <v>0.77243902439024392</v>
      </c>
      <c r="K124">
        <f>sorted!C124</f>
        <v>-0.69341463414634152</v>
      </c>
      <c r="L124">
        <f>sorted!D124</f>
        <v>-1.4104878048780487</v>
      </c>
      <c r="M124">
        <f>sorted!E124</f>
        <v>-0.59658536585365851</v>
      </c>
      <c r="N124">
        <f>sorted!F124</f>
        <v>5.6097560975609806E-2</v>
      </c>
      <c r="O124">
        <f>sorted!G124</f>
        <v>-0.66317073170731711</v>
      </c>
      <c r="P124">
        <f>sorted!H124</f>
        <v>7.0243902439024397E-2</v>
      </c>
      <c r="Q124">
        <f>sorted!I124</f>
        <v>0.57999999999999996</v>
      </c>
      <c r="R124">
        <f>sorted!J124</f>
        <v>1.1556097560975609</v>
      </c>
      <c r="S124">
        <f>sorted!W124</f>
        <v>1.0756097560975608</v>
      </c>
      <c r="T124">
        <f>sorted!X124</f>
        <v>1.0756097560975608</v>
      </c>
      <c r="U124" t="str">
        <f>sorted!S124</f>
        <v>_______</v>
      </c>
    </row>
    <row r="125" spans="1:21" x14ac:dyDescent="0.3">
      <c r="A125">
        <f>GMs!$P$9*S125 + 1</f>
        <v>4.5779145195268409</v>
      </c>
      <c r="B125">
        <f>GMs!$P$10*T125 + 1</f>
        <v>4.5779145195268409</v>
      </c>
      <c r="C125">
        <f>G125-AVs_avail!$AB$3</f>
        <v>-1.307630499307642</v>
      </c>
      <c r="D125">
        <f>H125-AVs_avail!$AB$3</f>
        <v>-1.307630499307642</v>
      </c>
      <c r="E125">
        <f t="shared" si="2"/>
        <v>5.2745317139161294</v>
      </c>
      <c r="F125">
        <f t="shared" si="3"/>
        <v>5.2745317139161294</v>
      </c>
      <c r="G125">
        <f>sorted!AN125</f>
        <v>5.8019848853077427</v>
      </c>
      <c r="H125">
        <f>sorted!AO125</f>
        <v>5.8019848853077427</v>
      </c>
      <c r="I125" t="str">
        <f>sorted!A125</f>
        <v>Royce O'Neale</v>
      </c>
      <c r="J125">
        <f>sorted!B125</f>
        <v>-8.4065040650406514E-2</v>
      </c>
      <c r="K125">
        <f>sorted!C125</f>
        <v>0.20008130081300815</v>
      </c>
      <c r="L125">
        <f>sorted!D125</f>
        <v>-0.24707317073170734</v>
      </c>
      <c r="M125">
        <f>sorted!E125</f>
        <v>-1.0244308943089431</v>
      </c>
      <c r="N125">
        <f>sorted!F125</f>
        <v>0.61504065040650413</v>
      </c>
      <c r="O125">
        <f>sorted!G125</f>
        <v>-0.20199186991869922</v>
      </c>
      <c r="P125">
        <f>sorted!H125</f>
        <v>-0.33951219512195124</v>
      </c>
      <c r="Q125">
        <f>sorted!I125</f>
        <v>-0.15231707317073173</v>
      </c>
      <c r="R125">
        <f>sorted!J125</f>
        <v>0.49971544715447158</v>
      </c>
      <c r="S125">
        <f>sorted!W125</f>
        <v>1.0703252032520323</v>
      </c>
      <c r="T125">
        <f>sorted!X125</f>
        <v>1.0703252032520323</v>
      </c>
      <c r="U125" t="str">
        <f>sorted!S125</f>
        <v>_______</v>
      </c>
    </row>
    <row r="126" spans="1:21" x14ac:dyDescent="0.3">
      <c r="A126">
        <f>GMs!$P$9*S126 + 1</f>
        <v>4.3958254402953205</v>
      </c>
      <c r="B126">
        <f>GMs!$P$10*T126 + 1</f>
        <v>4.3958254402953205</v>
      </c>
      <c r="C126">
        <f>G126-AVs_avail!$AB$3</f>
        <v>-1.5520156017122133</v>
      </c>
      <c r="D126">
        <f>H126-AVs_avail!$AB$3</f>
        <v>-1.5520156017122133</v>
      </c>
      <c r="E126">
        <f t="shared" si="2"/>
        <v>5.0523634390028827</v>
      </c>
      <c r="F126">
        <f t="shared" si="3"/>
        <v>5.0523634390028827</v>
      </c>
      <c r="G126">
        <f>sorted!AN126</f>
        <v>5.5575997829031714</v>
      </c>
      <c r="H126">
        <f>sorted!AO126</f>
        <v>5.5575997829031714</v>
      </c>
      <c r="I126" t="str">
        <f>sorted!A126</f>
        <v>Kevin Porter Jr.</v>
      </c>
      <c r="J126">
        <f>sorted!B126</f>
        <v>-0.6531707317073171</v>
      </c>
      <c r="K126">
        <f>sorted!C126</f>
        <v>-0.36902439024390243</v>
      </c>
      <c r="L126">
        <f>sorted!D126</f>
        <v>0.25414634146341464</v>
      </c>
      <c r="M126">
        <f>sorted!E126</f>
        <v>0.4363414634146342</v>
      </c>
      <c r="N126">
        <f>sorted!F126</f>
        <v>-0.45609756097560972</v>
      </c>
      <c r="O126">
        <f>sorted!G126</f>
        <v>1.5648780487804879</v>
      </c>
      <c r="P126">
        <f>sorted!H126</f>
        <v>0.50560975609756098</v>
      </c>
      <c r="Q126">
        <f>sorted!I126</f>
        <v>-0.43585365853658536</v>
      </c>
      <c r="R126">
        <f>sorted!J126</f>
        <v>-1.6358536585365853</v>
      </c>
      <c r="S126">
        <f>sorted!W126</f>
        <v>1.0158536585365854</v>
      </c>
      <c r="T126">
        <f>sorted!X126</f>
        <v>1.0158536585365854</v>
      </c>
      <c r="U126" t="str">
        <f>sorted!S126</f>
        <v>_______</v>
      </c>
    </row>
    <row r="127" spans="1:21" x14ac:dyDescent="0.3">
      <c r="A127">
        <f>GMs!$P$9*S127 + 1</f>
        <v>4.1650886816870187</v>
      </c>
      <c r="B127">
        <f>GMs!$P$10*T127 + 1</f>
        <v>4.1650886816870187</v>
      </c>
      <c r="C127">
        <f>G127-AVs_avail!$AB$3</f>
        <v>-1.8616916493860654</v>
      </c>
      <c r="D127">
        <f>H127-AVs_avail!$AB$3</f>
        <v>-1.8616916493860654</v>
      </c>
      <c r="E127">
        <f t="shared" si="2"/>
        <v>4.7708397592993812</v>
      </c>
      <c r="F127">
        <f t="shared" si="3"/>
        <v>4.7708397592993812</v>
      </c>
      <c r="G127">
        <f>sorted!AN127</f>
        <v>5.2479237352293193</v>
      </c>
      <c r="H127">
        <f>sorted!AO127</f>
        <v>5.2479237352293193</v>
      </c>
      <c r="I127" t="str">
        <f>sorted!A127</f>
        <v>Jalen Suggs</v>
      </c>
      <c r="J127">
        <f>sorted!B127</f>
        <v>-0.49792682926829268</v>
      </c>
      <c r="K127">
        <f>sorted!C127</f>
        <v>-0.26853658536585368</v>
      </c>
      <c r="L127">
        <f>sorted!D127</f>
        <v>-0.3520731707317073</v>
      </c>
      <c r="M127">
        <f>sorted!E127</f>
        <v>0.14085365853658544</v>
      </c>
      <c r="N127">
        <f>sorted!F127</f>
        <v>-0.36365853658536584</v>
      </c>
      <c r="O127">
        <f>sorted!G127</f>
        <v>1.1751219512195121</v>
      </c>
      <c r="P127">
        <f>sorted!H127</f>
        <v>1.2376829268292684</v>
      </c>
      <c r="Q127">
        <f>sorted!I127</f>
        <v>-0.57963414634146349</v>
      </c>
      <c r="R127">
        <f>sorted!J127</f>
        <v>-1.3498780487804876</v>
      </c>
      <c r="S127">
        <f>sorted!W127</f>
        <v>0.94682926829268299</v>
      </c>
      <c r="T127">
        <f>sorted!X127</f>
        <v>0.94682926829268299</v>
      </c>
      <c r="U127" t="str">
        <f>sorted!S127</f>
        <v>_______</v>
      </c>
    </row>
    <row r="128" spans="1:21" x14ac:dyDescent="0.3">
      <c r="A128">
        <f>GMs!$P$9*S128 + 1</f>
        <v>4.110461957917563</v>
      </c>
      <c r="B128">
        <f>GMs!$P$10*T128 + 1</f>
        <v>4.110461957917563</v>
      </c>
      <c r="C128">
        <f>G128-AVs_avail!$AB$3</f>
        <v>-1.9350071801074371</v>
      </c>
      <c r="D128">
        <f>H128-AVs_avail!$AB$3</f>
        <v>-1.9350071801074371</v>
      </c>
      <c r="E128">
        <f t="shared" si="2"/>
        <v>4.7041892768254066</v>
      </c>
      <c r="F128">
        <f t="shared" si="3"/>
        <v>4.7041892768254066</v>
      </c>
      <c r="G128">
        <f>sorted!AN128</f>
        <v>5.1746082045079476</v>
      </c>
      <c r="H128">
        <f>sorted!AO128</f>
        <v>5.1746082045079476</v>
      </c>
      <c r="I128" t="str">
        <f>sorted!A128</f>
        <v>Devonte' Graham</v>
      </c>
      <c r="J128">
        <f>sorted!B128</f>
        <v>-1.7714634146341461</v>
      </c>
      <c r="K128">
        <f>sorted!C128</f>
        <v>0.49317073170731701</v>
      </c>
      <c r="L128">
        <f>sorted!D128</f>
        <v>1.244390243902439</v>
      </c>
      <c r="M128">
        <f>sorted!E128</f>
        <v>9.756097560975896E-4</v>
      </c>
      <c r="N128">
        <f>sorted!F128</f>
        <v>-0.98536585365853657</v>
      </c>
      <c r="O128">
        <f>sorted!G128</f>
        <v>1.0697560975609757</v>
      </c>
      <c r="P128">
        <f>sorted!H128</f>
        <v>-0.18585365853658536</v>
      </c>
      <c r="Q128">
        <f>sorted!I128</f>
        <v>-0.97365853658536583</v>
      </c>
      <c r="R128">
        <f>sorted!J128</f>
        <v>0.23365853658536584</v>
      </c>
      <c r="S128">
        <f>sorted!W128</f>
        <v>0.93048780487804894</v>
      </c>
      <c r="T128">
        <f>sorted!X128</f>
        <v>0.93048780487804894</v>
      </c>
      <c r="U128" t="str">
        <f>sorted!S128</f>
        <v>_______</v>
      </c>
    </row>
    <row r="129" spans="1:21" x14ac:dyDescent="0.3">
      <c r="A129">
        <f>GMs!$P$9*S129 + 1</f>
        <v>3.807976666597138</v>
      </c>
      <c r="B129">
        <f>GMs!$P$10*T129 + 1</f>
        <v>3.807976666597138</v>
      </c>
      <c r="C129">
        <f>G129-AVs_avail!$AB$3</f>
        <v>-2.3409782532063765</v>
      </c>
      <c r="D129">
        <f>H129-AVs_avail!$AB$3</f>
        <v>-2.3409782532063765</v>
      </c>
      <c r="E129">
        <f t="shared" si="2"/>
        <v>4.3351246649172799</v>
      </c>
      <c r="F129">
        <f t="shared" si="3"/>
        <v>4.3351246649172799</v>
      </c>
      <c r="G129">
        <f>sorted!AN129</f>
        <v>4.7686371314090081</v>
      </c>
      <c r="H129">
        <f>sorted!AO129</f>
        <v>4.7686371314090081</v>
      </c>
      <c r="I129" t="str">
        <f>sorted!A129</f>
        <v>Facundo Campazzo</v>
      </c>
      <c r="J129">
        <f>sorted!B129</f>
        <v>-0.6225609756097561</v>
      </c>
      <c r="K129">
        <f>sorted!C129</f>
        <v>0.48817073170731712</v>
      </c>
      <c r="L129">
        <f>sorted!D129</f>
        <v>-0.33426829268292685</v>
      </c>
      <c r="M129">
        <f>sorted!E129</f>
        <v>-0.9719512195121951</v>
      </c>
      <c r="N129">
        <f>sorted!F129</f>
        <v>-1.0758536585365854</v>
      </c>
      <c r="O129">
        <f>sorted!G129</f>
        <v>0.64097560975609758</v>
      </c>
      <c r="P129">
        <f>sorted!H129</f>
        <v>1.2198780487804879</v>
      </c>
      <c r="Q129">
        <f>sorted!I129</f>
        <v>-0.69536585365853665</v>
      </c>
      <c r="R129">
        <f>sorted!J129</f>
        <v>0.38609756097560977</v>
      </c>
      <c r="S129">
        <f>sorted!W129</f>
        <v>0.83999999999999975</v>
      </c>
      <c r="T129">
        <f>sorted!X129</f>
        <v>0.83999999999999975</v>
      </c>
      <c r="U129" t="str">
        <f>sorted!S129</f>
        <v>_______</v>
      </c>
    </row>
    <row r="130" spans="1:21" x14ac:dyDescent="0.3">
      <c r="A130">
        <f>GMs!$P$9*S130 + 1</f>
        <v>3.7008974170191986</v>
      </c>
      <c r="B130">
        <f>GMs!$P$10*T130 + 1</f>
        <v>3.7008974170191986</v>
      </c>
      <c r="C130">
        <f>G130-AVs_avail!$AB$3</f>
        <v>-2.4846912835756321</v>
      </c>
      <c r="D130">
        <f>H130-AVs_avail!$AB$3</f>
        <v>-2.4846912835756321</v>
      </c>
      <c r="E130">
        <f t="shared" si="2"/>
        <v>4.2044764554906839</v>
      </c>
      <c r="F130">
        <f t="shared" si="3"/>
        <v>4.2044764554906839</v>
      </c>
      <c r="G130">
        <f>sorted!AN130</f>
        <v>4.6249241010397526</v>
      </c>
      <c r="H130">
        <f>sorted!AO130</f>
        <v>4.6249241010397526</v>
      </c>
      <c r="I130" t="str">
        <f>sorted!A130</f>
        <v>Montrezl Harrell</v>
      </c>
      <c r="J130">
        <f>sorted!B130</f>
        <v>2.0713821138211381</v>
      </c>
      <c r="K130">
        <f>sorted!C130</f>
        <v>-1.1134959349593496</v>
      </c>
      <c r="L130">
        <f>sorted!D130</f>
        <v>-1.6692682926829268</v>
      </c>
      <c r="M130">
        <f>sorted!E130</f>
        <v>-0.17154471544715447</v>
      </c>
      <c r="N130">
        <f>sorted!F130</f>
        <v>0.42178861788617888</v>
      </c>
      <c r="O130">
        <f>sorted!G130</f>
        <v>-0.8461788617886179</v>
      </c>
      <c r="P130">
        <f>sorted!H130</f>
        <v>-0.53365853658536588</v>
      </c>
      <c r="Q130">
        <f>sorted!I130</f>
        <v>0.27463414634146338</v>
      </c>
      <c r="R130">
        <f>sorted!J130</f>
        <v>0.56943089430894311</v>
      </c>
      <c r="S130">
        <f>sorted!W130</f>
        <v>0.80796747967479654</v>
      </c>
      <c r="T130">
        <f>sorted!X130</f>
        <v>0.80796747967479654</v>
      </c>
      <c r="U130" t="str">
        <f>sorted!S130</f>
        <v>_______</v>
      </c>
    </row>
    <row r="131" spans="1:21" x14ac:dyDescent="0.3">
      <c r="A131">
        <f>GMs!$P$9*S131 + 1</f>
        <v>3.6731763930167873</v>
      </c>
      <c r="B131">
        <f>GMs!$P$10*T131 + 1</f>
        <v>3.6731763930167873</v>
      </c>
      <c r="C131">
        <f>G131-AVs_avail!$AB$3</f>
        <v>-2.5218961797625976</v>
      </c>
      <c r="D131">
        <f>H131-AVs_avail!$AB$3</f>
        <v>-2.5218961797625976</v>
      </c>
      <c r="E131">
        <f t="shared" si="2"/>
        <v>4.1706538225934429</v>
      </c>
      <c r="F131">
        <f t="shared" si="3"/>
        <v>4.1706538225934429</v>
      </c>
      <c r="G131">
        <f>sorted!AN131</f>
        <v>4.5877192048527871</v>
      </c>
      <c r="H131">
        <f>sorted!AO131</f>
        <v>4.5877192048527871</v>
      </c>
      <c r="I131" t="str">
        <f>sorted!A131</f>
        <v>Larry Nance Jr.</v>
      </c>
      <c r="J131">
        <f>sorted!B131</f>
        <v>0.20552845528455285</v>
      </c>
      <c r="K131">
        <f>sorted!C131</f>
        <v>-0.59934959349593497</v>
      </c>
      <c r="L131">
        <f>sorted!D131</f>
        <v>-0.74048780487804877</v>
      </c>
      <c r="M131">
        <f>sorted!E131</f>
        <v>-0.91788617886178858</v>
      </c>
      <c r="N131">
        <f>sorted!F131</f>
        <v>9.0081300813008136E-2</v>
      </c>
      <c r="O131">
        <f>sorted!G131</f>
        <v>-0.18276422764227646</v>
      </c>
      <c r="P131">
        <f>sorted!H131</f>
        <v>1.1165853658536584</v>
      </c>
      <c r="Q131">
        <f>sorted!I131</f>
        <v>-0.34731707317073168</v>
      </c>
      <c r="R131">
        <f>sorted!J131</f>
        <v>0.37040650406504072</v>
      </c>
      <c r="S131">
        <f>sorted!W131</f>
        <v>0.79967479674796715</v>
      </c>
      <c r="T131">
        <f>sorted!X131</f>
        <v>0.79967479674796715</v>
      </c>
      <c r="U131" t="str">
        <f>sorted!S131</f>
        <v>_______</v>
      </c>
    </row>
    <row r="132" spans="1:21" x14ac:dyDescent="0.3">
      <c r="A132">
        <f>GMs!$P$9*S132 + 1</f>
        <v>3.5693584403803085</v>
      </c>
      <c r="B132">
        <f>GMs!$P$10*T132 + 1</f>
        <v>3.5693584403803085</v>
      </c>
      <c r="C132">
        <f>G132-AVs_avail!$AB$3</f>
        <v>-2.6612321635216203</v>
      </c>
      <c r="D132">
        <f>H132-AVs_avail!$AB$3</f>
        <v>-2.6612321635216203</v>
      </c>
      <c r="E132">
        <f t="shared" ref="E132:E158" si="4">G132/1.1</f>
        <v>4.0439847464488761</v>
      </c>
      <c r="F132">
        <f t="shared" ref="F132:F158" si="5">H132/1.1</f>
        <v>4.0439847464488761</v>
      </c>
      <c r="G132">
        <f>sorted!AN132</f>
        <v>4.4483832210937644</v>
      </c>
      <c r="H132">
        <f>sorted!AO132</f>
        <v>4.4483832210937644</v>
      </c>
      <c r="I132" t="str">
        <f>sorted!A132</f>
        <v>Bojan Bogdanovic</v>
      </c>
      <c r="J132">
        <f>sorted!B132</f>
        <v>-0.69016260162601617</v>
      </c>
      <c r="K132">
        <f>sorted!C132</f>
        <v>1.2930081300813008</v>
      </c>
      <c r="L132">
        <f>sorted!D132</f>
        <v>0.81756097560975616</v>
      </c>
      <c r="M132">
        <f>sorted!E132</f>
        <v>0.49325203252032518</v>
      </c>
      <c r="N132">
        <f>sorted!F132</f>
        <v>-0.45666666666666661</v>
      </c>
      <c r="O132">
        <f>sorted!G132</f>
        <v>-0.47552845528455284</v>
      </c>
      <c r="P132">
        <f>sorted!H132</f>
        <v>-0.80195121951219506</v>
      </c>
      <c r="Q132">
        <f>sorted!I132</f>
        <v>-0.99121951219512194</v>
      </c>
      <c r="R132">
        <f>sorted!J132</f>
        <v>-0.22455284552845528</v>
      </c>
      <c r="S132">
        <f>sorted!W132</f>
        <v>0.76861788617886173</v>
      </c>
      <c r="T132">
        <f>sorted!X132</f>
        <v>0.76861788617886173</v>
      </c>
      <c r="U132" t="str">
        <f>sorted!S132</f>
        <v>_______</v>
      </c>
    </row>
    <row r="133" spans="1:21" x14ac:dyDescent="0.3">
      <c r="A133">
        <f>GMs!$P$9*S133 + 1</f>
        <v>3.5625640717522664</v>
      </c>
      <c r="B133">
        <f>GMs!$P$10*T133 + 1</f>
        <v>3.5625640717522664</v>
      </c>
      <c r="C133">
        <f>G133-AVs_avail!$AB$3</f>
        <v>-2.6703510106262698</v>
      </c>
      <c r="D133">
        <f>H133-AVs_avail!$AB$3</f>
        <v>-2.6703510106262698</v>
      </c>
      <c r="E133">
        <f t="shared" si="4"/>
        <v>4.0356948854446495</v>
      </c>
      <c r="F133">
        <f t="shared" si="5"/>
        <v>4.0356948854446495</v>
      </c>
      <c r="G133">
        <f>sorted!AN133</f>
        <v>4.4392643739891149</v>
      </c>
      <c r="H133">
        <f>sorted!AO133</f>
        <v>4.4392643739891149</v>
      </c>
      <c r="I133" t="str">
        <f>sorted!A133</f>
        <v>Wendell Carter Jr.</v>
      </c>
      <c r="J133">
        <f>sorted!B133</f>
        <v>0.74304878048780487</v>
      </c>
      <c r="K133">
        <f>sorted!C133</f>
        <v>-0.72146341463414632</v>
      </c>
      <c r="L133">
        <f>sorted!D133</f>
        <v>-1.3679268292682925</v>
      </c>
      <c r="M133">
        <f>sorted!E133</f>
        <v>-0.35292682926829266</v>
      </c>
      <c r="N133">
        <f>sorted!F133</f>
        <v>1.1798780487804876</v>
      </c>
      <c r="O133">
        <f>sorted!G133</f>
        <v>-0.45585365853658538</v>
      </c>
      <c r="P133">
        <f>sorted!H133</f>
        <v>-0.77841463414634138</v>
      </c>
      <c r="Q133">
        <f>sorted!I133</f>
        <v>0.4873170731707317</v>
      </c>
      <c r="R133">
        <f>sorted!J133</f>
        <v>0.22804878048780489</v>
      </c>
      <c r="S133">
        <f>sorted!W133</f>
        <v>0.76658536585365833</v>
      </c>
      <c r="T133">
        <f>sorted!X133</f>
        <v>0.76658536585365833</v>
      </c>
      <c r="U133" t="str">
        <f>sorted!S133</f>
        <v>_______</v>
      </c>
    </row>
    <row r="134" spans="1:21" x14ac:dyDescent="0.3">
      <c r="A134">
        <f>GMs!$P$9*S134 + 1</f>
        <v>3.5265539180236454</v>
      </c>
      <c r="B134">
        <f>GMs!$P$10*T134 + 1</f>
        <v>3.5265539180236454</v>
      </c>
      <c r="C134">
        <f>G134-AVs_avail!$AB$3</f>
        <v>-2.7186809002809031</v>
      </c>
      <c r="D134">
        <f>H134-AVs_avail!$AB$3</f>
        <v>-2.7186809002809031</v>
      </c>
      <c r="E134">
        <f t="shared" si="4"/>
        <v>3.9917586221222554</v>
      </c>
      <c r="F134">
        <f t="shared" si="5"/>
        <v>3.9917586221222554</v>
      </c>
      <c r="G134">
        <f>sorted!AN134</f>
        <v>4.3909344843344815</v>
      </c>
      <c r="H134">
        <f>sorted!AO134</f>
        <v>4.3909344843344815</v>
      </c>
      <c r="I134" t="str">
        <f>sorted!A134</f>
        <v>Spencer Dinwiddie</v>
      </c>
      <c r="J134">
        <f>sorted!B134</f>
        <v>-0.78565040650406492</v>
      </c>
      <c r="K134">
        <f>sorted!C134</f>
        <v>0.28398373983739839</v>
      </c>
      <c r="L134">
        <f>sorted!D134</f>
        <v>0.14951219512195124</v>
      </c>
      <c r="M134">
        <f>sorted!E134</f>
        <v>0.34288617886178874</v>
      </c>
      <c r="N134">
        <f>sorted!F134</f>
        <v>-0.54483739837398371</v>
      </c>
      <c r="O134">
        <f>sorted!G134</f>
        <v>1.7053252032520325</v>
      </c>
      <c r="P134">
        <f>sorted!H134</f>
        <v>-0.349390243902439</v>
      </c>
      <c r="Q134">
        <f>sorted!I134</f>
        <v>-0.51707317073170733</v>
      </c>
      <c r="R134">
        <f>sorted!J134</f>
        <v>-1.3338211382113823</v>
      </c>
      <c r="S134">
        <f>sorted!W134</f>
        <v>0.75581300813008134</v>
      </c>
      <c r="T134">
        <f>sorted!X134</f>
        <v>0.75581300813008134</v>
      </c>
      <c r="U134" t="str">
        <f>sorted!S134</f>
        <v>_______</v>
      </c>
    </row>
    <row r="135" spans="1:21" x14ac:dyDescent="0.3">
      <c r="A135">
        <f>GMs!$P$9*S135 + 1</f>
        <v>3.4772268017840604</v>
      </c>
      <c r="B135">
        <f>GMs!$P$10*T135 + 1</f>
        <v>3.4772268017840604</v>
      </c>
      <c r="C135">
        <f>G135-AVs_avail!$AB$3</f>
        <v>-2.7848837302606508</v>
      </c>
      <c r="D135">
        <f>H135-AVs_avail!$AB$3</f>
        <v>-2.7848837302606508</v>
      </c>
      <c r="E135">
        <f t="shared" si="4"/>
        <v>3.931574231231576</v>
      </c>
      <c r="F135">
        <f t="shared" si="5"/>
        <v>3.931574231231576</v>
      </c>
      <c r="G135">
        <f>sorted!AN135</f>
        <v>4.3247316543547338</v>
      </c>
      <c r="H135">
        <f>sorted!AO135</f>
        <v>4.3247316543547338</v>
      </c>
      <c r="I135" t="str">
        <f>sorted!A135</f>
        <v>RJ Barrett</v>
      </c>
      <c r="J135">
        <f>sorted!B135</f>
        <v>-0.45906504065040654</v>
      </c>
      <c r="K135">
        <f>sorted!C135</f>
        <v>-0.26638211382113824</v>
      </c>
      <c r="L135">
        <f>sorted!D135</f>
        <v>6.3902439024390245E-2</v>
      </c>
      <c r="M135">
        <f>sorted!E135</f>
        <v>0.65849593495934966</v>
      </c>
      <c r="N135">
        <f>sorted!F135</f>
        <v>0.27662601626016259</v>
      </c>
      <c r="O135">
        <f>sorted!G135</f>
        <v>9.9837398373983754E-2</v>
      </c>
      <c r="P135">
        <f>sorted!H135</f>
        <v>-0.52243902439024392</v>
      </c>
      <c r="Q135">
        <f>sorted!I135</f>
        <v>-0.55475609756097566</v>
      </c>
      <c r="R135">
        <f>sorted!J135</f>
        <v>-0.36004065040650407</v>
      </c>
      <c r="S135">
        <f>sorted!W135</f>
        <v>0.74105691056910539</v>
      </c>
      <c r="T135">
        <f>sorted!X135</f>
        <v>0.74105691056910539</v>
      </c>
      <c r="U135" t="str">
        <f>sorted!S135</f>
        <v>_______</v>
      </c>
    </row>
    <row r="136" spans="1:21" x14ac:dyDescent="0.3">
      <c r="A136">
        <f>GMs!$P$9*S136 + 1</f>
        <v>3.2557303845098966</v>
      </c>
      <c r="B136">
        <f>GMs!$P$10*T136 + 1</f>
        <v>3.2557303845098966</v>
      </c>
      <c r="C136">
        <f>G136-AVs_avail!$AB$3</f>
        <v>-3.0821581458721816</v>
      </c>
      <c r="D136">
        <f>H136-AVs_avail!$AB$3</f>
        <v>-3.0821581458721816</v>
      </c>
      <c r="E136">
        <f t="shared" si="4"/>
        <v>3.6613247624938206</v>
      </c>
      <c r="F136">
        <f t="shared" si="5"/>
        <v>3.6613247624938206</v>
      </c>
      <c r="G136">
        <f>sorted!AN136</f>
        <v>4.027457238743203</v>
      </c>
      <c r="H136">
        <f>sorted!AO136</f>
        <v>4.027457238743203</v>
      </c>
      <c r="I136" t="str">
        <f>sorted!A136</f>
        <v>Dillon Brooks</v>
      </c>
      <c r="J136">
        <f>sorted!B136</f>
        <v>-1.1286178861788618</v>
      </c>
      <c r="K136">
        <f>sorted!C136</f>
        <v>0.52211382113821136</v>
      </c>
      <c r="L136">
        <f>sorted!D136</f>
        <v>0.12853658536585369</v>
      </c>
      <c r="M136">
        <f>sorted!E136</f>
        <v>0.41455284552845539</v>
      </c>
      <c r="N136">
        <f>sorted!F136</f>
        <v>-0.89138211382113819</v>
      </c>
      <c r="O136">
        <f>sorted!G136</f>
        <v>-0.31154471544715445</v>
      </c>
      <c r="P136">
        <f>sorted!H136</f>
        <v>0.65414634146341466</v>
      </c>
      <c r="Q136">
        <f>sorted!I136</f>
        <v>-0.36878048780487804</v>
      </c>
      <c r="R136">
        <f>sorted!J136</f>
        <v>-0.1491056910569106</v>
      </c>
      <c r="S136">
        <f>sorted!W136</f>
        <v>0.67479674796747968</v>
      </c>
      <c r="T136">
        <f>sorted!X136</f>
        <v>0.67479674796747968</v>
      </c>
      <c r="U136" t="str">
        <f>sorted!S136</f>
        <v>_______</v>
      </c>
    </row>
    <row r="137" spans="1:21" x14ac:dyDescent="0.3">
      <c r="A137">
        <f>GMs!$P$9*S137 + 1</f>
        <v>3.1943092921123983</v>
      </c>
      <c r="B137">
        <f>GMs!$P$10*T137 + 1</f>
        <v>3.1943092921123983</v>
      </c>
      <c r="C137">
        <f>G137-AVs_avail!$AB$3</f>
        <v>-3.1645925236982007</v>
      </c>
      <c r="D137">
        <f>H137-AVs_avail!$AB$3</f>
        <v>-3.1645925236982007</v>
      </c>
      <c r="E137">
        <f t="shared" si="4"/>
        <v>3.5863844190156215</v>
      </c>
      <c r="F137">
        <f t="shared" si="5"/>
        <v>3.5863844190156215</v>
      </c>
      <c r="G137">
        <f>sorted!AN137</f>
        <v>3.945022860917184</v>
      </c>
      <c r="H137">
        <f>sorted!AO137</f>
        <v>3.945022860917184</v>
      </c>
      <c r="I137" t="str">
        <f>sorted!A137</f>
        <v>Cameron Payne</v>
      </c>
      <c r="J137">
        <f>sorted!B137</f>
        <v>0.388130081300813</v>
      </c>
      <c r="K137">
        <f>sorted!C137</f>
        <v>0.38471544715447153</v>
      </c>
      <c r="L137">
        <f>sorted!D137</f>
        <v>-0.37219512195121951</v>
      </c>
      <c r="M137">
        <f>sorted!E137</f>
        <v>-0.64406504065040648</v>
      </c>
      <c r="N137">
        <f>sorted!F137</f>
        <v>-0.93056910569105689</v>
      </c>
      <c r="O137">
        <f>sorted!G137</f>
        <v>0.57495934959349604</v>
      </c>
      <c r="P137">
        <f>sorted!H137</f>
        <v>-0.61902439024390243</v>
      </c>
      <c r="Q137">
        <f>sorted!I137</f>
        <v>-0.47756097560975608</v>
      </c>
      <c r="R137">
        <f>sorted!J137</f>
        <v>0.54715447154471542</v>
      </c>
      <c r="S137">
        <f>sorted!W137</f>
        <v>0.65642276422764234</v>
      </c>
      <c r="T137">
        <f>sorted!X137</f>
        <v>0.65642276422764234</v>
      </c>
      <c r="U137" t="str">
        <f>sorted!S137</f>
        <v>_______</v>
      </c>
    </row>
    <row r="138" spans="1:21" x14ac:dyDescent="0.3">
      <c r="A138">
        <f>GMs!$P$9*S138 + 1</f>
        <v>3.1171252644978442</v>
      </c>
      <c r="B138">
        <f>GMs!$P$10*T138 + 1</f>
        <v>3.1171252644978442</v>
      </c>
      <c r="C138">
        <f>G138-AVs_avail!$AB$3</f>
        <v>-3.2681826268070027</v>
      </c>
      <c r="D138">
        <f>H138-AVs_avail!$AB$3</f>
        <v>-3.2681826268070027</v>
      </c>
      <c r="E138">
        <f t="shared" si="4"/>
        <v>3.4922115980076196</v>
      </c>
      <c r="F138">
        <f t="shared" si="5"/>
        <v>3.4922115980076196</v>
      </c>
      <c r="G138">
        <f>sorted!AN138</f>
        <v>3.841432757808382</v>
      </c>
      <c r="H138">
        <f>sorted!AO138</f>
        <v>3.841432757808382</v>
      </c>
      <c r="I138" t="str">
        <f>sorted!A138</f>
        <v>Danilo Gallinari</v>
      </c>
      <c r="J138">
        <f>sorted!B138</f>
        <v>-0.39422764227642282</v>
      </c>
      <c r="K138">
        <f>sorted!C138</f>
        <v>1.7649186991869921</v>
      </c>
      <c r="L138">
        <f>sorted!D138</f>
        <v>-3.8536585365853609E-2</v>
      </c>
      <c r="M138">
        <f>sorted!E138</f>
        <v>-0.37605691056910562</v>
      </c>
      <c r="N138">
        <f>sorted!F138</f>
        <v>-0.58455284552845521</v>
      </c>
      <c r="O138">
        <f>sorted!G138</f>
        <v>-0.7566666666666666</v>
      </c>
      <c r="P138">
        <f>sorted!H138</f>
        <v>-1.0017073170731707</v>
      </c>
      <c r="Q138">
        <f>sorted!I138</f>
        <v>-0.80414634146341468</v>
      </c>
      <c r="R138">
        <f>sorted!J138</f>
        <v>1.0194308943089432</v>
      </c>
      <c r="S138">
        <f>sorted!W138</f>
        <v>0.63333333333333375</v>
      </c>
      <c r="T138">
        <f>sorted!X138</f>
        <v>0.63333333333333375</v>
      </c>
      <c r="U138" t="str">
        <f>sorted!S138</f>
        <v>_______</v>
      </c>
    </row>
    <row r="139" spans="1:21" x14ac:dyDescent="0.3">
      <c r="A139">
        <f>GMs!$P$9*S139 + 1</f>
        <v>3.0254012880192764</v>
      </c>
      <c r="B139">
        <f>GMs!$P$10*T139 + 1</f>
        <v>3.0254012880192764</v>
      </c>
      <c r="C139">
        <f>G139-AVs_avail!$AB$3</f>
        <v>-3.3912870627197571</v>
      </c>
      <c r="D139">
        <f>H139-AVs_avail!$AB$3</f>
        <v>-3.3912870627197571</v>
      </c>
      <c r="E139">
        <f t="shared" si="4"/>
        <v>3.3802984744505702</v>
      </c>
      <c r="F139">
        <f t="shared" si="5"/>
        <v>3.3802984744505702</v>
      </c>
      <c r="G139">
        <f>sorted!AN139</f>
        <v>3.7183283218956276</v>
      </c>
      <c r="H139">
        <f>sorted!AO139</f>
        <v>3.7183283218956276</v>
      </c>
      <c r="I139" t="str">
        <f>sorted!A139</f>
        <v>Marcus Morris Sr.</v>
      </c>
      <c r="J139">
        <f>sorted!B139</f>
        <v>9.8211382113821147E-2</v>
      </c>
      <c r="K139">
        <f>sorted!C139</f>
        <v>0.18004065040650405</v>
      </c>
      <c r="L139">
        <f>sorted!D139</f>
        <v>0.6989024390243902</v>
      </c>
      <c r="M139">
        <f>sorted!E139</f>
        <v>-0.1176422764227642</v>
      </c>
      <c r="N139">
        <f>sorted!F139</f>
        <v>-0.42577235772357724</v>
      </c>
      <c r="O139">
        <f>sorted!G139</f>
        <v>-0.91849593495934956</v>
      </c>
      <c r="P139">
        <f>sorted!H139</f>
        <v>-0.849390243902439</v>
      </c>
      <c r="Q139">
        <f>sorted!I139</f>
        <v>-0.56890243902439031</v>
      </c>
      <c r="R139">
        <f>sorted!J139</f>
        <v>0.70406504065040654</v>
      </c>
      <c r="S139">
        <f>sorted!W139</f>
        <v>0.60589430894308904</v>
      </c>
      <c r="T139">
        <f>sorted!X139</f>
        <v>0.60589430894308904</v>
      </c>
      <c r="U139" t="str">
        <f>sorted!S139</f>
        <v>_______</v>
      </c>
    </row>
    <row r="140" spans="1:21" x14ac:dyDescent="0.3">
      <c r="A140">
        <f>GMs!$P$9*S140 + 1</f>
        <v>2.9675132673083606</v>
      </c>
      <c r="B140">
        <f>GMs!$P$10*T140 + 1</f>
        <v>2.9675132673083606</v>
      </c>
      <c r="C140">
        <f>G140-AVs_avail!$AB$3</f>
        <v>-3.4689796400513586</v>
      </c>
      <c r="D140">
        <f>H140-AVs_avail!$AB$3</f>
        <v>-3.4689796400513586</v>
      </c>
      <c r="E140">
        <f t="shared" si="4"/>
        <v>3.3096688586945691</v>
      </c>
      <c r="F140">
        <f t="shared" si="5"/>
        <v>3.3096688586945691</v>
      </c>
      <c r="G140">
        <f>sorted!AN140</f>
        <v>3.6406357445640261</v>
      </c>
      <c r="H140">
        <f>sorted!AO140</f>
        <v>3.6406357445640261</v>
      </c>
      <c r="I140" t="str">
        <f>sorted!A140</f>
        <v>Nicolas Batum</v>
      </c>
      <c r="J140">
        <f>sorted!B140</f>
        <v>0.14150406504065041</v>
      </c>
      <c r="K140">
        <f>sorted!C140</f>
        <v>-1.0447154471544717E-2</v>
      </c>
      <c r="L140">
        <f>sorted!D140</f>
        <v>-0.3228048780487805</v>
      </c>
      <c r="M140">
        <f>sorted!E140</f>
        <v>-0.98349593495934962</v>
      </c>
      <c r="N140">
        <f>sorted!F140</f>
        <v>-0.3911382113821138</v>
      </c>
      <c r="O140">
        <f>sorted!G140</f>
        <v>-0.45959349593495935</v>
      </c>
      <c r="P140">
        <f>sorted!H140</f>
        <v>-0.12207317073170734</v>
      </c>
      <c r="Q140">
        <f>sorted!I140</f>
        <v>-9.2682926829268292E-2</v>
      </c>
      <c r="R140">
        <f>sorted!J140</f>
        <v>1.0244308943089431</v>
      </c>
      <c r="S140">
        <f>sorted!W140</f>
        <v>0.58857723577235754</v>
      </c>
      <c r="T140">
        <f>sorted!X140</f>
        <v>0.58857723577235754</v>
      </c>
      <c r="U140" t="str">
        <f>sorted!S140</f>
        <v>_______</v>
      </c>
    </row>
    <row r="141" spans="1:21" x14ac:dyDescent="0.3">
      <c r="A141">
        <f>GMs!$P$9*S141 + 1</f>
        <v>2.9404716801687538</v>
      </c>
      <c r="B141">
        <f>GMs!$P$10*T141 + 1</f>
        <v>2.9404716801687538</v>
      </c>
      <c r="C141">
        <f>G141-AVs_avail!$AB$3</f>
        <v>-3.5052726515278589</v>
      </c>
      <c r="D141">
        <f>H141-AVs_avail!$AB$3</f>
        <v>-3.5052726515278589</v>
      </c>
      <c r="E141">
        <f t="shared" si="4"/>
        <v>3.2766752118977505</v>
      </c>
      <c r="F141">
        <f t="shared" si="5"/>
        <v>3.2766752118977505</v>
      </c>
      <c r="G141">
        <f>sorted!AN141</f>
        <v>3.6043427330875257</v>
      </c>
      <c r="H141">
        <f>sorted!AO141</f>
        <v>3.6043427330875257</v>
      </c>
      <c r="I141" t="str">
        <f>sorted!A141</f>
        <v>Will Barton</v>
      </c>
      <c r="J141">
        <f>sorted!B141</f>
        <v>-0.64463414634146343</v>
      </c>
      <c r="K141">
        <f>sorted!C141</f>
        <v>8.3414634146341468E-2</v>
      </c>
      <c r="L141">
        <f>sorted!D141</f>
        <v>4.9268292682926845E-2</v>
      </c>
      <c r="M141">
        <f>sorted!E141</f>
        <v>7.7804878048780557E-2</v>
      </c>
      <c r="N141">
        <f>sorted!F141</f>
        <v>-0.44756097560975605</v>
      </c>
      <c r="O141">
        <f>sorted!G141</f>
        <v>0.13926829268292687</v>
      </c>
      <c r="P141">
        <f>sorted!H141</f>
        <v>-6.6341463414634122E-2</v>
      </c>
      <c r="Q141">
        <f>sorted!I141</f>
        <v>-0.35048780487804876</v>
      </c>
      <c r="R141">
        <f>sorted!J141</f>
        <v>-6.512195121951217E-2</v>
      </c>
      <c r="S141">
        <f>sorted!W141</f>
        <v>0.58048780487804863</v>
      </c>
      <c r="T141">
        <f>sorted!X141</f>
        <v>0.58048780487804863</v>
      </c>
      <c r="U141" t="str">
        <f>sorted!S141</f>
        <v>_______</v>
      </c>
    </row>
    <row r="142" spans="1:21" x14ac:dyDescent="0.3">
      <c r="A142">
        <f>GMs!$P$9*S142 + 1</f>
        <v>2.8692666969468754</v>
      </c>
      <c r="B142">
        <f>GMs!$P$10*T142 + 1</f>
        <v>2.8692666969468754</v>
      </c>
      <c r="C142">
        <f>G142-AVs_avail!$AB$3</f>
        <v>-3.6008381691845717</v>
      </c>
      <c r="D142">
        <f>H142-AVs_avail!$AB$3</f>
        <v>-3.6008381691845717</v>
      </c>
      <c r="E142">
        <f t="shared" si="4"/>
        <v>3.1897974685734662</v>
      </c>
      <c r="F142">
        <f t="shared" si="5"/>
        <v>3.1897974685734662</v>
      </c>
      <c r="G142">
        <f>sorted!AN142</f>
        <v>3.508777215430813</v>
      </c>
      <c r="H142">
        <f>sorted!AO142</f>
        <v>3.508777215430813</v>
      </c>
      <c r="I142" t="str">
        <f>sorted!A142</f>
        <v>Lauri Markkanen</v>
      </c>
      <c r="J142">
        <f>sorted!B142</f>
        <v>0.2967479674796748</v>
      </c>
      <c r="K142">
        <f>sorted!C142</f>
        <v>0.34601626016260162</v>
      </c>
      <c r="L142">
        <f>sorted!D142</f>
        <v>0.32926829268292684</v>
      </c>
      <c r="M142">
        <f>sorted!E142</f>
        <v>-0.18813008130081302</v>
      </c>
      <c r="N142">
        <f>sorted!F142</f>
        <v>-6.7479674796747963E-2</v>
      </c>
      <c r="O142">
        <f>sorted!G142</f>
        <v>-0.97056910569105681</v>
      </c>
      <c r="P142">
        <f>sorted!H142</f>
        <v>-1.1390243902439026</v>
      </c>
      <c r="Q142">
        <f>sorted!I142</f>
        <v>-0.59609756097560984</v>
      </c>
      <c r="R142">
        <f>sorted!J142</f>
        <v>0.74357723577235779</v>
      </c>
      <c r="S142">
        <f>sorted!W142</f>
        <v>0.5591869918699186</v>
      </c>
      <c r="T142">
        <f>sorted!X142</f>
        <v>0.5591869918699186</v>
      </c>
      <c r="U142" t="str">
        <f>sorted!S142</f>
        <v>_______</v>
      </c>
    </row>
    <row r="143" spans="1:21" x14ac:dyDescent="0.3">
      <c r="A143">
        <f>GMs!$P$9*S143 + 1</f>
        <v>2.4553537601265667</v>
      </c>
      <c r="B143">
        <f>GMs!$P$10*T143 + 1</f>
        <v>2.4553537601265667</v>
      </c>
      <c r="C143">
        <f>G143-AVs_avail!$AB$3</f>
        <v>-4.156358334799739</v>
      </c>
      <c r="D143">
        <f>H143-AVs_avail!$AB$3</f>
        <v>-4.156358334799739</v>
      </c>
      <c r="E143">
        <f t="shared" si="4"/>
        <v>2.6847791361960414</v>
      </c>
      <c r="F143">
        <f t="shared" si="5"/>
        <v>2.6847791361960414</v>
      </c>
      <c r="G143">
        <f>sorted!AN143</f>
        <v>2.9532570498156456</v>
      </c>
      <c r="H143">
        <f>sorted!AO143</f>
        <v>2.9532570498156456</v>
      </c>
      <c r="I143" t="str">
        <f>sorted!A143</f>
        <v>Seth Curry</v>
      </c>
      <c r="J143">
        <f>sorted!B143</f>
        <v>7.2439024390243911E-2</v>
      </c>
      <c r="K143">
        <f>sorted!C143</f>
        <v>0.40780487804878046</v>
      </c>
      <c r="L143">
        <f>sorted!D143</f>
        <v>0.37365853658536591</v>
      </c>
      <c r="M143">
        <f>sorted!E143</f>
        <v>-0.27219512195121948</v>
      </c>
      <c r="N143">
        <f>sorted!F143</f>
        <v>-1.0792682926829267</v>
      </c>
      <c r="O143">
        <f>sorted!G143</f>
        <v>-0.13390243902439022</v>
      </c>
      <c r="P143">
        <f>sorted!H143</f>
        <v>-0.38219512195121952</v>
      </c>
      <c r="Q143">
        <f>sorted!I143</f>
        <v>-0.97365853658536583</v>
      </c>
      <c r="R143">
        <f>sorted!J143</f>
        <v>0.61780487804878048</v>
      </c>
      <c r="S143">
        <f>sorted!W143</f>
        <v>0.43536585365853675</v>
      </c>
      <c r="T143">
        <f>sorted!X143</f>
        <v>0.43536585365853675</v>
      </c>
      <c r="U143" t="str">
        <f>sorted!S143</f>
        <v>_______</v>
      </c>
    </row>
    <row r="144" spans="1:21" x14ac:dyDescent="0.3">
      <c r="A144">
        <f>GMs!$P$9*S144 + 1</f>
        <v>2.4553537601265649</v>
      </c>
      <c r="B144">
        <f>GMs!$P$10*T144 + 1</f>
        <v>2.4553537601265649</v>
      </c>
      <c r="C144">
        <f>G144-AVs_avail!$AB$3</f>
        <v>-4.1563583347997408</v>
      </c>
      <c r="D144">
        <f>H144-AVs_avail!$AB$3</f>
        <v>-4.1563583347997408</v>
      </c>
      <c r="E144">
        <f t="shared" si="4"/>
        <v>2.6847791361960396</v>
      </c>
      <c r="F144">
        <f t="shared" si="5"/>
        <v>2.6847791361960396</v>
      </c>
      <c r="G144">
        <f>sorted!AN144</f>
        <v>2.9532570498156439</v>
      </c>
      <c r="H144">
        <f>sorted!AO144</f>
        <v>2.9532570498156439</v>
      </c>
      <c r="I144" t="str">
        <f>sorted!A144</f>
        <v>Thaddeus Young</v>
      </c>
      <c r="J144">
        <f>sorted!B144</f>
        <v>1.4297560975609755</v>
      </c>
      <c r="K144">
        <f>sorted!C144</f>
        <v>-1.1202439024390245</v>
      </c>
      <c r="L144">
        <f>sorted!D144</f>
        <v>-1.5214634146341464</v>
      </c>
      <c r="M144">
        <f>sorted!E144</f>
        <v>-0.5026829268292683</v>
      </c>
      <c r="N144">
        <f>sorted!F144</f>
        <v>8.1707317073170804E-2</v>
      </c>
      <c r="O144">
        <f>sorted!G144</f>
        <v>0.40390243902439027</v>
      </c>
      <c r="P144">
        <f>sorted!H144</f>
        <v>7.0243902439024397E-2</v>
      </c>
      <c r="Q144">
        <f>sorted!I144</f>
        <v>-0.10292682926829266</v>
      </c>
      <c r="R144">
        <f>sorted!J144</f>
        <v>-0.10780487804878053</v>
      </c>
      <c r="S144">
        <f>sorted!W144</f>
        <v>0.43536585365853631</v>
      </c>
      <c r="T144">
        <f>sorted!X144</f>
        <v>0.43536585365853631</v>
      </c>
      <c r="U144" t="str">
        <f>sorted!S144</f>
        <v>_______</v>
      </c>
    </row>
    <row r="145" spans="1:21" x14ac:dyDescent="0.3">
      <c r="A145">
        <f>GMs!$P$9*S145 + 1</f>
        <v>2.4110544766717337</v>
      </c>
      <c r="B145">
        <f>GMs!$P$10*T145 + 1</f>
        <v>2.4110544766717337</v>
      </c>
      <c r="C145">
        <f>G145-AVs_avail!$AB$3</f>
        <v>-4.2158132179220447</v>
      </c>
      <c r="D145">
        <f>H145-AVs_avail!$AB$3</f>
        <v>-4.2158132179220447</v>
      </c>
      <c r="E145">
        <f t="shared" si="4"/>
        <v>2.6307292424484907</v>
      </c>
      <c r="F145">
        <f t="shared" si="5"/>
        <v>2.6307292424484907</v>
      </c>
      <c r="G145">
        <f>sorted!AN145</f>
        <v>2.89380216669334</v>
      </c>
      <c r="H145">
        <f>sorted!AO145</f>
        <v>2.89380216669334</v>
      </c>
      <c r="I145" t="str">
        <f>sorted!A145</f>
        <v>Dennis Schroder</v>
      </c>
      <c r="J145">
        <f>sorted!B145</f>
        <v>-0.60520325203252046</v>
      </c>
      <c r="K145">
        <f>sorted!C145</f>
        <v>1.0004065040650409</v>
      </c>
      <c r="L145">
        <f>sorted!D145</f>
        <v>-0.63853658536585367</v>
      </c>
      <c r="M145">
        <f>sorted!E145</f>
        <v>-9.5934959349592841E-3</v>
      </c>
      <c r="N145">
        <f>sorted!F145</f>
        <v>-0.76504065040650404</v>
      </c>
      <c r="O145">
        <f>sorted!G145</f>
        <v>1.1594308943089431</v>
      </c>
      <c r="P145">
        <f>sorted!H145</f>
        <v>0.19390243902439028</v>
      </c>
      <c r="Q145">
        <f>sorted!I145</f>
        <v>-0.82</v>
      </c>
      <c r="R145">
        <f>sorted!J145</f>
        <v>-0.89813008130081307</v>
      </c>
      <c r="S145">
        <f>sorted!W145</f>
        <v>0.42211382113821161</v>
      </c>
      <c r="T145">
        <f>sorted!X145</f>
        <v>0.42211382113821161</v>
      </c>
      <c r="U145" t="str">
        <f>sorted!S145</f>
        <v>_______</v>
      </c>
    </row>
    <row r="146" spans="1:21" x14ac:dyDescent="0.3">
      <c r="A146">
        <f>GMs!$P$9*S146 + 1</f>
        <v>2.313759117918174</v>
      </c>
      <c r="B146">
        <f>GMs!$P$10*T146 + 1</f>
        <v>2.313759117918174</v>
      </c>
      <c r="C146">
        <f>G146-AVs_avail!$AB$3</f>
        <v>-4.3463951084606078</v>
      </c>
      <c r="D146">
        <f>H146-AVs_avail!$AB$3</f>
        <v>-4.3463951084606078</v>
      </c>
      <c r="E146">
        <f t="shared" si="4"/>
        <v>2.5120184328679787</v>
      </c>
      <c r="F146">
        <f t="shared" si="5"/>
        <v>2.5120184328679787</v>
      </c>
      <c r="G146">
        <f>sorted!AN146</f>
        <v>2.7632202761547768</v>
      </c>
      <c r="H146">
        <f>sorted!AO146</f>
        <v>2.7632202761547768</v>
      </c>
      <c r="I146" t="str">
        <f>sorted!A146</f>
        <v>Jae Crowder</v>
      </c>
      <c r="J146">
        <f>sorted!B146</f>
        <v>-0.80601626016260164</v>
      </c>
      <c r="K146">
        <f>sorted!C146</f>
        <v>-7.1869918699187005E-2</v>
      </c>
      <c r="L146">
        <f>sorted!D146</f>
        <v>0.65512195121951222</v>
      </c>
      <c r="M146">
        <f>sorted!E146</f>
        <v>-0.60894308943089426</v>
      </c>
      <c r="N146">
        <f>sorted!F146</f>
        <v>-0.23691056910569105</v>
      </c>
      <c r="O146">
        <f>sorted!G146</f>
        <v>-0.41723577235772363</v>
      </c>
      <c r="P146">
        <f>sorted!H146</f>
        <v>-0.39073170731707318</v>
      </c>
      <c r="Q146">
        <f>sorted!I146</f>
        <v>-0.38097560975609757</v>
      </c>
      <c r="R146">
        <f>sorted!J146</f>
        <v>0.84569105691056912</v>
      </c>
      <c r="S146">
        <f>sorted!W146</f>
        <v>0.39300813008130087</v>
      </c>
      <c r="T146">
        <f>sorted!X146</f>
        <v>0.39300813008130087</v>
      </c>
      <c r="U146" t="str">
        <f>sorted!S146</f>
        <v>_______</v>
      </c>
    </row>
    <row r="147" spans="1:21" x14ac:dyDescent="0.3">
      <c r="A147">
        <f>GMs!$P$9*S147 + 1</f>
        <v>2.2871251928962479</v>
      </c>
      <c r="B147">
        <f>GMs!$P$10*T147 + 1</f>
        <v>2.2871251928962479</v>
      </c>
      <c r="C147">
        <f>G147-AVs_avail!$AB$3</f>
        <v>-4.3821409891108312</v>
      </c>
      <c r="D147">
        <f>H147-AVs_avail!$AB$3</f>
        <v>-4.3821409891108312</v>
      </c>
      <c r="E147">
        <f t="shared" si="4"/>
        <v>2.479522177731412</v>
      </c>
      <c r="F147">
        <f t="shared" si="5"/>
        <v>2.479522177731412</v>
      </c>
      <c r="G147">
        <f>sorted!AN147</f>
        <v>2.7274743955045535</v>
      </c>
      <c r="H147">
        <f>sorted!AO147</f>
        <v>2.7274743955045535</v>
      </c>
      <c r="I147" t="str">
        <f>sorted!A147</f>
        <v>Terrence Ross</v>
      </c>
      <c r="J147">
        <f>sorted!B147</f>
        <v>-1.1130081300813008</v>
      </c>
      <c r="K147">
        <f>sorted!C147</f>
        <v>0.88504065040650404</v>
      </c>
      <c r="L147">
        <f>sorted!D147</f>
        <v>-1.9024390243902456E-2</v>
      </c>
      <c r="M147">
        <f>sorted!E147</f>
        <v>1.0894308943089404E-2</v>
      </c>
      <c r="N147">
        <f>sorted!F147</f>
        <v>-0.74747967479674804</v>
      </c>
      <c r="O147">
        <f>sorted!G147</f>
        <v>-0.34032520325203253</v>
      </c>
      <c r="P147">
        <f>sorted!H147</f>
        <v>-4.4390243902439036E-2</v>
      </c>
      <c r="Q147">
        <f>sorted!I147</f>
        <v>-0.25609756097560976</v>
      </c>
      <c r="R147">
        <f>sorted!J147</f>
        <v>0.20455284552845532</v>
      </c>
      <c r="S147">
        <f>sorted!W147</f>
        <v>0.38504065040650359</v>
      </c>
      <c r="T147">
        <f>sorted!X147</f>
        <v>0.38504065040650359</v>
      </c>
      <c r="U147" t="str">
        <f>sorted!S147</f>
        <v>_______</v>
      </c>
    </row>
    <row r="148" spans="1:21" x14ac:dyDescent="0.3">
      <c r="A148">
        <f>GMs!$P$9*S148 + 1</f>
        <v>2.2555993224621353</v>
      </c>
      <c r="B148">
        <f>GMs!$P$10*T148 + 1</f>
        <v>2.2555993224621353</v>
      </c>
      <c r="C148">
        <f>G148-AVs_avail!$AB$3</f>
        <v>-4.4244524396763962</v>
      </c>
      <c r="D148">
        <f>H148-AVs_avail!$AB$3</f>
        <v>-4.4244524396763962</v>
      </c>
      <c r="E148">
        <f t="shared" si="4"/>
        <v>2.4410572226718075</v>
      </c>
      <c r="F148">
        <f t="shared" si="5"/>
        <v>2.4410572226718075</v>
      </c>
      <c r="G148">
        <f>sorted!AN148</f>
        <v>2.6851629449389884</v>
      </c>
      <c r="H148">
        <f>sorted!AO148</f>
        <v>2.6851629449389884</v>
      </c>
      <c r="I148" t="str">
        <f>sorted!A148</f>
        <v>Daniel Theis</v>
      </c>
      <c r="J148">
        <f>sorted!B148</f>
        <v>1.0797560975609757</v>
      </c>
      <c r="K148">
        <f>sorted!C148</f>
        <v>-0.83</v>
      </c>
      <c r="L148">
        <f>sorted!D148</f>
        <v>-0.94097560975609751</v>
      </c>
      <c r="M148">
        <f>sorted!E148</f>
        <v>-0.65634146341463406</v>
      </c>
      <c r="N148">
        <f>sorted!F148</f>
        <v>5.6097560975609806E-2</v>
      </c>
      <c r="O148">
        <f>sorted!G148</f>
        <v>-0.60341463414634144</v>
      </c>
      <c r="P148">
        <f>sorted!H148</f>
        <v>-0.86024390243902438</v>
      </c>
      <c r="Q148">
        <f>sorted!I148</f>
        <v>0.59707317073170729</v>
      </c>
      <c r="R148">
        <f>sorted!J148</f>
        <v>0.72878048780487803</v>
      </c>
      <c r="S148">
        <f>sorted!W148</f>
        <v>0.37560975609756109</v>
      </c>
      <c r="T148">
        <f>sorted!X148</f>
        <v>0.37560975609756109</v>
      </c>
      <c r="U148" t="str">
        <f>sorted!S148</f>
        <v>_______</v>
      </c>
    </row>
    <row r="149" spans="1:21" x14ac:dyDescent="0.3">
      <c r="A149">
        <f>GMs!$P$9*S149 + 1</f>
        <v>2.2338573428524011</v>
      </c>
      <c r="B149">
        <f>GMs!$P$10*T149 + 1</f>
        <v>2.2338573428524011</v>
      </c>
      <c r="C149">
        <f>G149-AVs_avail!$AB$3</f>
        <v>-4.4536327504112707</v>
      </c>
      <c r="D149">
        <f>H149-AVs_avail!$AB$3</f>
        <v>-4.4536327504112707</v>
      </c>
      <c r="E149">
        <f t="shared" si="4"/>
        <v>2.414529667458285</v>
      </c>
      <c r="F149">
        <f t="shared" si="5"/>
        <v>2.414529667458285</v>
      </c>
      <c r="G149">
        <f>sorted!AN149</f>
        <v>2.655982634204114</v>
      </c>
      <c r="H149">
        <f>sorted!AO149</f>
        <v>2.655982634204114</v>
      </c>
      <c r="I149" t="str">
        <f>sorted!A149</f>
        <v>Justin Holiday</v>
      </c>
      <c r="J149">
        <f>sorted!B149</f>
        <v>-0.66162601626016249</v>
      </c>
      <c r="K149">
        <f>sorted!C149</f>
        <v>-0.1243089430894309</v>
      </c>
      <c r="L149">
        <f>sorted!D149</f>
        <v>0.45609756097560977</v>
      </c>
      <c r="M149">
        <f>sorted!E149</f>
        <v>-0.64821138211382112</v>
      </c>
      <c r="N149">
        <f>sorted!F149</f>
        <v>-0.76105691056910563</v>
      </c>
      <c r="O149">
        <f>sorted!G149</f>
        <v>-0.65626016260162601</v>
      </c>
      <c r="P149">
        <f>sorted!H149</f>
        <v>-2.9268292682926855E-3</v>
      </c>
      <c r="Q149">
        <f>sorted!I149</f>
        <v>-5.9024390243902436E-2</v>
      </c>
      <c r="R149">
        <f>sorted!J149</f>
        <v>1.0215447154471544</v>
      </c>
      <c r="S149">
        <f>sorted!W149</f>
        <v>0.3691056910569106</v>
      </c>
      <c r="T149">
        <f>sorted!X149</f>
        <v>0.3691056910569106</v>
      </c>
      <c r="U149" t="str">
        <f>sorted!S149</f>
        <v>_______</v>
      </c>
    </row>
    <row r="150" spans="1:21" x14ac:dyDescent="0.3">
      <c r="A150">
        <f>GMs!$P$9*S150 + 1</f>
        <v>2.1365619840988437</v>
      </c>
      <c r="B150">
        <f>GMs!$P$10*T150 + 1</f>
        <v>2.1365619840988437</v>
      </c>
      <c r="C150">
        <f>G150-AVs_avail!$AB$3</f>
        <v>-4.5842146409498312</v>
      </c>
      <c r="D150">
        <f>H150-AVs_avail!$AB$3</f>
        <v>-4.5842146409498312</v>
      </c>
      <c r="E150">
        <f t="shared" si="4"/>
        <v>2.2958188578777761</v>
      </c>
      <c r="F150">
        <f t="shared" si="5"/>
        <v>2.2958188578777761</v>
      </c>
      <c r="G150">
        <f>sorted!AN150</f>
        <v>2.5254007436655539</v>
      </c>
      <c r="H150">
        <f>sorted!AO150</f>
        <v>2.5254007436655539</v>
      </c>
      <c r="I150" t="str">
        <f>sorted!A150</f>
        <v>Serge Ibaka</v>
      </c>
      <c r="J150">
        <f>sorted!B150</f>
        <v>0.6356097560975611</v>
      </c>
      <c r="K150">
        <f>sorted!C150</f>
        <v>0.25463414634146342</v>
      </c>
      <c r="L150">
        <f>sorted!D150</f>
        <v>-0.8521951219512196</v>
      </c>
      <c r="M150">
        <f>sorted!E150</f>
        <v>-0.64926829268292674</v>
      </c>
      <c r="N150">
        <f>sorted!F150</f>
        <v>0.1760975609756098</v>
      </c>
      <c r="O150">
        <f>sorted!G150</f>
        <v>-0.6429268292682927</v>
      </c>
      <c r="P150">
        <f>sorted!H150</f>
        <v>-1.8385365853658535</v>
      </c>
      <c r="Q150">
        <f>sorted!I150</f>
        <v>0.69414634146341481</v>
      </c>
      <c r="R150">
        <f>sorted!J150</f>
        <v>0.7575609756097561</v>
      </c>
      <c r="S150">
        <f>sorted!W150</f>
        <v>0.34000000000000052</v>
      </c>
      <c r="T150">
        <f>sorted!X150</f>
        <v>0.34000000000000052</v>
      </c>
      <c r="U150" t="str">
        <f>sorted!S150</f>
        <v>_______</v>
      </c>
    </row>
    <row r="151" spans="1:21" x14ac:dyDescent="0.3">
      <c r="A151">
        <f>GMs!$P$9*S151 + 1</f>
        <v>1.9512116079258603</v>
      </c>
      <c r="B151">
        <f>GMs!$P$10*T151 + 1</f>
        <v>1.9512116079258603</v>
      </c>
      <c r="C151">
        <f>G151-AVs_avail!$AB$3</f>
        <v>-4.8329767899646354</v>
      </c>
      <c r="D151">
        <f>H151-AVs_avail!$AB$3</f>
        <v>-4.8329767899646354</v>
      </c>
      <c r="E151">
        <f t="shared" si="4"/>
        <v>2.0696714496824993</v>
      </c>
      <c r="F151">
        <f t="shared" si="5"/>
        <v>2.0696714496824993</v>
      </c>
      <c r="G151">
        <f>sorted!AN151</f>
        <v>2.2766385946507492</v>
      </c>
      <c r="H151">
        <f>sorted!AO151</f>
        <v>2.2766385946507492</v>
      </c>
      <c r="I151" t="str">
        <f>sorted!A151</f>
        <v>Derrick Rose</v>
      </c>
      <c r="J151">
        <f>sorted!B151</f>
        <v>0.12894308943089433</v>
      </c>
      <c r="K151">
        <f>sorted!C151</f>
        <v>0.75028455284552842</v>
      </c>
      <c r="L151">
        <f>sorted!D151</f>
        <v>-0.87085365853658547</v>
      </c>
      <c r="M151">
        <f>sorted!E151</f>
        <v>-0.2730081300813007</v>
      </c>
      <c r="N151">
        <f>sorted!F151</f>
        <v>-1.1235772357723577</v>
      </c>
      <c r="O151">
        <f>sorted!G151</f>
        <v>0.26589430894308941</v>
      </c>
      <c r="P151">
        <f>sorted!H151</f>
        <v>-0.2486585365853658</v>
      </c>
      <c r="Q151">
        <f>sorted!I151</f>
        <v>-0.495</v>
      </c>
      <c r="R151">
        <f>sorted!J151</f>
        <v>0.34565040650406503</v>
      </c>
      <c r="S151">
        <f>sorted!W151</f>
        <v>0.28455284552845539</v>
      </c>
      <c r="T151">
        <f>sorted!X151</f>
        <v>0.28455284552845539</v>
      </c>
      <c r="U151" t="str">
        <f>sorted!S151</f>
        <v>_______</v>
      </c>
    </row>
    <row r="152" spans="1:21" x14ac:dyDescent="0.3">
      <c r="A152">
        <f>GMs!$P$9*S152 + 1</f>
        <v>1.6360887909572783</v>
      </c>
      <c r="B152">
        <f>GMs!$P$10*T152 + 1</f>
        <v>1.6360887909572783</v>
      </c>
      <c r="C152">
        <f>G152-AVs_avail!$AB$3</f>
        <v>-5.2559089186782204</v>
      </c>
      <c r="D152">
        <f>H152-AVs_avail!$AB$3</f>
        <v>-5.2559089186782204</v>
      </c>
      <c r="E152">
        <f t="shared" si="4"/>
        <v>1.6851876963065129</v>
      </c>
      <c r="F152">
        <f t="shared" si="5"/>
        <v>1.6851876963065129</v>
      </c>
      <c r="G152">
        <f>sorted!AN152</f>
        <v>1.8537064659371643</v>
      </c>
      <c r="H152">
        <f>sorted!AO152</f>
        <v>1.8537064659371643</v>
      </c>
      <c r="I152" t="str">
        <f>sorted!A152</f>
        <v>Malik Beasley</v>
      </c>
      <c r="J152">
        <f>sorted!B152</f>
        <v>-0.53386178861788625</v>
      </c>
      <c r="K152">
        <f>sorted!C152</f>
        <v>0.22333333333333333</v>
      </c>
      <c r="L152">
        <f>sorted!D152</f>
        <v>0.91536585365853662</v>
      </c>
      <c r="M152">
        <f>sorted!E152</f>
        <v>0.15077235772357728</v>
      </c>
      <c r="N152">
        <f>sorted!F152</f>
        <v>-0.66821138211382114</v>
      </c>
      <c r="O152">
        <f>sorted!G152</f>
        <v>-0.49422764227642274</v>
      </c>
      <c r="P152">
        <f>sorted!H152</f>
        <v>-0.77146341463414636</v>
      </c>
      <c r="Q152">
        <f>sorted!I152</f>
        <v>-0.86329268292682926</v>
      </c>
      <c r="R152">
        <f>sorted!J152</f>
        <v>0.4269918699186992</v>
      </c>
      <c r="S152">
        <f>sorted!W152</f>
        <v>0.19028455284552837</v>
      </c>
      <c r="T152">
        <f>sorted!X152</f>
        <v>0.19028455284552837</v>
      </c>
      <c r="U152" t="str">
        <f>sorted!S152</f>
        <v>_______</v>
      </c>
    </row>
    <row r="153" spans="1:21" x14ac:dyDescent="0.3">
      <c r="A153">
        <f>GMs!$P$9*S153 + 1</f>
        <v>1.5362115721250635</v>
      </c>
      <c r="B153">
        <f>GMs!$P$10*T153 + 1</f>
        <v>1.5362115721250635</v>
      </c>
      <c r="C153">
        <f>G153-AVs_avail!$AB$3</f>
        <v>-5.3899559711165486</v>
      </c>
      <c r="D153">
        <f>H153-AVs_avail!$AB$3</f>
        <v>-5.3899559711165486</v>
      </c>
      <c r="E153">
        <f t="shared" si="4"/>
        <v>1.5633267395443964</v>
      </c>
      <c r="F153">
        <f t="shared" si="5"/>
        <v>1.5633267395443964</v>
      </c>
      <c r="G153">
        <f>sorted!AN153</f>
        <v>1.7196594134988361</v>
      </c>
      <c r="H153">
        <f>sorted!AO153</f>
        <v>1.7196594134988361</v>
      </c>
      <c r="I153" t="str">
        <f>sorted!A153</f>
        <v>Kyle Kuzma</v>
      </c>
      <c r="J153">
        <f>sorted!B153</f>
        <v>-0.38861788617886178</v>
      </c>
      <c r="K153">
        <f>sorted!C153</f>
        <v>-0.35325203252032522</v>
      </c>
      <c r="L153">
        <f>sorted!D153</f>
        <v>0.33609756097560978</v>
      </c>
      <c r="M153">
        <f>sorted!E153</f>
        <v>7.1626016260162656E-2</v>
      </c>
      <c r="N153">
        <f>sorted!F153</f>
        <v>0.31788617886178866</v>
      </c>
      <c r="O153">
        <f>sorted!G153</f>
        <v>-0.51910569105691051</v>
      </c>
      <c r="P153">
        <f>sorted!H153</f>
        <v>-1.1146341463414635</v>
      </c>
      <c r="Q153">
        <f>sorted!I153</f>
        <v>1.9268292682926846E-2</v>
      </c>
      <c r="R153">
        <f>sorted!J153</f>
        <v>-1.3739837398374005E-2</v>
      </c>
      <c r="S153">
        <f>sorted!W153</f>
        <v>0.16040650406504064</v>
      </c>
      <c r="T153">
        <f>sorted!X153</f>
        <v>0.16040650406504064</v>
      </c>
      <c r="U153" t="str">
        <f>sorted!S153</f>
        <v>_______</v>
      </c>
    </row>
    <row r="154" spans="1:21" x14ac:dyDescent="0.3">
      <c r="A154">
        <f>GMs!$P$9*S154 + 1</f>
        <v>1.256827134139981</v>
      </c>
      <c r="B154">
        <f>GMs!$P$10*T154 + 1</f>
        <v>1.256827134139981</v>
      </c>
      <c r="C154">
        <f>G154-AVs_avail!$AB$3</f>
        <v>-5.764922964059684</v>
      </c>
      <c r="D154">
        <f>H154-AVs_avail!$AB$3</f>
        <v>-5.764922964059684</v>
      </c>
      <c r="E154">
        <f t="shared" si="4"/>
        <v>1.2224476550506365</v>
      </c>
      <c r="F154">
        <f t="shared" si="5"/>
        <v>1.2224476550506365</v>
      </c>
      <c r="G154">
        <f>sorted!AN154</f>
        <v>1.3446924205557003</v>
      </c>
      <c r="H154">
        <f>sorted!AO154</f>
        <v>1.3446924205557003</v>
      </c>
      <c r="I154" t="str">
        <f>sorted!A154</f>
        <v>Alperen Sengun</v>
      </c>
      <c r="J154">
        <f>sorted!B154</f>
        <v>0.99439024390243891</v>
      </c>
      <c r="K154">
        <f>sorted!C154</f>
        <v>0.1175609756097561</v>
      </c>
      <c r="L154">
        <f>sorted!D154</f>
        <v>-1.2141463414634146</v>
      </c>
      <c r="M154">
        <f>sorted!E154</f>
        <v>-0.57097560975609751</v>
      </c>
      <c r="N154">
        <f>sorted!F154</f>
        <v>0.33780487804878057</v>
      </c>
      <c r="O154">
        <f>sorted!G154</f>
        <v>-0.83390243902439032</v>
      </c>
      <c r="P154">
        <f>sorted!H154</f>
        <v>-0.86024390243902438</v>
      </c>
      <c r="Q154">
        <f>sorted!I154</f>
        <v>0.48609756097560974</v>
      </c>
      <c r="R154">
        <f>sorted!J154</f>
        <v>-0.18463414634146341</v>
      </c>
      <c r="S154">
        <f>sorted!W154</f>
        <v>7.6829268292682551E-2</v>
      </c>
      <c r="T154">
        <f>sorted!X154</f>
        <v>7.6829268292682551E-2</v>
      </c>
      <c r="U154" t="str">
        <f>sorted!S154</f>
        <v>_______</v>
      </c>
    </row>
    <row r="155" spans="1:21" x14ac:dyDescent="0.3">
      <c r="A155">
        <f>GMs!$P$9*S155 + 1</f>
        <v>1.1891552226046855</v>
      </c>
      <c r="B155">
        <f>GMs!$P$10*T155 + 1</f>
        <v>1.1891552226046855</v>
      </c>
      <c r="C155">
        <f>G155-AVs_avail!$AB$3</f>
        <v>-5.8557466812219783</v>
      </c>
      <c r="D155">
        <f>H155-AVs_avail!$AB$3</f>
        <v>-5.8557466812219783</v>
      </c>
      <c r="E155">
        <f t="shared" si="4"/>
        <v>1.139880639448551</v>
      </c>
      <c r="F155">
        <f t="shared" si="5"/>
        <v>1.139880639448551</v>
      </c>
      <c r="G155">
        <f>sorted!AN155</f>
        <v>1.2538687033934062</v>
      </c>
      <c r="H155">
        <f>sorted!AO155</f>
        <v>1.2538687033934062</v>
      </c>
      <c r="I155" t="str">
        <f>sorted!A155</f>
        <v>Jalen Green</v>
      </c>
      <c r="J155">
        <f>sorted!B155</f>
        <v>-0.73829268292682926</v>
      </c>
      <c r="K155">
        <f>sorted!C155</f>
        <v>7.8658536585365854E-2</v>
      </c>
      <c r="L155">
        <f>sorted!D155</f>
        <v>0.60939024390243901</v>
      </c>
      <c r="M155">
        <f>sorted!E155</f>
        <v>0.43463414634146352</v>
      </c>
      <c r="N155">
        <f>sorted!F155</f>
        <v>-0.63963414634146343</v>
      </c>
      <c r="O155">
        <f>sorted!G155</f>
        <v>-0.25817073170731708</v>
      </c>
      <c r="P155">
        <f>sorted!H155</f>
        <v>0.66792682926829272</v>
      </c>
      <c r="Q155">
        <f>sorted!I155</f>
        <v>-0.78439024390243905</v>
      </c>
      <c r="R155">
        <f>sorted!J155</f>
        <v>-1.1184146341463412</v>
      </c>
      <c r="S155">
        <f>sorted!W155</f>
        <v>5.6585365853658587E-2</v>
      </c>
      <c r="T155">
        <f>sorted!X155</f>
        <v>5.6585365853658587E-2</v>
      </c>
      <c r="U155" t="str">
        <f>sorted!S155</f>
        <v>_______</v>
      </c>
    </row>
    <row r="156" spans="1:21" x14ac:dyDescent="0.3">
      <c r="A156">
        <f>GMs!$P$9*S156 + 1</f>
        <v>1.1426817411888799</v>
      </c>
      <c r="B156">
        <f>GMs!$P$10*T156 + 1</f>
        <v>1.1426817411888799</v>
      </c>
      <c r="C156">
        <f>G156-AVs_avail!$AB$3</f>
        <v>-5.918119595417771</v>
      </c>
      <c r="D156">
        <f>H156-AVs_avail!$AB$3</f>
        <v>-5.918119595417771</v>
      </c>
      <c r="E156">
        <f t="shared" si="4"/>
        <v>1.0831779901796486</v>
      </c>
      <c r="F156">
        <f t="shared" si="5"/>
        <v>1.0831779901796486</v>
      </c>
      <c r="G156">
        <f>sorted!AN156</f>
        <v>1.1914957891976135</v>
      </c>
      <c r="H156">
        <f>sorted!AO156</f>
        <v>1.1914957891976135</v>
      </c>
      <c r="I156" t="str">
        <f>sorted!A156</f>
        <v>Ricky Rubio</v>
      </c>
      <c r="J156">
        <f>sorted!B156</f>
        <v>-0.78975609756097553</v>
      </c>
      <c r="K156">
        <f>sorted!C156</f>
        <v>0.57853658536585373</v>
      </c>
      <c r="L156">
        <f>sorted!D156</f>
        <v>-0.88975609756097551</v>
      </c>
      <c r="M156">
        <f>sorted!E156</f>
        <v>-0.98926829268292682</v>
      </c>
      <c r="N156">
        <f>sorted!F156</f>
        <v>-0.92560975609756091</v>
      </c>
      <c r="O156">
        <f>sorted!G156</f>
        <v>1.138048780487805</v>
      </c>
      <c r="P156">
        <f>sorted!H156</f>
        <v>0.77024390243902441</v>
      </c>
      <c r="Q156">
        <f>sorted!I156</f>
        <v>-0.99926829268292683</v>
      </c>
      <c r="R156">
        <f>sorted!J156</f>
        <v>0.34463414634146339</v>
      </c>
      <c r="S156">
        <f>sorted!W156</f>
        <v>4.2682926829268553E-2</v>
      </c>
      <c r="T156">
        <f>sorted!X156</f>
        <v>4.2682926829268553E-2</v>
      </c>
      <c r="U156" t="str">
        <f>sorted!S156</f>
        <v>_______</v>
      </c>
    </row>
    <row r="157" spans="1:21" x14ac:dyDescent="0.3">
      <c r="A157">
        <f>GMs!$P$9*S157 + 1</f>
        <v>1.0497347783572664</v>
      </c>
      <c r="B157">
        <f>GMs!$P$10*T157 + 1</f>
        <v>1.0497347783572664</v>
      </c>
      <c r="C157">
        <f>G157-AVs_avail!$AB$3</f>
        <v>-6.04286542380936</v>
      </c>
      <c r="D157">
        <f>H157-AVs_avail!$AB$3</f>
        <v>-6.04286542380936</v>
      </c>
      <c r="E157">
        <f t="shared" si="4"/>
        <v>0.96977269164184077</v>
      </c>
      <c r="F157">
        <f t="shared" si="5"/>
        <v>0.96977269164184077</v>
      </c>
      <c r="G157">
        <f>sorted!AN157</f>
        <v>1.0667499608060249</v>
      </c>
      <c r="H157">
        <f>sorted!AO157</f>
        <v>1.0667499608060249</v>
      </c>
      <c r="I157" t="str">
        <f>sorted!A157</f>
        <v>Josh Hart</v>
      </c>
      <c r="J157">
        <f>sorted!B157</f>
        <v>-0.19658536585365854</v>
      </c>
      <c r="K157">
        <f>sorted!C157</f>
        <v>7.109756097560975E-2</v>
      </c>
      <c r="L157">
        <f>sorted!D157</f>
        <v>-0.58353658536585362</v>
      </c>
      <c r="M157">
        <f>sorted!E157</f>
        <v>-0.84317073170731704</v>
      </c>
      <c r="N157">
        <f>sorted!F157</f>
        <v>0.65695121951219515</v>
      </c>
      <c r="O157">
        <f>sorted!G157</f>
        <v>-0.423170731707317</v>
      </c>
      <c r="P157">
        <f>sorted!H157</f>
        <v>-0.5741463414634147</v>
      </c>
      <c r="Q157">
        <f>sorted!I157</f>
        <v>-0.63207317073170721</v>
      </c>
      <c r="R157">
        <f>sorted!J157</f>
        <v>0.7346341463414634</v>
      </c>
      <c r="S157">
        <f>sorted!W157</f>
        <v>1.4878048780487818E-2</v>
      </c>
      <c r="T157">
        <f>sorted!X157</f>
        <v>1.4878048780487818E-2</v>
      </c>
      <c r="U157" t="str">
        <f>sorted!S157</f>
        <v>_______</v>
      </c>
    </row>
    <row r="158" spans="1:21" x14ac:dyDescent="0.3">
      <c r="A158">
        <f>GMs!$P$9*S158 + 1</f>
        <v>1</v>
      </c>
      <c r="B158">
        <f>GMs!$P$10*T158 + 1</f>
        <v>1</v>
      </c>
      <c r="C158">
        <f>G158-AVs_avail!$AB$3</f>
        <v>-6.1096153846153847</v>
      </c>
      <c r="D158">
        <f>H158-AVs_avail!$AB$3</f>
        <v>-6.1096153846153847</v>
      </c>
      <c r="E158">
        <f t="shared" si="4"/>
        <v>0.90909090909090906</v>
      </c>
      <c r="F158">
        <f t="shared" si="5"/>
        <v>0.90909090909090906</v>
      </c>
      <c r="G158">
        <f>sorted!AN158</f>
        <v>1</v>
      </c>
      <c r="H158">
        <f>sorted!AO158</f>
        <v>1</v>
      </c>
      <c r="I158" t="str">
        <f>sorted!A158</f>
        <v>Tyler Herro</v>
      </c>
      <c r="J158">
        <f>sorted!B158</f>
        <v>-0.40560975609756095</v>
      </c>
      <c r="K158">
        <f>sorted!C158</f>
        <v>0.2882926829268293</v>
      </c>
      <c r="L158">
        <f>sorted!D158</f>
        <v>8.3414634146341482E-2</v>
      </c>
      <c r="M158">
        <f>sorted!E158</f>
        <v>9.756097560975896E-4</v>
      </c>
      <c r="N158">
        <f>sorted!F158</f>
        <v>-0.20853658536585362</v>
      </c>
      <c r="O158">
        <f>sorted!G158</f>
        <v>0.11365853658536587</v>
      </c>
      <c r="P158">
        <f>sorted!H158</f>
        <v>-0.95414634146341459</v>
      </c>
      <c r="Q158">
        <f>sorted!I158</f>
        <v>-0.60658536585365841</v>
      </c>
      <c r="R158">
        <f>sorted!J158</f>
        <v>-0.11634146341463414</v>
      </c>
      <c r="S158">
        <f>sorted!W158</f>
        <v>0</v>
      </c>
      <c r="T158">
        <f>sorted!X158</f>
        <v>0</v>
      </c>
      <c r="U158" t="str">
        <f>sorted!S158</f>
        <v>_______</v>
      </c>
    </row>
  </sheetData>
  <conditionalFormatting sqref="BC3:BC202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:M158 G159:G202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">
    <cfRule type="colorScale" priority="3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C103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106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 M159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 A180:A202 G159:G202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 N159:N202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6:BA80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6:BA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R76:BA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180:AI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">
    <cfRule type="colorScale" priority="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180:AJ202 AD4:AD179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R158 BC2">
    <cfRule type="colorScale" priority="8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80:F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0:F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0:E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0:E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D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80:AJ202 AD3:AD17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179 AJ18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4:AC17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4:AB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180:AC202">
    <cfRule type="colorScale" priority="19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 F159:F17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 E159:E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58 B159:D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158 A159:A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59:R202">
    <cfRule type="colorScale" priority="19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19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19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19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19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19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X179"/>
  <sheetViews>
    <sheetView tabSelected="1" zoomScaleNormal="100" workbookViewId="0">
      <selection activeCell="A4" sqref="A4"/>
    </sheetView>
    <sheetView workbookViewId="1"/>
    <sheetView tabSelected="1" workbookViewId="2">
      <selection activeCell="J2" sqref="J2"/>
    </sheetView>
  </sheetViews>
  <sheetFormatPr defaultRowHeight="14.4" x14ac:dyDescent="0.3"/>
  <cols>
    <col min="1" max="6" width="4.88671875" customWidth="1"/>
    <col min="7" max="7" width="4.5546875" customWidth="1"/>
    <col min="8" max="8" width="5.109375" customWidth="1"/>
    <col min="9" max="9" width="18.33203125" customWidth="1"/>
    <col min="10" max="16" width="5.109375" customWidth="1"/>
    <col min="17" max="20" width="5.77734375" customWidth="1"/>
    <col min="21" max="21" width="10.6640625" bestFit="1" customWidth="1"/>
    <col min="22" max="22" width="8.33203125" customWidth="1"/>
    <col min="23" max="23" width="4.77734375" bestFit="1" customWidth="1"/>
    <col min="24" max="24" width="5.77734375" customWidth="1"/>
    <col min="25" max="25" width="4.88671875" customWidth="1"/>
    <col min="26" max="26" width="6.6640625" customWidth="1"/>
    <col min="27" max="27" width="12.6640625" customWidth="1"/>
    <col min="28" max="28" width="13.88671875" bestFit="1" customWidth="1"/>
    <col min="29" max="36" width="5.77734375" customWidth="1"/>
  </cols>
  <sheetData>
    <row r="1" spans="1:50" x14ac:dyDescent="0.3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N1" t="str">
        <f>GMs!C1</f>
        <v>_______</v>
      </c>
      <c r="AO1" t="str">
        <f>GMs!D1</f>
        <v>rob</v>
      </c>
      <c r="AP1" t="str">
        <f>GMs!E1</f>
        <v>koe</v>
      </c>
      <c r="AQ1" t="str">
        <f>GMs!F1</f>
        <v>zieg</v>
      </c>
      <c r="AR1" t="str">
        <f>GMs!G1</f>
        <v>diaz</v>
      </c>
      <c r="AS1" t="str">
        <f>GMs!H1</f>
        <v>ul</v>
      </c>
      <c r="AT1" t="str">
        <f>GMs!I1</f>
        <v>varg</v>
      </c>
      <c r="AU1" t="str">
        <f>GMs!J1</f>
        <v>pete</v>
      </c>
      <c r="AV1" t="str">
        <f>GMs!K1</f>
        <v>me</v>
      </c>
      <c r="AW1" t="str">
        <f>GMs!L1</f>
        <v>bude</v>
      </c>
      <c r="AX1" t="str">
        <f>GMs!M1</f>
        <v>bal</v>
      </c>
    </row>
    <row r="2" spans="1:50" x14ac:dyDescent="0.3">
      <c r="A2" t="str">
        <f>AVs!A2</f>
        <v>Dyn</v>
      </c>
      <c r="B2" t="str">
        <f>AVs!B2</f>
        <v>pDyn</v>
      </c>
      <c r="C2" t="str">
        <f>AVs!C2</f>
        <v>Save</v>
      </c>
      <c r="D2" t="str">
        <f>AVs!D2</f>
        <v>pSave</v>
      </c>
      <c r="E2" t="str">
        <f>AVs!E2</f>
        <v>AV/1.1</v>
      </c>
      <c r="F2" t="str">
        <f>AVs!F2</f>
        <v>pAV/1.1</v>
      </c>
      <c r="G2" t="str">
        <f>AVs!G2</f>
        <v>AV</v>
      </c>
      <c r="H2" t="str">
        <f>AVs!H2</f>
        <v>pAV</v>
      </c>
      <c r="I2" t="str">
        <f>AVs!I2</f>
        <v>PLAYER</v>
      </c>
      <c r="J2" t="str">
        <f>AVs!J2</f>
        <v>zFG%</v>
      </c>
      <c r="K2" t="str">
        <f>AVs!K2</f>
        <v>zFT%</v>
      </c>
      <c r="L2" t="str">
        <f>AVs!L2</f>
        <v>z3PM</v>
      </c>
      <c r="M2" t="str">
        <f>AVs!M2</f>
        <v>zPTS</v>
      </c>
      <c r="N2" t="str">
        <f>AVs!N2</f>
        <v>zREB</v>
      </c>
      <c r="O2" t="str">
        <f>AVs!O2</f>
        <v>zAST</v>
      </c>
      <c r="P2" t="str">
        <f>AVs!P2</f>
        <v>zSTL</v>
      </c>
      <c r="Q2" t="str">
        <f>AVs!Q2</f>
        <v>zBLK</v>
      </c>
      <c r="R2" t="str">
        <f>AVs!R2</f>
        <v>zTO</v>
      </c>
      <c r="S2" t="str">
        <f>AVs!S2</f>
        <v>zORP</v>
      </c>
      <c r="T2" t="str">
        <f>AVs!T2</f>
        <v>puntORP</v>
      </c>
      <c r="U2" t="str">
        <f>AVs!U2</f>
        <v>GM</v>
      </c>
      <c r="X2" t="s">
        <v>764</v>
      </c>
      <c r="Y2" t="str">
        <f>GMs!B3</f>
        <v>$left</v>
      </c>
      <c r="Z2" t="s">
        <v>765</v>
      </c>
      <c r="AA2" t="s">
        <v>766</v>
      </c>
      <c r="AB2" t="s">
        <v>767</v>
      </c>
      <c r="AM2" t="str">
        <f>GMs!B2</f>
        <v>NumPlayers</v>
      </c>
      <c r="AN2">
        <f>GMs!C2</f>
        <v>120</v>
      </c>
      <c r="AO2">
        <f>GMs!D2</f>
        <v>3</v>
      </c>
      <c r="AP2">
        <f>GMs!E2</f>
        <v>3</v>
      </c>
      <c r="AQ2">
        <f>GMs!F2</f>
        <v>3</v>
      </c>
      <c r="AR2">
        <f>GMs!G2</f>
        <v>3</v>
      </c>
      <c r="AS2">
        <f>GMs!H2</f>
        <v>3</v>
      </c>
      <c r="AT2">
        <f>GMs!I2</f>
        <v>3</v>
      </c>
      <c r="AU2">
        <f>GMs!J2</f>
        <v>3</v>
      </c>
      <c r="AV2">
        <f>GMs!K2</f>
        <v>3</v>
      </c>
      <c r="AW2">
        <f>GMs!L2</f>
        <v>3</v>
      </c>
      <c r="AX2">
        <f>GMs!M2</f>
        <v>3</v>
      </c>
    </row>
    <row r="3" spans="1:50" x14ac:dyDescent="0.3">
      <c r="A3" cm="1">
        <f t="array" ref="A3:U179">_xlfn._xlws.SORT(AVs!A3:U179, 21,  1,FALSE)</f>
        <v>17.318714570830931</v>
      </c>
      <c r="B3">
        <v>17.318714570830931</v>
      </c>
      <c r="C3">
        <v>15.792031591328666</v>
      </c>
      <c r="D3">
        <v>15.792031591328666</v>
      </c>
      <c r="E3">
        <v>20.819679069040046</v>
      </c>
      <c r="F3">
        <v>20.819679069040046</v>
      </c>
      <c r="G3">
        <v>22.90164697594405</v>
      </c>
      <c r="H3">
        <v>22.90164697594405</v>
      </c>
      <c r="I3" t="str">
        <v>Brandon Ingram</v>
      </c>
      <c r="J3">
        <v>2.7317073170731711E-2</v>
      </c>
      <c r="K3">
        <v>1.832439024390244</v>
      </c>
      <c r="L3">
        <v>0.51146341463414635</v>
      </c>
      <c r="M3">
        <v>1.3604878048780489</v>
      </c>
      <c r="N3">
        <v>-0.12329268292682924</v>
      </c>
      <c r="O3">
        <v>0.95256097560975606</v>
      </c>
      <c r="P3">
        <v>-0.60512195121951218</v>
      </c>
      <c r="Q3">
        <v>3.4634146341463432E-2</v>
      </c>
      <c r="R3">
        <v>-0.91365853658536589</v>
      </c>
      <c r="S3">
        <v>4.88170731707317</v>
      </c>
      <c r="T3">
        <v>4.88170731707317</v>
      </c>
      <c r="U3" t="str">
        <v>_______</v>
      </c>
      <c r="X3">
        <f>156 - SUM(GMs!D2:O2)</f>
        <v>120</v>
      </c>
      <c r="Y3">
        <f>GMs!C3</f>
        <v>993</v>
      </c>
      <c r="Z3">
        <f>Y3/X3</f>
        <v>8.2750000000000004</v>
      </c>
      <c r="AA3">
        <v>15.384615384615385</v>
      </c>
      <c r="AB3">
        <f>AA3-Z3</f>
        <v>7.1096153846153847</v>
      </c>
      <c r="AL3" t="str">
        <f>GMs!A3</f>
        <v>strat/$</v>
      </c>
      <c r="AM3" t="str">
        <f>GMs!B3</f>
        <v>$left</v>
      </c>
      <c r="AN3">
        <f>GMs!C3</f>
        <v>993</v>
      </c>
      <c r="AO3">
        <f>GMs!D3</f>
        <v>135</v>
      </c>
      <c r="AP3">
        <f>GMs!E3</f>
        <v>124</v>
      </c>
      <c r="AQ3">
        <f>GMs!F3</f>
        <v>128</v>
      </c>
      <c r="AR3">
        <f>GMs!G3</f>
        <v>100</v>
      </c>
      <c r="AS3">
        <f>GMs!H3</f>
        <v>90</v>
      </c>
      <c r="AT3">
        <f>GMs!I3</f>
        <v>154</v>
      </c>
      <c r="AU3">
        <f>GMs!J3</f>
        <v>132</v>
      </c>
      <c r="AV3">
        <f>GMs!K3</f>
        <v>102</v>
      </c>
      <c r="AW3">
        <f>GMs!L3</f>
        <v>59</v>
      </c>
      <c r="AX3">
        <f>GMs!M3</f>
        <v>166</v>
      </c>
    </row>
    <row r="4" spans="1:50" x14ac:dyDescent="0.3">
      <c r="A4">
        <v>17.132548870422585</v>
      </c>
      <c r="B4">
        <v>17.132548870422585</v>
      </c>
      <c r="C4">
        <v>15.54217518066131</v>
      </c>
      <c r="D4">
        <v>15.54217518066131</v>
      </c>
      <c r="E4">
        <v>20.592536877524267</v>
      </c>
      <c r="F4">
        <v>20.592536877524267</v>
      </c>
      <c r="G4">
        <v>22.651790565276695</v>
      </c>
      <c r="H4">
        <v>22.651790565276695</v>
      </c>
      <c r="I4" t="str">
        <v>LeBron James</v>
      </c>
      <c r="J4">
        <v>1.6418699186991872</v>
      </c>
      <c r="K4">
        <v>-1.6708130081300814</v>
      </c>
      <c r="L4">
        <v>0.45341463414634153</v>
      </c>
      <c r="M4">
        <v>1.4433333333333334</v>
      </c>
      <c r="N4">
        <v>0.81422764227642286</v>
      </c>
      <c r="O4">
        <v>2.1340650406504071</v>
      </c>
      <c r="P4">
        <v>0.32024390243902445</v>
      </c>
      <c r="Q4">
        <v>1.2195121951219662E-3</v>
      </c>
      <c r="R4">
        <v>-2.1164227642276425</v>
      </c>
      <c r="S4">
        <v>4.8260162601626018</v>
      </c>
      <c r="T4">
        <v>4.8260162601626018</v>
      </c>
      <c r="U4" t="str">
        <v>_______</v>
      </c>
      <c r="AL4" t="str">
        <f>GMs!A4</f>
        <v>strat/$</v>
      </c>
      <c r="AM4" t="str">
        <f>GMs!B4</f>
        <v>punt/$</v>
      </c>
      <c r="AN4">
        <f>GMs!C4</f>
        <v>0.26299699522675002</v>
      </c>
      <c r="AO4">
        <f>GMs!D4</f>
        <v>0.19288105992171034</v>
      </c>
      <c r="AP4">
        <f>GMs!E4</f>
        <v>0.17943712300026227</v>
      </c>
      <c r="AQ4">
        <f>GMs!F4</f>
        <v>0.17161490091463416</v>
      </c>
      <c r="AR4">
        <f>GMs!G4</f>
        <v>0.21348536585365857</v>
      </c>
      <c r="AS4">
        <f>GMs!H4</f>
        <v>0.22066485998193314</v>
      </c>
      <c r="AT4">
        <f>GMs!I4</f>
        <v>0.12861049519586104</v>
      </c>
      <c r="AU4">
        <f>GMs!J4</f>
        <v>0.14535630697216062</v>
      </c>
      <c r="AV4">
        <f>GMs!K4</f>
        <v>0.19082416706520008</v>
      </c>
      <c r="AW4">
        <f>GMs!L4</f>
        <v>0.29842910293509717</v>
      </c>
      <c r="AX4">
        <f>GMs!M4</f>
        <v>0.10392398863747673</v>
      </c>
    </row>
    <row r="5" spans="1:50" x14ac:dyDescent="0.3">
      <c r="A5">
        <v>17.113524638264071</v>
      </c>
      <c r="B5">
        <v>17.113524638264071</v>
      </c>
      <c r="C5">
        <v>15.516642408768295</v>
      </c>
      <c r="D5">
        <v>15.516642408768295</v>
      </c>
      <c r="E5">
        <v>20.569325266712433</v>
      </c>
      <c r="F5">
        <v>20.569325266712433</v>
      </c>
      <c r="G5">
        <v>22.626257793383679</v>
      </c>
      <c r="H5">
        <v>22.626257793383679</v>
      </c>
      <c r="I5" t="str">
        <v>Khris Middleton</v>
      </c>
      <c r="J5">
        <v>0.34581300813008131</v>
      </c>
      <c r="K5">
        <v>1.4439837398373985</v>
      </c>
      <c r="L5">
        <v>0.42975609756097566</v>
      </c>
      <c r="M5">
        <v>0.89630081300813025</v>
      </c>
      <c r="N5">
        <v>0.30406504065040652</v>
      </c>
      <c r="O5">
        <v>1.2065447154471545</v>
      </c>
      <c r="P5">
        <v>0.4287804878048781</v>
      </c>
      <c r="Q5">
        <v>-0.9846341463414634</v>
      </c>
      <c r="R5">
        <v>-1.0551626016260163</v>
      </c>
      <c r="S5">
        <v>4.8203252032520325</v>
      </c>
      <c r="T5">
        <v>4.8203252032520325</v>
      </c>
      <c r="U5" t="str">
        <v>_______</v>
      </c>
      <c r="AL5" t="str">
        <f>GMs!A5</f>
        <v>strat/$</v>
      </c>
      <c r="AM5" t="str">
        <f>GMs!B5</f>
        <v>z/$</v>
      </c>
      <c r="AN5">
        <f>GMs!C5</f>
        <v>0.26299699522675002</v>
      </c>
      <c r="AO5">
        <f>GMs!D5</f>
        <v>0.19288105992171034</v>
      </c>
      <c r="AP5">
        <f>GMs!E5</f>
        <v>0.17943712300026227</v>
      </c>
      <c r="AQ5">
        <f>GMs!F5</f>
        <v>0.17161490091463416</v>
      </c>
      <c r="AR5">
        <f>GMs!G5</f>
        <v>0.21348536585365857</v>
      </c>
      <c r="AS5">
        <f>GMs!H5</f>
        <v>0.22066485998193314</v>
      </c>
      <c r="AT5">
        <f>GMs!I5</f>
        <v>0.12861049519586104</v>
      </c>
      <c r="AU5">
        <f>GMs!J5</f>
        <v>0.14535630697216062</v>
      </c>
      <c r="AV5">
        <f>GMs!K5</f>
        <v>0.19082416706520008</v>
      </c>
      <c r="AW5">
        <f>GMs!L5</f>
        <v>0.29842910293509717</v>
      </c>
      <c r="AX5">
        <f>GMs!M5</f>
        <v>0.10392398863747673</v>
      </c>
    </row>
    <row r="6" spans="1:50" x14ac:dyDescent="0.3">
      <c r="A6">
        <v>16.978452589938598</v>
      </c>
      <c r="B6">
        <v>16.978452589938598</v>
      </c>
      <c r="C6">
        <v>15.335359728327891</v>
      </c>
      <c r="D6">
        <v>15.335359728327891</v>
      </c>
      <c r="E6">
        <v>20.40452282994843</v>
      </c>
      <c r="F6">
        <v>20.40452282994843</v>
      </c>
      <c r="G6">
        <v>22.444975112943276</v>
      </c>
      <c r="H6">
        <v>22.444975112943276</v>
      </c>
      <c r="I6" t="str">
        <v>Jakob Poeltl</v>
      </c>
      <c r="J6">
        <v>2.0523577235772357</v>
      </c>
      <c r="K6">
        <v>-1.4563008130081299</v>
      </c>
      <c r="L6">
        <v>-1.7340243902439023</v>
      </c>
      <c r="M6">
        <v>-0.57325203252032519</v>
      </c>
      <c r="N6">
        <v>1.7008130081300812</v>
      </c>
      <c r="O6">
        <v>-0.3128861788617886</v>
      </c>
      <c r="P6">
        <v>-0.2302439024390244</v>
      </c>
      <c r="Q6">
        <v>3.2929268292682927</v>
      </c>
      <c r="R6">
        <v>0.23565040650406505</v>
      </c>
      <c r="S6">
        <v>4.7799186991869922</v>
      </c>
      <c r="T6">
        <v>4.7799186991869922</v>
      </c>
      <c r="U6" t="str">
        <v>_______</v>
      </c>
      <c r="X6" t="s">
        <v>769</v>
      </c>
      <c r="Y6" t="s">
        <v>764</v>
      </c>
      <c r="Z6" t="s">
        <v>771</v>
      </c>
      <c r="AA6" t="s">
        <v>768</v>
      </c>
      <c r="AL6" t="str">
        <f>GMs!A6</f>
        <v>strat/$</v>
      </c>
      <c r="AM6" t="str">
        <f>GMs!B6</f>
        <v>pAst/$</v>
      </c>
      <c r="AN6" t="e">
        <f>GMs!C6</f>
        <v>#REF!</v>
      </c>
      <c r="AO6" t="e">
        <f>GMs!D6</f>
        <v>#REF!</v>
      </c>
      <c r="AP6" t="e">
        <f>GMs!E6</f>
        <v>#REF!</v>
      </c>
      <c r="AQ6" t="e">
        <f>GMs!F6</f>
        <v>#REF!</v>
      </c>
      <c r="AR6" t="e">
        <f>GMs!G6</f>
        <v>#REF!</v>
      </c>
      <c r="AS6" t="e">
        <f>GMs!H6</f>
        <v>#REF!</v>
      </c>
      <c r="AT6" t="e">
        <f>GMs!I6</f>
        <v>#REF!</v>
      </c>
      <c r="AU6" t="e">
        <f>GMs!J6</f>
        <v>#REF!</v>
      </c>
      <c r="AV6" t="e">
        <f>GMs!K6</f>
        <v>#REF!</v>
      </c>
      <c r="AW6" t="e">
        <f>GMs!L6</f>
        <v>#REF!</v>
      </c>
      <c r="AX6" t="e">
        <f>GMs!M6</f>
        <v>#REF!</v>
      </c>
    </row>
    <row r="7" spans="1:50" x14ac:dyDescent="0.3">
      <c r="A7">
        <v>16.901540337069164</v>
      </c>
      <c r="B7">
        <v>16.901540337069164</v>
      </c>
      <c r="C7">
        <v>15.232134379103272</v>
      </c>
      <c r="D7">
        <v>15.232134379103272</v>
      </c>
      <c r="E7">
        <v>20.310681603380594</v>
      </c>
      <c r="F7">
        <v>20.310681603380594</v>
      </c>
      <c r="G7">
        <v>22.341749763718656</v>
      </c>
      <c r="H7">
        <v>22.341749763718656</v>
      </c>
      <c r="I7" t="str">
        <v>Zach LaVine</v>
      </c>
      <c r="J7">
        <v>0.95008130081300823</v>
      </c>
      <c r="K7">
        <v>1.166178861788618</v>
      </c>
      <c r="L7">
        <v>1.4190243902439026</v>
      </c>
      <c r="M7">
        <v>1.603739837398374</v>
      </c>
      <c r="N7">
        <v>-0.27203252032520325</v>
      </c>
      <c r="O7">
        <v>0.53983739837398381</v>
      </c>
      <c r="P7">
        <v>-0.49609756097560981</v>
      </c>
      <c r="Q7">
        <v>-0.24048780487804877</v>
      </c>
      <c r="R7">
        <v>-1.718211382113821</v>
      </c>
      <c r="S7">
        <v>4.756910569105691</v>
      </c>
      <c r="T7">
        <v>4.756910569105691</v>
      </c>
      <c r="U7" t="str">
        <v>_______</v>
      </c>
      <c r="W7" t="s">
        <v>770</v>
      </c>
      <c r="X7">
        <f>GMs!D3</f>
        <v>135</v>
      </c>
      <c r="Y7">
        <f>13-GMs!D2</f>
        <v>10</v>
      </c>
      <c r="Z7">
        <f>X7/Y7</f>
        <v>13.5</v>
      </c>
      <c r="AA7">
        <f>Z7+AB3</f>
        <v>20.609615384615385</v>
      </c>
      <c r="AL7" t="str">
        <f>GMs!A7</f>
        <v>strat/$</v>
      </c>
      <c r="AM7" t="str">
        <f>GMs!B7</f>
        <v>pFT/$</v>
      </c>
      <c r="AN7" t="e">
        <f>GMs!C7</f>
        <v>#REF!</v>
      </c>
      <c r="AO7" t="e">
        <f>GMs!D7</f>
        <v>#REF!</v>
      </c>
      <c r="AP7" t="e">
        <f>GMs!E7</f>
        <v>#REF!</v>
      </c>
      <c r="AQ7" t="e">
        <f>GMs!F7</f>
        <v>#REF!</v>
      </c>
      <c r="AR7" t="e">
        <f>GMs!G7</f>
        <v>#REF!</v>
      </c>
      <c r="AS7" t="e">
        <f>GMs!H7</f>
        <v>#REF!</v>
      </c>
      <c r="AT7" t="e">
        <f>GMs!I7</f>
        <v>#REF!</v>
      </c>
      <c r="AU7" t="e">
        <f>GMs!J7</f>
        <v>#REF!</v>
      </c>
      <c r="AV7" t="e">
        <f>GMs!K7</f>
        <v>#REF!</v>
      </c>
      <c r="AW7" t="e">
        <f>GMs!L7</f>
        <v>#REF!</v>
      </c>
      <c r="AX7" t="e">
        <f>GMs!M7</f>
        <v>#REF!</v>
      </c>
    </row>
    <row r="8" spans="1:50" x14ac:dyDescent="0.3">
      <c r="A8">
        <v>16.842836992122884</v>
      </c>
      <c r="B8">
        <v>16.842836992122884</v>
      </c>
      <c r="C8">
        <v>15.153347540119107</v>
      </c>
      <c r="D8">
        <v>15.153347540119107</v>
      </c>
      <c r="E8">
        <v>20.239057204304082</v>
      </c>
      <c r="F8">
        <v>20.239057204304082</v>
      </c>
      <c r="G8">
        <v>22.262962924734492</v>
      </c>
      <c r="H8">
        <v>22.262962924734492</v>
      </c>
      <c r="I8" t="str">
        <v>Tyrese Haliburton</v>
      </c>
      <c r="J8">
        <v>0.24764227642276423</v>
      </c>
      <c r="K8">
        <v>0.42861788617886176</v>
      </c>
      <c r="L8">
        <v>0.69024390243902434</v>
      </c>
      <c r="M8">
        <v>0.18130081300813014</v>
      </c>
      <c r="N8">
        <v>-0.79008130081300809</v>
      </c>
      <c r="O8">
        <v>1.2510569105691058</v>
      </c>
      <c r="P8">
        <v>1.0580487804878049</v>
      </c>
      <c r="Q8">
        <v>-0.11756097560975609</v>
      </c>
      <c r="R8">
        <v>-1.4796747967479679E-2</v>
      </c>
      <c r="S8">
        <v>4.7393495934959349</v>
      </c>
      <c r="T8">
        <v>4.7393495934959349</v>
      </c>
      <c r="U8" t="str">
        <v>_______</v>
      </c>
      <c r="AL8" t="str">
        <f>GMs!A8</f>
        <v>strat/$</v>
      </c>
      <c r="AM8" t="str">
        <f>GMs!B8</f>
        <v>pTO/$</v>
      </c>
      <c r="AN8">
        <f>GMs!C8</f>
        <v>0</v>
      </c>
      <c r="AO8">
        <f>GMs!D8</f>
        <v>0</v>
      </c>
      <c r="AP8">
        <f>GMs!E8</f>
        <v>0</v>
      </c>
      <c r="AQ8">
        <f>GMs!F8</f>
        <v>0</v>
      </c>
      <c r="AR8">
        <f>GMs!G8</f>
        <v>0</v>
      </c>
      <c r="AS8">
        <f>GMs!H8</f>
        <v>0</v>
      </c>
      <c r="AT8">
        <f>GMs!I8</f>
        <v>0</v>
      </c>
      <c r="AU8">
        <f>GMs!J8</f>
        <v>0</v>
      </c>
      <c r="AV8">
        <f>GMs!K8</f>
        <v>0</v>
      </c>
      <c r="AW8">
        <f>GMs!L8</f>
        <v>0</v>
      </c>
      <c r="AX8">
        <f>GMs!M8</f>
        <v>0</v>
      </c>
    </row>
    <row r="9" spans="1:50" x14ac:dyDescent="0.3">
      <c r="A9">
        <v>16.727332725446171</v>
      </c>
      <c r="B9">
        <v>16.727332725446171</v>
      </c>
      <c r="C9">
        <v>14.998327139340091</v>
      </c>
      <c r="D9">
        <v>14.998327139340091</v>
      </c>
      <c r="E9">
        <v>20.098129567232249</v>
      </c>
      <c r="F9">
        <v>20.098129567232249</v>
      </c>
      <c r="G9">
        <v>22.107942523955476</v>
      </c>
      <c r="H9">
        <v>22.107942523955476</v>
      </c>
      <c r="I9" t="str">
        <v>Julius Randle</v>
      </c>
      <c r="J9">
        <v>1.467479674796748E-2</v>
      </c>
      <c r="K9">
        <v>0.84430894308943083</v>
      </c>
      <c r="L9">
        <v>0.5102439024390244</v>
      </c>
      <c r="M9">
        <v>1.2954065040650407</v>
      </c>
      <c r="N9">
        <v>1.8604471544715446</v>
      </c>
      <c r="O9">
        <v>0.96418699186991863</v>
      </c>
      <c r="P9">
        <v>-0.12695121951219512</v>
      </c>
      <c r="Q9">
        <v>-0.58524390243902435</v>
      </c>
      <c r="R9">
        <v>-1.8771544715447155</v>
      </c>
      <c r="S9">
        <v>4.7047967479674799</v>
      </c>
      <c r="T9">
        <v>4.7047967479674799</v>
      </c>
      <c r="U9" t="str">
        <v>_______</v>
      </c>
    </row>
    <row r="10" spans="1:50" x14ac:dyDescent="0.3">
      <c r="A10">
        <v>16.637375284810894</v>
      </c>
      <c r="B10">
        <v>16.637375284810894</v>
      </c>
      <c r="C10">
        <v>14.877593603674548</v>
      </c>
      <c r="D10">
        <v>14.877593603674548</v>
      </c>
      <c r="E10">
        <v>19.9883718075363</v>
      </c>
      <c r="F10">
        <v>19.9883718075363</v>
      </c>
      <c r="G10">
        <v>21.987208988289932</v>
      </c>
      <c r="H10">
        <v>21.987208988289932</v>
      </c>
      <c r="I10" t="str">
        <v>Jaylen Brown</v>
      </c>
      <c r="J10">
        <v>0.68666666666666676</v>
      </c>
      <c r="K10">
        <v>-0.20357723577235773</v>
      </c>
      <c r="L10">
        <v>1.0151219512195124</v>
      </c>
      <c r="M10">
        <v>1.4544715447154473</v>
      </c>
      <c r="N10">
        <v>0.2196747967479675</v>
      </c>
      <c r="O10">
        <v>0.17983739837398377</v>
      </c>
      <c r="P10">
        <v>0.56634146341463421</v>
      </c>
      <c r="Q10">
        <v>-3.4146341463414526E-3</v>
      </c>
      <c r="R10">
        <v>-1.0421138211382115</v>
      </c>
      <c r="S10">
        <v>4.6778861788617885</v>
      </c>
      <c r="T10">
        <v>4.6778861788617885</v>
      </c>
      <c r="U10" t="str">
        <v>_______</v>
      </c>
    </row>
    <row r="11" spans="1:50" x14ac:dyDescent="0.3">
      <c r="A11">
        <v>16.578671939864613</v>
      </c>
      <c r="B11">
        <v>16.578671939864613</v>
      </c>
      <c r="C11">
        <v>14.798806764690386</v>
      </c>
      <c r="D11">
        <v>14.798806764690386</v>
      </c>
      <c r="E11">
        <v>19.916747408459791</v>
      </c>
      <c r="F11">
        <v>19.916747408459791</v>
      </c>
      <c r="G11">
        <v>21.908422149305771</v>
      </c>
      <c r="H11">
        <v>21.908422149305771</v>
      </c>
      <c r="I11" t="str">
        <v>Donovan Mitchell</v>
      </c>
      <c r="J11">
        <v>-0.82357723577235764</v>
      </c>
      <c r="K11">
        <v>1.2539837398373983</v>
      </c>
      <c r="L11">
        <v>1.515609756097561</v>
      </c>
      <c r="M11">
        <v>1.6915447154471546</v>
      </c>
      <c r="N11">
        <v>-0.34227642276422765</v>
      </c>
      <c r="O11">
        <v>1.2071544715447156</v>
      </c>
      <c r="P11">
        <v>0.11853658536585365</v>
      </c>
      <c r="Q11">
        <v>-0.58292682926829276</v>
      </c>
      <c r="R11">
        <v>-1.1826016260162602</v>
      </c>
      <c r="S11">
        <v>4.6603252032520324</v>
      </c>
      <c r="T11">
        <v>4.6603252032520324</v>
      </c>
      <c r="U11" t="str">
        <v>_______</v>
      </c>
      <c r="AL11" t="str">
        <f>GMs!A11</f>
        <v>stat/$</v>
      </c>
      <c r="AM11" t="str">
        <f>GMs!B11</f>
        <v>zFG%</v>
      </c>
      <c r="AN11">
        <f>GMs!C11</f>
        <v>1.9448251582213711E-2</v>
      </c>
      <c r="AO11">
        <f>GMs!D11</f>
        <v>3.9437518819632644E-2</v>
      </c>
      <c r="AP11">
        <f>GMs!E11</f>
        <v>-1.6737149226330971E-2</v>
      </c>
      <c r="AQ11">
        <f>GMs!F11</f>
        <v>1.1676829268292683E-2</v>
      </c>
      <c r="AR11">
        <f>GMs!G11</f>
        <v>2.2658536585365856E-2</v>
      </c>
      <c r="AS11">
        <f>GMs!H11</f>
        <v>6.715266485998192E-2</v>
      </c>
      <c r="AT11">
        <f>GMs!I11</f>
        <v>3.8078344419807834E-2</v>
      </c>
      <c r="AU11">
        <f>GMs!J11</f>
        <v>2.1104644000985464E-2</v>
      </c>
      <c r="AV11">
        <f>GMs!K11</f>
        <v>4.0357882990594611E-2</v>
      </c>
      <c r="AW11">
        <f>GMs!L11</f>
        <v>6.6285655229433652E-2</v>
      </c>
      <c r="AX11">
        <f>GMs!M11</f>
        <v>5.5939856988931329E-2</v>
      </c>
    </row>
    <row r="12" spans="1:50" x14ac:dyDescent="0.3">
      <c r="A12">
        <v>16.175358218104048</v>
      </c>
      <c r="B12">
        <v>16.175358218104048</v>
      </c>
      <c r="C12">
        <v>14.257512000558467</v>
      </c>
      <c r="D12">
        <v>14.257512000558467</v>
      </c>
      <c r="E12">
        <v>19.424661259248953</v>
      </c>
      <c r="F12">
        <v>19.424661259248953</v>
      </c>
      <c r="G12">
        <v>21.367127385173852</v>
      </c>
      <c r="H12">
        <v>21.367127385173852</v>
      </c>
      <c r="I12" t="str">
        <v>Robert Williams</v>
      </c>
      <c r="J12">
        <v>2.4445528455284551</v>
      </c>
      <c r="K12">
        <v>-0.90617886178861795</v>
      </c>
      <c r="L12">
        <v>-1.6692682926829268</v>
      </c>
      <c r="M12">
        <v>-0.72715447154471535</v>
      </c>
      <c r="N12">
        <v>0.86959349593495938</v>
      </c>
      <c r="O12">
        <v>-0.43983739837398378</v>
      </c>
      <c r="P12">
        <v>-0.11073170731707319</v>
      </c>
      <c r="Q12">
        <v>2.6795121951219509</v>
      </c>
      <c r="R12">
        <v>0.59430894308943094</v>
      </c>
      <c r="S12">
        <v>4.5396747967479669</v>
      </c>
      <c r="T12">
        <v>4.5396747967479669</v>
      </c>
      <c r="U12" t="str">
        <v>_______</v>
      </c>
      <c r="AL12" t="str">
        <f>GMs!A12</f>
        <v>stat/$</v>
      </c>
      <c r="AM12" t="str">
        <f>GMs!B12</f>
        <v>zFT%</v>
      </c>
      <c r="AN12">
        <f>GMs!C12</f>
        <v>1.568286951751692E-2</v>
      </c>
      <c r="AO12">
        <f>GMs!D12</f>
        <v>2.3355314664257752E-2</v>
      </c>
      <c r="AP12">
        <f>GMs!E12</f>
        <v>6.4889522685549442E-2</v>
      </c>
      <c r="AQ12">
        <f>GMs!F12</f>
        <v>2.9400724085365853E-2</v>
      </c>
      <c r="AR12">
        <f>GMs!G12</f>
        <v>5.2307317073170739E-2</v>
      </c>
      <c r="AS12">
        <f>GMs!H12</f>
        <v>2.8350496838301719E-2</v>
      </c>
      <c r="AT12">
        <f>GMs!I12</f>
        <v>-1.5890613451589066E-2</v>
      </c>
      <c r="AU12">
        <f>GMs!J12</f>
        <v>3.872844296624784E-2</v>
      </c>
      <c r="AV12">
        <f>GMs!K12</f>
        <v>-4.1304001275306859E-3</v>
      </c>
      <c r="AW12">
        <f>GMs!L12</f>
        <v>4.6734187680859875E-3</v>
      </c>
      <c r="AX12">
        <f>GMs!M12</f>
        <v>-3.0286267019296698E-2</v>
      </c>
    </row>
    <row r="13" spans="1:50" x14ac:dyDescent="0.3">
      <c r="A13">
        <v>15.986202995499362</v>
      </c>
      <c r="B13">
        <v>15.986202995499362</v>
      </c>
      <c r="C13">
        <v>14.003643297165059</v>
      </c>
      <c r="D13">
        <v>14.003643297165059</v>
      </c>
      <c r="E13">
        <v>19.193871528891311</v>
      </c>
      <c r="F13">
        <v>19.193871528891311</v>
      </c>
      <c r="G13">
        <v>21.113258681780444</v>
      </c>
      <c r="H13">
        <v>21.113258681780444</v>
      </c>
      <c r="I13" t="str">
        <v>Dejounte Murray</v>
      </c>
      <c r="J13">
        <v>-0.19008130081300814</v>
      </c>
      <c r="K13">
        <v>0.1521138211382114</v>
      </c>
      <c r="L13">
        <v>-0.80097560975609761</v>
      </c>
      <c r="M13">
        <v>0.31528455284552848</v>
      </c>
      <c r="N13">
        <v>0.8413008130081302</v>
      </c>
      <c r="O13">
        <v>1.8633333333333333</v>
      </c>
      <c r="P13">
        <v>1.6107317073170733</v>
      </c>
      <c r="Q13">
        <v>-0.98243902439024389</v>
      </c>
      <c r="R13">
        <v>-0.13105691056910576</v>
      </c>
      <c r="S13">
        <v>4.4830894308943083</v>
      </c>
      <c r="T13">
        <v>4.4830894308943083</v>
      </c>
      <c r="U13" t="str">
        <v>_______</v>
      </c>
      <c r="AL13" t="str">
        <f>GMs!A13</f>
        <v>stat/$</v>
      </c>
      <c r="AM13" t="str">
        <f>GMs!B13</f>
        <v>z3PM</v>
      </c>
      <c r="AN13">
        <f>GMs!C13</f>
        <v>-1.2003045710215406E-2</v>
      </c>
      <c r="AO13">
        <f>GMs!D13</f>
        <v>6.8247515808491418E-3</v>
      </c>
      <c r="AP13">
        <f>GMs!E13</f>
        <v>4.3108772619984262E-2</v>
      </c>
      <c r="AQ13">
        <f>GMs!F13</f>
        <v>7.2341844512195117E-3</v>
      </c>
      <c r="AR13">
        <f>GMs!G13</f>
        <v>7.0975609756097572E-3</v>
      </c>
      <c r="AS13">
        <f>GMs!H13</f>
        <v>-1.3533875338753387E-2</v>
      </c>
      <c r="AT13">
        <f>GMs!I13</f>
        <v>-1.3652201457079507E-2</v>
      </c>
      <c r="AU13">
        <f>GMs!J13</f>
        <v>4.1842202512934216E-3</v>
      </c>
      <c r="AV13">
        <f>GMs!K13</f>
        <v>-2.1174079387852708E-3</v>
      </c>
      <c r="AW13">
        <f>GMs!L13</f>
        <v>-2.6862339809838778E-2</v>
      </c>
      <c r="AX13">
        <f>GMs!M13</f>
        <v>-8.6504554804584192E-3</v>
      </c>
    </row>
    <row r="14" spans="1:50" x14ac:dyDescent="0.3">
      <c r="A14">
        <v>15.696219342454539</v>
      </c>
      <c r="B14">
        <v>15.696219342454539</v>
      </c>
      <c r="C14">
        <v>13.614450902738682</v>
      </c>
      <c r="D14">
        <v>13.614450902738682</v>
      </c>
      <c r="E14">
        <v>18.840060261230967</v>
      </c>
      <c r="F14">
        <v>18.840060261230967</v>
      </c>
      <c r="G14">
        <v>20.724066287354066</v>
      </c>
      <c r="H14">
        <v>20.724066287354066</v>
      </c>
      <c r="I14" t="str">
        <v>OG Anunoby</v>
      </c>
      <c r="J14">
        <v>0.25170731707317073</v>
      </c>
      <c r="K14">
        <v>8.3414634146341468E-2</v>
      </c>
      <c r="L14">
        <v>0.75780487804878049</v>
      </c>
      <c r="M14">
        <v>0.33390243902439032</v>
      </c>
      <c r="N14">
        <v>7.3170731707317138E-2</v>
      </c>
      <c r="O14">
        <v>-0.37292682926829268</v>
      </c>
      <c r="P14">
        <v>1.2653658536585366</v>
      </c>
      <c r="Q14">
        <v>0.19585365853658537</v>
      </c>
      <c r="R14">
        <v>3.170731707317076E-3</v>
      </c>
      <c r="S14">
        <v>4.3963414634146343</v>
      </c>
      <c r="T14">
        <v>4.3963414634146343</v>
      </c>
      <c r="U14" t="str">
        <v>_______</v>
      </c>
      <c r="AL14" t="str">
        <f>GMs!A14</f>
        <v>stat/$</v>
      </c>
      <c r="AM14" t="str">
        <f>GMs!B14</f>
        <v>zPTS</v>
      </c>
      <c r="AN14">
        <f>GMs!C14</f>
        <v>3.1549300387263587E-3</v>
      </c>
      <c r="AO14">
        <f>GMs!D14</f>
        <v>2.8219813309244203E-2</v>
      </c>
      <c r="AP14">
        <f>GMs!E14</f>
        <v>3.7923551009703647E-2</v>
      </c>
      <c r="AQ14">
        <f>GMs!F14</f>
        <v>3.3713795731707318E-2</v>
      </c>
      <c r="AR14">
        <f>GMs!G14</f>
        <v>3.1626829268292689E-2</v>
      </c>
      <c r="AS14">
        <f>GMs!H14</f>
        <v>2.2214995483288164E-2</v>
      </c>
      <c r="AT14">
        <f>GMs!I14</f>
        <v>1.4635202196177807E-2</v>
      </c>
      <c r="AU14">
        <f>GMs!J14</f>
        <v>3.4279995072678003E-2</v>
      </c>
      <c r="AV14">
        <f>GMs!K14</f>
        <v>2.0045831340666349E-2</v>
      </c>
      <c r="AW14">
        <f>GMs!L14</f>
        <v>2.2203389830508475E-2</v>
      </c>
      <c r="AX14">
        <f>GMs!M14</f>
        <v>2.9966451170535802E-2</v>
      </c>
    </row>
    <row r="15" spans="1:50" x14ac:dyDescent="0.3">
      <c r="A15">
        <v>15.224146610178186</v>
      </c>
      <c r="B15">
        <v>15.224146610178186</v>
      </c>
      <c r="C15">
        <v>12.980873405907719</v>
      </c>
      <c r="D15">
        <v>12.980873405907719</v>
      </c>
      <c r="E15">
        <v>18.264080718657365</v>
      </c>
      <c r="F15">
        <v>18.264080718657365</v>
      </c>
      <c r="G15">
        <v>20.090488790523104</v>
      </c>
      <c r="H15">
        <v>20.090488790523104</v>
      </c>
      <c r="I15" t="str">
        <v>Devin Booker</v>
      </c>
      <c r="J15">
        <v>0.76634146341463416</v>
      </c>
      <c r="K15">
        <v>2.0658536585365854</v>
      </c>
      <c r="L15">
        <v>0.2009756097560976</v>
      </c>
      <c r="M15">
        <v>1.779512195121951</v>
      </c>
      <c r="N15">
        <v>-0.33170731707317069</v>
      </c>
      <c r="O15">
        <v>0.75365853658536597</v>
      </c>
      <c r="P15">
        <v>-0.27609756097560978</v>
      </c>
      <c r="Q15">
        <v>-0.78292682926829271</v>
      </c>
      <c r="R15">
        <v>-1.7253658536585366</v>
      </c>
      <c r="S15">
        <v>4.2551219512195111</v>
      </c>
      <c r="T15">
        <v>4.2551219512195111</v>
      </c>
      <c r="U15" t="str">
        <v>_______</v>
      </c>
      <c r="AL15" t="str">
        <f>GMs!A15</f>
        <v>stat/$</v>
      </c>
      <c r="AM15" t="str">
        <f>GMs!B15</f>
        <v>zREB</v>
      </c>
      <c r="AN15">
        <f>GMs!C15</f>
        <v>-1.4140855910069654E-3</v>
      </c>
      <c r="AO15">
        <f>GMs!D15</f>
        <v>4.0470340258958147E-2</v>
      </c>
      <c r="AP15">
        <f>GMs!E15</f>
        <v>-7.3393653291371607E-3</v>
      </c>
      <c r="AQ15">
        <f>GMs!F15</f>
        <v>1.7957317073170734E-2</v>
      </c>
      <c r="AR15">
        <f>GMs!G15</f>
        <v>1.6309756097560978E-2</v>
      </c>
      <c r="AS15">
        <f>GMs!H15</f>
        <v>1.6901535682023485E-2</v>
      </c>
      <c r="AT15">
        <f>GMs!I15</f>
        <v>4.9431950163657486E-2</v>
      </c>
      <c r="AU15">
        <f>GMs!J15</f>
        <v>1.672517861542253E-3</v>
      </c>
      <c r="AV15">
        <f>GMs!K15</f>
        <v>4.2910887932408742E-2</v>
      </c>
      <c r="AW15">
        <f>GMs!L15</f>
        <v>4.0711037618850761E-2</v>
      </c>
      <c r="AX15">
        <f>GMs!M15</f>
        <v>1.4488441571162703E-2</v>
      </c>
    </row>
    <row r="16" spans="1:50" x14ac:dyDescent="0.3">
      <c r="A16">
        <v>15.11557259950208</v>
      </c>
      <c r="B16">
        <v>15.11557259950208</v>
      </c>
      <c r="C16">
        <v>12.835154229175441</v>
      </c>
      <c r="D16">
        <v>12.835154229175441</v>
      </c>
      <c r="E16">
        <v>18.131608739809838</v>
      </c>
      <c r="F16">
        <v>18.131608739809838</v>
      </c>
      <c r="G16">
        <v>19.944769613790825</v>
      </c>
      <c r="H16">
        <v>19.944769613790825</v>
      </c>
      <c r="I16" t="str">
        <v>Derrick White</v>
      </c>
      <c r="J16">
        <v>-0.58369918699186985</v>
      </c>
      <c r="K16">
        <v>0.82252032520325202</v>
      </c>
      <c r="L16">
        <v>0.64597560975609758</v>
      </c>
      <c r="M16">
        <v>0.55325203252032529</v>
      </c>
      <c r="N16">
        <v>-0.75520325203252026</v>
      </c>
      <c r="O16">
        <v>0.60300813008130083</v>
      </c>
      <c r="P16">
        <v>7.1341463414634154E-2</v>
      </c>
      <c r="Q16">
        <v>0.7703658536585366</v>
      </c>
      <c r="R16">
        <v>0.29020325203252029</v>
      </c>
      <c r="S16">
        <v>4.2226422764227642</v>
      </c>
      <c r="T16">
        <v>4.2226422764227642</v>
      </c>
      <c r="U16" t="str">
        <v>_______</v>
      </c>
      <c r="AL16" t="str">
        <f>GMs!A16</f>
        <v>stat/$</v>
      </c>
      <c r="AM16" t="str">
        <f>GMs!B16</f>
        <v>zAST</v>
      </c>
      <c r="AN16">
        <f>GMs!C16</f>
        <v>1.7318833460237916E-2</v>
      </c>
      <c r="AO16">
        <f>GMs!D16</f>
        <v>1.2913580246913577E-2</v>
      </c>
      <c r="AP16">
        <f>GMs!E16</f>
        <v>4.9497115132441642E-2</v>
      </c>
      <c r="AQ16">
        <f>GMs!F16</f>
        <v>5.6625381097560976E-2</v>
      </c>
      <c r="AR16">
        <f>GMs!G16</f>
        <v>2.0670731707317078E-2</v>
      </c>
      <c r="AS16">
        <f>GMs!H16</f>
        <v>1.9434507678410116E-2</v>
      </c>
      <c r="AT16">
        <f>GMs!I16</f>
        <v>1.0241790729595607E-2</v>
      </c>
      <c r="AU16">
        <f>GMs!J16</f>
        <v>2.2970867208672086E-2</v>
      </c>
      <c r="AV16">
        <f>GMs!K16</f>
        <v>-4.9338434560816189E-3</v>
      </c>
      <c r="AW16">
        <f>GMs!L16</f>
        <v>-3.8007441091360068E-2</v>
      </c>
      <c r="AX16">
        <f>GMs!M16</f>
        <v>1.8116612792633952E-2</v>
      </c>
    </row>
    <row r="17" spans="1:50" x14ac:dyDescent="0.3">
      <c r="A17">
        <v>14.879536233363908</v>
      </c>
      <c r="B17">
        <v>14.879536233363908</v>
      </c>
      <c r="C17">
        <v>12.518365480759968</v>
      </c>
      <c r="D17">
        <v>12.518365480759968</v>
      </c>
      <c r="E17">
        <v>17.843618968523046</v>
      </c>
      <c r="F17">
        <v>17.843618968523046</v>
      </c>
      <c r="G17">
        <v>19.627980865375353</v>
      </c>
      <c r="H17">
        <v>19.627980865375353</v>
      </c>
      <c r="I17" t="str">
        <v>Kristaps Porzingis</v>
      </c>
      <c r="J17">
        <v>-0.29869918699186992</v>
      </c>
      <c r="K17">
        <v>0.78666666666666674</v>
      </c>
      <c r="L17">
        <v>0.27609756097560972</v>
      </c>
      <c r="M17">
        <v>0.52617886178861795</v>
      </c>
      <c r="N17">
        <v>0.98699186991869925</v>
      </c>
      <c r="O17">
        <v>-0.67821138211382115</v>
      </c>
      <c r="P17">
        <v>-1.1517073170731709</v>
      </c>
      <c r="Q17">
        <v>1.3019512195121952</v>
      </c>
      <c r="R17">
        <v>0.59788617886178863</v>
      </c>
      <c r="S17">
        <v>4.1520325203252035</v>
      </c>
      <c r="T17">
        <v>4.1520325203252035</v>
      </c>
      <c r="U17" t="str">
        <v>_______</v>
      </c>
      <c r="AL17" t="str">
        <f>GMs!A17</f>
        <v>stat/$</v>
      </c>
      <c r="AM17" t="str">
        <f>GMs!B17</f>
        <v>zSTL</v>
      </c>
      <c r="AN17">
        <f>GMs!C17</f>
        <v>1.5830324466386707E-4</v>
      </c>
      <c r="AO17">
        <f>GMs!D17</f>
        <v>2.4417344173441723E-3</v>
      </c>
      <c r="AP17">
        <f>GMs!E17</f>
        <v>1.5247836349331237E-2</v>
      </c>
      <c r="AQ17">
        <f>GMs!F17</f>
        <v>2.120522103658537E-2</v>
      </c>
      <c r="AR17">
        <f>GMs!G17</f>
        <v>9.2487804878048797E-3</v>
      </c>
      <c r="AS17">
        <f>GMs!H17</f>
        <v>1.4796747967479663E-3</v>
      </c>
      <c r="AT17">
        <f>GMs!I17</f>
        <v>-4.2603737725688956E-3</v>
      </c>
      <c r="AU17">
        <f>GMs!J17</f>
        <v>1.6712860310421284E-3</v>
      </c>
      <c r="AV17">
        <f>GMs!K17</f>
        <v>7.5382592061214743E-3</v>
      </c>
      <c r="AW17">
        <f>GMs!L17</f>
        <v>-1.0157089706490288E-2</v>
      </c>
      <c r="AX17">
        <f>GMs!M17</f>
        <v>7.9606229797237749E-3</v>
      </c>
    </row>
    <row r="18" spans="1:50" x14ac:dyDescent="0.3">
      <c r="A18">
        <v>14.606402614516623</v>
      </c>
      <c r="B18">
        <v>14.606402614516623</v>
      </c>
      <c r="C18">
        <v>12.151787827153104</v>
      </c>
      <c r="D18">
        <v>12.151787827153104</v>
      </c>
      <c r="E18">
        <v>17.510366556153169</v>
      </c>
      <c r="F18">
        <v>17.510366556153169</v>
      </c>
      <c r="G18">
        <v>19.261403211768489</v>
      </c>
      <c r="H18">
        <v>19.261403211768489</v>
      </c>
      <c r="I18" t="str">
        <v>Terry Rozier</v>
      </c>
      <c r="J18">
        <v>-0.65113821138211381</v>
      </c>
      <c r="K18">
        <v>0.54764227642276431</v>
      </c>
      <c r="L18">
        <v>1.2437804878048779</v>
      </c>
      <c r="M18">
        <v>0.81398373983739847</v>
      </c>
      <c r="N18">
        <v>-0.3178861788617886</v>
      </c>
      <c r="O18">
        <v>0.61203252032520328</v>
      </c>
      <c r="P18">
        <v>0.65743902439024393</v>
      </c>
      <c r="Q18">
        <v>-0.38097560975609762</v>
      </c>
      <c r="R18">
        <v>-0.25943089430894312</v>
      </c>
      <c r="S18">
        <v>4.0703252032520325</v>
      </c>
      <c r="T18">
        <v>4.0703252032520325</v>
      </c>
      <c r="U18" t="str">
        <v>_______</v>
      </c>
      <c r="AL18" t="str">
        <f>GMs!A18</f>
        <v>stat/$</v>
      </c>
      <c r="AM18" t="str">
        <f>GMs!B18</f>
        <v>zBLK</v>
      </c>
      <c r="AN18">
        <f>GMs!C18</f>
        <v>7.7112961461940884E-3</v>
      </c>
      <c r="AO18">
        <f>GMs!D18</f>
        <v>1.0630532971996386E-2</v>
      </c>
      <c r="AP18">
        <f>GMs!E18</f>
        <v>-1.311369000786782E-2</v>
      </c>
      <c r="AQ18">
        <f>GMs!F18</f>
        <v>-2.492378048780487E-3</v>
      </c>
      <c r="AR18">
        <f>GMs!G18</f>
        <v>2.6804878048780491E-2</v>
      </c>
      <c r="AS18">
        <f>GMs!H18</f>
        <v>3.7880758807588073E-2</v>
      </c>
      <c r="AT18">
        <f>GMs!I18</f>
        <v>3.7510294583465317E-2</v>
      </c>
      <c r="AU18">
        <f>GMs!J18</f>
        <v>2.465816703621582E-3</v>
      </c>
      <c r="AV18">
        <f>GMs!K18</f>
        <v>3.6905786704925871E-2</v>
      </c>
      <c r="AW18">
        <f>GMs!L18</f>
        <v>0.14072964034725097</v>
      </c>
      <c r="AX18">
        <f>GMs!M18</f>
        <v>7.5051425213047323E-3</v>
      </c>
    </row>
    <row r="19" spans="1:50" x14ac:dyDescent="0.3">
      <c r="A19">
        <v>14.046818414311097</v>
      </c>
      <c r="B19">
        <v>14.046818414311097</v>
      </c>
      <c r="C19">
        <v>11.400759579614281</v>
      </c>
      <c r="D19">
        <v>11.400759579614281</v>
      </c>
      <c r="E19">
        <v>16.827613603845148</v>
      </c>
      <c r="F19">
        <v>16.827613603845148</v>
      </c>
      <c r="G19">
        <v>18.510374964229666</v>
      </c>
      <c r="H19">
        <v>18.510374964229666</v>
      </c>
      <c r="I19" t="str">
        <v>Robert Covington</v>
      </c>
      <c r="J19">
        <v>-0.54975609756097565</v>
      </c>
      <c r="K19">
        <v>-1.9512195121951223E-2</v>
      </c>
      <c r="L19">
        <v>0.27512195121951222</v>
      </c>
      <c r="M19">
        <v>-0.62097560975609767</v>
      </c>
      <c r="N19">
        <v>0.61365853658536595</v>
      </c>
      <c r="O19">
        <v>-0.58097560975609763</v>
      </c>
      <c r="P19">
        <v>1.2531707317073173</v>
      </c>
      <c r="Q19">
        <v>0.91317073170731722</v>
      </c>
      <c r="R19">
        <v>0.81414634146341469</v>
      </c>
      <c r="S19">
        <v>3.902926829268293</v>
      </c>
      <c r="T19">
        <v>3.902926829268293</v>
      </c>
      <c r="U19" t="str">
        <v>_______</v>
      </c>
      <c r="AL19" t="str">
        <f>GMs!A19</f>
        <v>stat/$</v>
      </c>
      <c r="AM19" t="str">
        <f>GMs!B19</f>
        <v>zTO</v>
      </c>
      <c r="AN19">
        <f>GMs!C19</f>
        <v>-4.1377037637445836E-3</v>
      </c>
      <c r="AO19">
        <f>GMs!D19</f>
        <v>-1.152092743149654E-2</v>
      </c>
      <c r="AP19">
        <f>GMs!E19</f>
        <v>-3.7705874639391547E-2</v>
      </c>
      <c r="AQ19">
        <f>GMs!F19</f>
        <v>-4.6008003048780492E-2</v>
      </c>
      <c r="AR19">
        <f>GMs!G19</f>
        <v>-2.7385365853658538E-2</v>
      </c>
      <c r="AS19">
        <f>GMs!H19</f>
        <v>-1.9378500451671183E-2</v>
      </c>
      <c r="AT19">
        <f>GMs!I19</f>
        <v>-2.2643860204835813E-2</v>
      </c>
      <c r="AU19">
        <f>GMs!J19</f>
        <v>-2.2741438778024144E-2</v>
      </c>
      <c r="AV19">
        <f>GMs!K19</f>
        <v>1.1625219193368401E-3</v>
      </c>
      <c r="AW19">
        <f>GMs!L19</f>
        <v>7.0793716411740402E-3</v>
      </c>
      <c r="AX19">
        <f>GMs!M19</f>
        <v>-2.3734694877069255E-2</v>
      </c>
    </row>
    <row r="20" spans="1:50" x14ac:dyDescent="0.3">
      <c r="A20">
        <v>13.866631758295423</v>
      </c>
      <c r="B20">
        <v>13.866631758295423</v>
      </c>
      <c r="C20">
        <v>11.158927754399009</v>
      </c>
      <c r="D20">
        <v>11.158927754399009</v>
      </c>
      <c r="E20">
        <v>16.607766490013084</v>
      </c>
      <c r="F20">
        <v>16.607766490013084</v>
      </c>
      <c r="G20">
        <v>18.268543139014394</v>
      </c>
      <c r="H20">
        <v>18.268543139014394</v>
      </c>
      <c r="I20" t="str">
        <v>Jonas Valanciunas</v>
      </c>
      <c r="J20">
        <v>2.2262195121951218</v>
      </c>
      <c r="K20">
        <v>-5.4878048780487805E-2</v>
      </c>
      <c r="L20">
        <v>-1.4114634146341465</v>
      </c>
      <c r="M20">
        <v>0.10524390243902443</v>
      </c>
      <c r="N20">
        <v>2.075609756097561</v>
      </c>
      <c r="O20">
        <v>-0.53414634146341466</v>
      </c>
      <c r="P20">
        <v>-1.0769512195121951</v>
      </c>
      <c r="Q20">
        <v>0.68451219512195127</v>
      </c>
      <c r="R20">
        <v>3.0000000000000013E-2</v>
      </c>
      <c r="S20">
        <v>3.8490243902439016</v>
      </c>
      <c r="T20">
        <v>3.8490243902439016</v>
      </c>
      <c r="U20" t="str">
        <v>_______</v>
      </c>
    </row>
    <row r="21" spans="1:50" x14ac:dyDescent="0.3">
      <c r="A21">
        <v>13.842036143861915</v>
      </c>
      <c r="B21">
        <v>13.842036143861915</v>
      </c>
      <c r="C21">
        <v>11.125917527880183</v>
      </c>
      <c r="D21">
        <v>11.125917527880183</v>
      </c>
      <c r="E21">
        <v>16.577757193177789</v>
      </c>
      <c r="F21">
        <v>16.577757193177789</v>
      </c>
      <c r="G21">
        <v>18.235532912495568</v>
      </c>
      <c r="H21">
        <v>18.235532912495568</v>
      </c>
      <c r="I21" t="str">
        <v>Isaiah Stewart</v>
      </c>
      <c r="J21">
        <v>1.3427642276422764</v>
      </c>
      <c r="K21">
        <v>-0.37613821138211384</v>
      </c>
      <c r="L21">
        <v>-1.3080487804878052</v>
      </c>
      <c r="M21">
        <v>-0.42077235772357729</v>
      </c>
      <c r="N21">
        <v>1.5113821138211383</v>
      </c>
      <c r="O21">
        <v>-0.79650406504065052</v>
      </c>
      <c r="P21">
        <v>-0.21146341463414636</v>
      </c>
      <c r="Q21">
        <v>2.0428048780487806</v>
      </c>
      <c r="R21">
        <v>0.25276422764227646</v>
      </c>
      <c r="S21">
        <v>3.8416666666666663</v>
      </c>
      <c r="T21">
        <v>3.8416666666666663</v>
      </c>
      <c r="U21" t="str">
        <v>_______</v>
      </c>
      <c r="AL21" t="str">
        <f>GMs!A21</f>
        <v>totals</v>
      </c>
      <c r="AM21" t="str">
        <f>GMs!B21</f>
        <v>Punt</v>
      </c>
      <c r="AN21">
        <f>GMs!C21</f>
        <v>261.15601626016274</v>
      </c>
      <c r="AO21">
        <f>GMs!D21</f>
        <v>26.038943089430894</v>
      </c>
      <c r="AP21">
        <f>GMs!E21</f>
        <v>22.25020325203252</v>
      </c>
      <c r="AQ21">
        <f>GMs!F21</f>
        <v>21.966707317073173</v>
      </c>
      <c r="AR21">
        <f>GMs!G21</f>
        <v>21.348536585365856</v>
      </c>
      <c r="AS21">
        <f>GMs!H21</f>
        <v>19.859837398373983</v>
      </c>
      <c r="AT21">
        <f>GMs!I21</f>
        <v>19.8060162601626</v>
      </c>
      <c r="AU21">
        <f>GMs!J21</f>
        <v>19.1870325203252</v>
      </c>
      <c r="AV21">
        <f>GMs!K21</f>
        <v>19.464065040650407</v>
      </c>
      <c r="AW21">
        <f>GMs!L21</f>
        <v>17.607317073170734</v>
      </c>
      <c r="AX21">
        <f>GMs!M21</f>
        <v>17.251382113821137</v>
      </c>
    </row>
    <row r="22" spans="1:50" x14ac:dyDescent="0.3">
      <c r="A22">
        <v>13.613065921096904</v>
      </c>
      <c r="B22">
        <v>13.613065921096904</v>
      </c>
      <c r="C22">
        <v>10.818612380453541</v>
      </c>
      <c r="D22">
        <v>10.818612380453541</v>
      </c>
      <c r="E22">
        <v>16.298388877335384</v>
      </c>
      <c r="F22">
        <v>16.298388877335384</v>
      </c>
      <c r="G22">
        <v>17.928227765068925</v>
      </c>
      <c r="H22">
        <v>17.928227765068925</v>
      </c>
      <c r="I22" t="str">
        <v>Lonzo Ball</v>
      </c>
      <c r="J22">
        <v>-0.92634146341463419</v>
      </c>
      <c r="K22">
        <v>-2.7560975609756094E-2</v>
      </c>
      <c r="L22">
        <v>1.0992682926829269</v>
      </c>
      <c r="M22">
        <v>-7.5609756097560488E-3</v>
      </c>
      <c r="N22">
        <v>-0.19999999999999996</v>
      </c>
      <c r="O22">
        <v>1.3258536585365854</v>
      </c>
      <c r="P22">
        <v>1.2653658536585366</v>
      </c>
      <c r="Q22">
        <v>3.365853658536587E-2</v>
      </c>
      <c r="R22">
        <v>-0.59439024390243911</v>
      </c>
      <c r="S22">
        <v>3.7731707317073173</v>
      </c>
      <c r="T22">
        <v>3.7731707317073173</v>
      </c>
      <c r="U22" t="str">
        <v>_______</v>
      </c>
      <c r="AL22" t="str">
        <f>GMs!A22</f>
        <v>totals</v>
      </c>
      <c r="AM22" t="str">
        <f>GMs!B22</f>
        <v>Normal</v>
      </c>
      <c r="AN22">
        <f>GMs!C22</f>
        <v>261.15601626016274</v>
      </c>
      <c r="AO22">
        <f>GMs!D22</f>
        <v>26.038943089430894</v>
      </c>
      <c r="AP22">
        <f>GMs!E22</f>
        <v>22.25020325203252</v>
      </c>
      <c r="AQ22">
        <f>GMs!F22</f>
        <v>21.966707317073173</v>
      </c>
      <c r="AR22">
        <f>GMs!G22</f>
        <v>21.348536585365856</v>
      </c>
      <c r="AS22">
        <f>GMs!H22</f>
        <v>19.859837398373983</v>
      </c>
      <c r="AT22">
        <f>GMs!I22</f>
        <v>19.8060162601626</v>
      </c>
      <c r="AU22">
        <f>GMs!J22</f>
        <v>19.1870325203252</v>
      </c>
      <c r="AV22">
        <f>GMs!K22</f>
        <v>19.464065040650407</v>
      </c>
      <c r="AW22">
        <f>GMs!L22</f>
        <v>17.607317073170734</v>
      </c>
      <c r="AX22">
        <f>GMs!M22</f>
        <v>17.251382113821137</v>
      </c>
    </row>
    <row r="23" spans="1:50" x14ac:dyDescent="0.3">
      <c r="A23">
        <v>13.430976841865384</v>
      </c>
      <c r="B23">
        <v>13.430976841865384</v>
      </c>
      <c r="C23">
        <v>10.574227278048969</v>
      </c>
      <c r="D23">
        <v>10.574227278048969</v>
      </c>
      <c r="E23">
        <v>16.07622060242214</v>
      </c>
      <c r="F23">
        <v>16.07622060242214</v>
      </c>
      <c r="G23">
        <v>17.683842662664354</v>
      </c>
      <c r="H23">
        <v>17.683842662664354</v>
      </c>
      <c r="I23" t="str">
        <v>Gordon Hayward</v>
      </c>
      <c r="J23">
        <v>0.28016260162601625</v>
      </c>
      <c r="K23">
        <v>1.1504065040650406</v>
      </c>
      <c r="L23">
        <v>-1.073170731707318E-2</v>
      </c>
      <c r="M23">
        <v>0.54991869918699177</v>
      </c>
      <c r="N23">
        <v>4.0325203252032538E-2</v>
      </c>
      <c r="O23">
        <v>0.3977235772357724</v>
      </c>
      <c r="P23">
        <v>0.41999999999999993</v>
      </c>
      <c r="Q23">
        <v>-0.61268292682926817</v>
      </c>
      <c r="R23">
        <v>-0.30130081300813005</v>
      </c>
      <c r="S23">
        <v>3.7186991869918704</v>
      </c>
      <c r="T23">
        <v>3.7186991869918704</v>
      </c>
      <c r="U23" t="str">
        <v>_______</v>
      </c>
      <c r="AL23" t="str">
        <f>GMs!A23</f>
        <v>totals</v>
      </c>
      <c r="AM23" t="str">
        <f>GMs!B23</f>
        <v>PAst</v>
      </c>
      <c r="AN23" t="e">
        <f>GMs!C23</f>
        <v>#REF!</v>
      </c>
      <c r="AO23" t="e">
        <f>GMs!D23</f>
        <v>#REF!</v>
      </c>
      <c r="AP23" t="e">
        <f>GMs!E23</f>
        <v>#REF!</v>
      </c>
      <c r="AQ23" t="e">
        <f>GMs!F23</f>
        <v>#REF!</v>
      </c>
      <c r="AR23" t="e">
        <f>GMs!G23</f>
        <v>#REF!</v>
      </c>
      <c r="AS23" t="e">
        <f>GMs!H23</f>
        <v>#REF!</v>
      </c>
      <c r="AT23" t="e">
        <f>GMs!I23</f>
        <v>#REF!</v>
      </c>
      <c r="AU23" t="e">
        <f>GMs!J23</f>
        <v>#REF!</v>
      </c>
      <c r="AV23" t="e">
        <f>GMs!K23</f>
        <v>#REF!</v>
      </c>
      <c r="AW23" t="e">
        <f>GMs!L23</f>
        <v>#REF!</v>
      </c>
      <c r="AX23" t="e">
        <f>GMs!M23</f>
        <v>#REF!</v>
      </c>
    </row>
    <row r="24" spans="1:50" x14ac:dyDescent="0.3">
      <c r="A24">
        <v>13.126045577838864</v>
      </c>
      <c r="B24">
        <v>13.126045577838864</v>
      </c>
      <c r="C24">
        <v>10.164973419992354</v>
      </c>
      <c r="D24">
        <v>10.164973419992354</v>
      </c>
      <c r="E24">
        <v>15.704171640552488</v>
      </c>
      <c r="F24">
        <v>15.704171640552488</v>
      </c>
      <c r="G24">
        <v>17.274588804607738</v>
      </c>
      <c r="H24">
        <v>17.274588804607738</v>
      </c>
      <c r="I24" t="str">
        <v>Bogdan Bogdanovic</v>
      </c>
      <c r="J24">
        <v>0.32991869918699185</v>
      </c>
      <c r="K24">
        <v>0.42065040650406504</v>
      </c>
      <c r="L24">
        <v>1.2746341463414634</v>
      </c>
      <c r="M24">
        <v>0.17674796747967478</v>
      </c>
      <c r="N24">
        <v>-0.68113821138211383</v>
      </c>
      <c r="O24">
        <v>9.0894308943089419E-2</v>
      </c>
      <c r="P24">
        <v>0.25414634146341464</v>
      </c>
      <c r="Q24">
        <v>-0.59609756097560984</v>
      </c>
      <c r="R24">
        <v>0.55284552845528456</v>
      </c>
      <c r="S24">
        <v>3.6274796747967479</v>
      </c>
      <c r="T24">
        <v>3.6274796747967479</v>
      </c>
      <c r="U24" t="str">
        <v>_______</v>
      </c>
      <c r="AL24" t="str">
        <f>GMs!A24</f>
        <v>totals</v>
      </c>
      <c r="AM24" t="str">
        <f>GMs!B24</f>
        <v>PFT</v>
      </c>
      <c r="AN24" t="e">
        <f>GMs!C24</f>
        <v>#REF!</v>
      </c>
      <c r="AO24" t="e">
        <f>GMs!D24</f>
        <v>#REF!</v>
      </c>
      <c r="AP24" t="e">
        <f>GMs!E24</f>
        <v>#REF!</v>
      </c>
      <c r="AQ24" t="e">
        <f>GMs!F24</f>
        <v>#REF!</v>
      </c>
      <c r="AR24" t="e">
        <f>GMs!G24</f>
        <v>#REF!</v>
      </c>
      <c r="AS24" t="e">
        <f>GMs!H24</f>
        <v>#REF!</v>
      </c>
      <c r="AT24" t="e">
        <f>GMs!I24</f>
        <v>#REF!</v>
      </c>
      <c r="AU24" t="e">
        <f>GMs!J24</f>
        <v>#REF!</v>
      </c>
      <c r="AV24" t="e">
        <f>GMs!K24</f>
        <v>#REF!</v>
      </c>
      <c r="AW24" t="e">
        <f>GMs!L24</f>
        <v>#REF!</v>
      </c>
      <c r="AX24" t="e">
        <f>GMs!M24</f>
        <v>#REF!</v>
      </c>
    </row>
    <row r="25" spans="1:50" x14ac:dyDescent="0.3">
      <c r="A25">
        <v>13.013802608103612</v>
      </c>
      <c r="B25">
        <v>13.013802608103612</v>
      </c>
      <c r="C25">
        <v>10.014330065823568</v>
      </c>
      <c r="D25">
        <v>10.014330065823568</v>
      </c>
      <c r="E25">
        <v>15.567223136762683</v>
      </c>
      <c r="F25">
        <v>15.567223136762683</v>
      </c>
      <c r="G25">
        <v>17.123945450438953</v>
      </c>
      <c r="H25">
        <v>17.123945450438953</v>
      </c>
      <c r="I25" t="str">
        <v>Jusuf Nurkic</v>
      </c>
      <c r="J25">
        <v>1.0370731707317074</v>
      </c>
      <c r="K25">
        <v>-0.84707317073170729</v>
      </c>
      <c r="L25">
        <v>-1.3251219512195123</v>
      </c>
      <c r="M25">
        <v>1.8048780487804922E-2</v>
      </c>
      <c r="N25">
        <v>1.678048780487805</v>
      </c>
      <c r="O25">
        <v>-1.4390243902439009E-2</v>
      </c>
      <c r="P25">
        <v>0.33487804878048788</v>
      </c>
      <c r="Q25">
        <v>1.826341463414634</v>
      </c>
      <c r="R25">
        <v>-0.9187804878048782</v>
      </c>
      <c r="S25">
        <v>3.5939024390243901</v>
      </c>
      <c r="T25">
        <v>3.5939024390243901</v>
      </c>
      <c r="U25" t="str">
        <v>_______</v>
      </c>
      <c r="AL25" t="str">
        <f>GMs!A25</f>
        <v>totals</v>
      </c>
      <c r="AM25" t="str">
        <f>GMs!B25</f>
        <v>PTO</v>
      </c>
      <c r="AN25">
        <f>GMs!C25</f>
        <v>0</v>
      </c>
      <c r="AO25">
        <f>GMs!D25</f>
        <v>0</v>
      </c>
      <c r="AP25">
        <f>GMs!E25</f>
        <v>0</v>
      </c>
      <c r="AQ25">
        <f>GMs!F25</f>
        <v>0</v>
      </c>
      <c r="AR25">
        <f>GMs!G25</f>
        <v>0</v>
      </c>
      <c r="AS25">
        <f>GMs!H25</f>
        <v>0</v>
      </c>
      <c r="AT25">
        <f>GMs!I25</f>
        <v>0</v>
      </c>
      <c r="AU25">
        <f>GMs!J25</f>
        <v>0</v>
      </c>
      <c r="AV25">
        <f>GMs!K25</f>
        <v>0</v>
      </c>
      <c r="AW25">
        <f>GMs!L25</f>
        <v>0</v>
      </c>
      <c r="AX25">
        <f>GMs!M25</f>
        <v>0</v>
      </c>
    </row>
    <row r="26" spans="1:50" x14ac:dyDescent="0.3">
      <c r="A26">
        <v>12.895308819230561</v>
      </c>
      <c r="B26">
        <v>12.895308819230561</v>
      </c>
      <c r="C26">
        <v>9.8552973723184998</v>
      </c>
      <c r="D26">
        <v>9.8552973723184998</v>
      </c>
      <c r="E26">
        <v>15.422647960848984</v>
      </c>
      <c r="F26">
        <v>15.422647960848984</v>
      </c>
      <c r="G26">
        <v>16.964912756933884</v>
      </c>
      <c r="H26">
        <v>16.964912756933884</v>
      </c>
      <c r="I26" t="str">
        <v>Malcolm Brogdon</v>
      </c>
      <c r="J26">
        <v>-0.51654471544715452</v>
      </c>
      <c r="K26">
        <v>0.76882113821138209</v>
      </c>
      <c r="L26">
        <v>0.65560975609756089</v>
      </c>
      <c r="M26">
        <v>0.76552845528455293</v>
      </c>
      <c r="N26">
        <v>-7.9430894308943081E-2</v>
      </c>
      <c r="O26">
        <v>1.3154065040650404</v>
      </c>
      <c r="P26">
        <v>-0.16536585365853662</v>
      </c>
      <c r="Q26">
        <v>-0.58621951219512203</v>
      </c>
      <c r="R26">
        <v>-0.40422764227642283</v>
      </c>
      <c r="S26">
        <v>3.5584552845528448</v>
      </c>
      <c r="T26">
        <v>3.5584552845528448</v>
      </c>
      <c r="U26" t="str">
        <v>_______</v>
      </c>
      <c r="AL26" t="str">
        <f>GMs!A26</f>
        <v>totals</v>
      </c>
      <c r="AM26" t="str">
        <f>GMs!B26</f>
        <v>zFG%</v>
      </c>
      <c r="AN26">
        <f>GMs!C26</f>
        <v>19.312113821138215</v>
      </c>
      <c r="AO26">
        <f>GMs!D26</f>
        <v>5.3240650406504066</v>
      </c>
      <c r="AP26">
        <f>GMs!E26</f>
        <v>-2.0754065040650405</v>
      </c>
      <c r="AQ26">
        <f>GMs!F26</f>
        <v>1.4946341463414634</v>
      </c>
      <c r="AR26">
        <f>GMs!G26</f>
        <v>2.2658536585365856</v>
      </c>
      <c r="AS26">
        <f>GMs!H26</f>
        <v>6.0437398373983733</v>
      </c>
      <c r="AT26">
        <f>GMs!I26</f>
        <v>5.8640650406504067</v>
      </c>
      <c r="AU26">
        <f>GMs!J26</f>
        <v>2.7858130081300811</v>
      </c>
      <c r="AV26">
        <f>GMs!K26</f>
        <v>4.1165040650406501</v>
      </c>
      <c r="AW26">
        <f>GMs!L26</f>
        <v>3.9108536585365856</v>
      </c>
      <c r="AX26">
        <f>GMs!M26</f>
        <v>9.2860162601626008</v>
      </c>
    </row>
    <row r="27" spans="1:50" x14ac:dyDescent="0.3">
      <c r="A27">
        <v>12.586844483517462</v>
      </c>
      <c r="B27">
        <v>12.586844483517462</v>
      </c>
      <c r="C27">
        <v>9.4413017137674764</v>
      </c>
      <c r="D27">
        <v>9.4413017137674764</v>
      </c>
      <c r="E27">
        <v>15.046288271257145</v>
      </c>
      <c r="F27">
        <v>15.046288271257145</v>
      </c>
      <c r="G27">
        <v>16.550917098382861</v>
      </c>
      <c r="H27">
        <v>16.550917098382861</v>
      </c>
      <c r="I27" t="str">
        <v>Chris Boucher</v>
      </c>
      <c r="J27">
        <v>0.8183739837398375</v>
      </c>
      <c r="K27">
        <v>-1.6260162601626016E-3</v>
      </c>
      <c r="L27">
        <v>-0.40731707317073174</v>
      </c>
      <c r="M27">
        <v>-0.2840650406504065</v>
      </c>
      <c r="N27">
        <v>0.31626016260162604</v>
      </c>
      <c r="O27">
        <v>-0.93528455284552847</v>
      </c>
      <c r="P27">
        <v>-1.0317073170731708</v>
      </c>
      <c r="Q27">
        <v>2.1653658536585367</v>
      </c>
      <c r="R27">
        <v>1.02130081300813</v>
      </c>
      <c r="S27">
        <v>3.4661788617886176</v>
      </c>
      <c r="T27">
        <v>3.4661788617886176</v>
      </c>
      <c r="U27" t="str">
        <v>_______</v>
      </c>
      <c r="AL27" t="str">
        <f>GMs!A27</f>
        <v>totals</v>
      </c>
      <c r="AM27" t="str">
        <f>GMs!B27</f>
        <v>zFT%</v>
      </c>
      <c r="AN27">
        <f>GMs!C27</f>
        <v>15.573089430894301</v>
      </c>
      <c r="AO27">
        <f>GMs!D27</f>
        <v>3.1529674796747966</v>
      </c>
      <c r="AP27">
        <f>GMs!E27</f>
        <v>8.0463008130081306</v>
      </c>
      <c r="AQ27">
        <f>GMs!F27</f>
        <v>3.7632926829268292</v>
      </c>
      <c r="AR27">
        <f>GMs!G27</f>
        <v>5.2307317073170738</v>
      </c>
      <c r="AS27">
        <f>GMs!H27</f>
        <v>2.5515447154471547</v>
      </c>
      <c r="AT27">
        <f>GMs!I27</f>
        <v>-2.447154471544716</v>
      </c>
      <c r="AU27">
        <f>GMs!J27</f>
        <v>5.1121544715447147</v>
      </c>
      <c r="AV27">
        <f>GMs!K27</f>
        <v>-0.42130081300812999</v>
      </c>
      <c r="AW27">
        <f>GMs!L27</f>
        <v>0.27573170731707325</v>
      </c>
      <c r="AX27">
        <f>GMs!M27</f>
        <v>-5.0275203252032519</v>
      </c>
    </row>
    <row r="28" spans="1:50" x14ac:dyDescent="0.3">
      <c r="A28">
        <v>12.396330387187168</v>
      </c>
      <c r="B28">
        <v>12.396330387187168</v>
      </c>
      <c r="C28">
        <v>9.1856092409531378</v>
      </c>
      <c r="D28">
        <v>9.1856092409531378</v>
      </c>
      <c r="E28">
        <v>14.813840568698655</v>
      </c>
      <c r="F28">
        <v>14.813840568698655</v>
      </c>
      <c r="G28">
        <v>16.295224625568522</v>
      </c>
      <c r="H28">
        <v>16.295224625568522</v>
      </c>
      <c r="I28" t="str">
        <v>Jerami Grant</v>
      </c>
      <c r="J28">
        <v>-0.31642276422764226</v>
      </c>
      <c r="K28">
        <v>1.5238211382113822</v>
      </c>
      <c r="L28">
        <v>0.24585365853658542</v>
      </c>
      <c r="M28">
        <v>0.81162601626016273</v>
      </c>
      <c r="N28">
        <v>-0.31382113821138213</v>
      </c>
      <c r="O28">
        <v>-0.1130081300813008</v>
      </c>
      <c r="P28">
        <v>-0.91609756097560979</v>
      </c>
      <c r="Q28">
        <v>0.96682926829268301</v>
      </c>
      <c r="R28">
        <v>-0.28447154471544722</v>
      </c>
      <c r="S28">
        <v>3.4091869918699187</v>
      </c>
      <c r="T28">
        <v>3.4091869918699187</v>
      </c>
      <c r="U28" t="str">
        <v>_______</v>
      </c>
      <c r="AL28" t="str">
        <f>GMs!A28</f>
        <v>totals</v>
      </c>
      <c r="AM28" t="str">
        <f>GMs!B28</f>
        <v>z3PM</v>
      </c>
      <c r="AN28">
        <f>GMs!C28</f>
        <v>-11.919024390243898</v>
      </c>
      <c r="AO28">
        <f>GMs!D28</f>
        <v>0.92134146341463419</v>
      </c>
      <c r="AP28">
        <f>GMs!E28</f>
        <v>5.3454878048780481</v>
      </c>
      <c r="AQ28">
        <f>GMs!F28</f>
        <v>0.9259756097560975</v>
      </c>
      <c r="AR28">
        <f>GMs!G28</f>
        <v>0.70975609756097569</v>
      </c>
      <c r="AS28">
        <f>GMs!H28</f>
        <v>-1.2180487804878048</v>
      </c>
      <c r="AT28">
        <f>GMs!I28</f>
        <v>-2.102439024390244</v>
      </c>
      <c r="AU28">
        <f>GMs!J28</f>
        <v>0.55231707317073164</v>
      </c>
      <c r="AV28">
        <f>GMs!K28</f>
        <v>-0.21597560975609764</v>
      </c>
      <c r="AW28">
        <f>GMs!L28</f>
        <v>-1.5848780487804879</v>
      </c>
      <c r="AX28">
        <f>GMs!M28</f>
        <v>-1.4359756097560976</v>
      </c>
    </row>
    <row r="29" spans="1:50" x14ac:dyDescent="0.3">
      <c r="A29">
        <v>12.349856905771359</v>
      </c>
      <c r="B29">
        <v>12.349856905771359</v>
      </c>
      <c r="C29">
        <v>9.1232363267573433</v>
      </c>
      <c r="D29">
        <v>9.1232363267573433</v>
      </c>
      <c r="E29">
        <v>14.757137919429752</v>
      </c>
      <c r="F29">
        <v>14.757137919429752</v>
      </c>
      <c r="G29">
        <v>16.232851711372728</v>
      </c>
      <c r="H29">
        <v>16.232851711372728</v>
      </c>
      <c r="I29" t="str">
        <v>Mike Conley</v>
      </c>
      <c r="J29">
        <v>-0.34178861788617887</v>
      </c>
      <c r="K29">
        <v>0.76894308943089429</v>
      </c>
      <c r="L29">
        <v>0.70243902439024386</v>
      </c>
      <c r="M29">
        <v>0.13528455284552846</v>
      </c>
      <c r="N29">
        <v>-0.76406504065040659</v>
      </c>
      <c r="O29">
        <v>1.2518699186991868</v>
      </c>
      <c r="P29">
        <v>0.74341463414634146</v>
      </c>
      <c r="Q29">
        <v>-0.78682926829268296</v>
      </c>
      <c r="R29">
        <v>-0.11886178861788615</v>
      </c>
      <c r="S29">
        <v>3.3952845528455278</v>
      </c>
      <c r="T29">
        <v>3.3952845528455278</v>
      </c>
      <c r="U29" t="str">
        <v>_______</v>
      </c>
      <c r="AL29" t="str">
        <f>GMs!A29</f>
        <v>totals</v>
      </c>
      <c r="AM29" t="str">
        <f>GMs!B29</f>
        <v>zPTS</v>
      </c>
      <c r="AN29">
        <f>GMs!C29</f>
        <v>3.1328455284552743</v>
      </c>
      <c r="AO29">
        <f>GMs!D29</f>
        <v>3.8096747967479674</v>
      </c>
      <c r="AP29">
        <f>GMs!E29</f>
        <v>4.7025203252032526</v>
      </c>
      <c r="AQ29">
        <f>GMs!F29</f>
        <v>4.3153658536585366</v>
      </c>
      <c r="AR29">
        <f>GMs!G29</f>
        <v>3.1626829268292687</v>
      </c>
      <c r="AS29">
        <f>GMs!H29</f>
        <v>1.9993495934959347</v>
      </c>
      <c r="AT29">
        <f>GMs!I29</f>
        <v>2.2538211382113822</v>
      </c>
      <c r="AU29">
        <f>GMs!J29</f>
        <v>4.5249593495934963</v>
      </c>
      <c r="AV29">
        <f>GMs!K29</f>
        <v>2.0446747967479677</v>
      </c>
      <c r="AW29">
        <f>GMs!L29</f>
        <v>1.31</v>
      </c>
      <c r="AX29">
        <f>GMs!M29</f>
        <v>4.9744308943089433</v>
      </c>
    </row>
    <row r="30" spans="1:50" x14ac:dyDescent="0.3">
      <c r="A30">
        <v>12.319146359572612</v>
      </c>
      <c r="B30">
        <v>12.319146359572612</v>
      </c>
      <c r="C30">
        <v>9.0820191378443376</v>
      </c>
      <c r="D30">
        <v>9.0820191378443376</v>
      </c>
      <c r="E30">
        <v>14.719667747690655</v>
      </c>
      <c r="F30">
        <v>14.719667747690655</v>
      </c>
      <c r="G30">
        <v>16.191634522459722</v>
      </c>
      <c r="H30">
        <v>16.191634522459722</v>
      </c>
      <c r="I30" t="str">
        <v>De'Aaron Fox</v>
      </c>
      <c r="J30">
        <v>0.42792682926829267</v>
      </c>
      <c r="K30">
        <v>-1.595</v>
      </c>
      <c r="L30">
        <v>1.2926829268292694E-2</v>
      </c>
      <c r="M30">
        <v>1.6453658536585367</v>
      </c>
      <c r="N30">
        <v>-0.66634146341463407</v>
      </c>
      <c r="O30">
        <v>2.0119512195121949</v>
      </c>
      <c r="P30">
        <v>1.3623170731707317</v>
      </c>
      <c r="Q30">
        <v>-0.18792682926829268</v>
      </c>
      <c r="R30">
        <v>-1.4300000000000002</v>
      </c>
      <c r="S30">
        <v>3.3860975609756094</v>
      </c>
      <c r="T30">
        <v>3.3860975609756094</v>
      </c>
      <c r="U30" t="str">
        <v>_______</v>
      </c>
      <c r="AL30" t="str">
        <f>GMs!A30</f>
        <v>totals</v>
      </c>
      <c r="AM30" t="str">
        <f>GMs!B30</f>
        <v>zREB</v>
      </c>
      <c r="AN30">
        <f>GMs!C30</f>
        <v>-1.4041869918699166</v>
      </c>
      <c r="AO30">
        <f>GMs!D30</f>
        <v>5.4634959349593499</v>
      </c>
      <c r="AP30">
        <f>GMs!E30</f>
        <v>-0.91008130081300798</v>
      </c>
      <c r="AQ30">
        <f>GMs!F30</f>
        <v>2.2985365853658539</v>
      </c>
      <c r="AR30">
        <f>GMs!G30</f>
        <v>1.6309756097560977</v>
      </c>
      <c r="AS30">
        <f>GMs!H30</f>
        <v>1.5211382113821137</v>
      </c>
      <c r="AT30">
        <f>GMs!I30</f>
        <v>7.6125203252032527</v>
      </c>
      <c r="AU30">
        <f>GMs!J30</f>
        <v>0.22077235772357739</v>
      </c>
      <c r="AV30">
        <f>GMs!K30</f>
        <v>4.376910569105692</v>
      </c>
      <c r="AW30">
        <f>GMs!L30</f>
        <v>2.401951219512195</v>
      </c>
      <c r="AX30">
        <f>GMs!M30</f>
        <v>2.4050813008130087</v>
      </c>
    </row>
    <row r="31" spans="1:50" x14ac:dyDescent="0.3">
      <c r="A31">
        <v>12.14656939642035</v>
      </c>
      <c r="B31">
        <v>12.14656939642035</v>
      </c>
      <c r="C31">
        <v>8.8504004213862721</v>
      </c>
      <c r="D31">
        <v>8.8504004213862721</v>
      </c>
      <c r="E31">
        <v>14.509105278183323</v>
      </c>
      <c r="F31">
        <v>14.509105278183323</v>
      </c>
      <c r="G31">
        <v>15.960015806001657</v>
      </c>
      <c r="H31">
        <v>15.960015806001657</v>
      </c>
      <c r="I31" t="str">
        <v>Draymond Green</v>
      </c>
      <c r="J31">
        <v>-6.8455284552845524E-2</v>
      </c>
      <c r="K31">
        <v>8.6178861788617889E-2</v>
      </c>
      <c r="L31">
        <v>-1.2063414634146341</v>
      </c>
      <c r="M31">
        <v>-0.99528455284552841</v>
      </c>
      <c r="N31">
        <v>0.79918699186991882</v>
      </c>
      <c r="O31">
        <v>2.3398373983739837</v>
      </c>
      <c r="P31">
        <v>1.6199999999999999</v>
      </c>
      <c r="Q31">
        <v>0.47951219512195131</v>
      </c>
      <c r="R31">
        <v>-1.5250406504065039</v>
      </c>
      <c r="S31">
        <v>3.3344715447154472</v>
      </c>
      <c r="T31">
        <v>3.3344715447154472</v>
      </c>
      <c r="U31" t="str">
        <v>_______</v>
      </c>
      <c r="AL31" t="str">
        <f>GMs!A31</f>
        <v>totals</v>
      </c>
      <c r="AM31" t="str">
        <f>GMs!B31</f>
        <v>zAST</v>
      </c>
      <c r="AN31">
        <f>GMs!C31</f>
        <v>17.197601626016251</v>
      </c>
      <c r="AO31">
        <f>GMs!D31</f>
        <v>1.743333333333333</v>
      </c>
      <c r="AP31">
        <f>GMs!E31</f>
        <v>6.1376422764227634</v>
      </c>
      <c r="AQ31">
        <f>GMs!F31</f>
        <v>7.2480487804878049</v>
      </c>
      <c r="AR31">
        <f>GMs!G31</f>
        <v>2.0670731707317076</v>
      </c>
      <c r="AS31">
        <f>GMs!H31</f>
        <v>1.7491056910569105</v>
      </c>
      <c r="AT31">
        <f>GMs!I31</f>
        <v>1.5772357723577235</v>
      </c>
      <c r="AU31">
        <f>GMs!J31</f>
        <v>3.0321544715447155</v>
      </c>
      <c r="AV31">
        <f>GMs!K31</f>
        <v>-0.50325203252032513</v>
      </c>
      <c r="AW31">
        <f>GMs!L31</f>
        <v>-2.2424390243902441</v>
      </c>
      <c r="AX31">
        <f>GMs!M31</f>
        <v>3.0073577235772362</v>
      </c>
    </row>
    <row r="32" spans="1:50" x14ac:dyDescent="0.3">
      <c r="A32">
        <v>12.038131273116802</v>
      </c>
      <c r="B32">
        <v>12.038131273116802</v>
      </c>
      <c r="C32">
        <v>8.7048636215960862</v>
      </c>
      <c r="D32">
        <v>8.7048636215960862</v>
      </c>
      <c r="E32">
        <v>14.376799096555882</v>
      </c>
      <c r="F32">
        <v>14.376799096555882</v>
      </c>
      <c r="G32">
        <v>15.814479006211471</v>
      </c>
      <c r="H32">
        <v>15.814479006211471</v>
      </c>
      <c r="I32" t="str">
        <v>Kyle Anderson</v>
      </c>
      <c r="J32">
        <v>0.23605691056910569</v>
      </c>
      <c r="K32">
        <v>-2.8577235772357722E-2</v>
      </c>
      <c r="L32">
        <v>-0.38426829268292684</v>
      </c>
      <c r="M32">
        <v>-0.29272357723577236</v>
      </c>
      <c r="N32">
        <v>0.13028455284552848</v>
      </c>
      <c r="O32">
        <v>0.29191056910569102</v>
      </c>
      <c r="P32">
        <v>0.60256097560975619</v>
      </c>
      <c r="Q32">
        <v>0.41475609756097565</v>
      </c>
      <c r="R32">
        <v>0.52715447154471551</v>
      </c>
      <c r="S32">
        <v>3.3020325203252034</v>
      </c>
      <c r="T32">
        <v>3.3020325203252034</v>
      </c>
      <c r="U32" t="str">
        <v>_______</v>
      </c>
      <c r="AL32" t="str">
        <f>GMs!A32</f>
        <v>totals</v>
      </c>
      <c r="AM32" t="str">
        <f>GMs!B32</f>
        <v>zSTL</v>
      </c>
      <c r="AN32">
        <f>GMs!C32</f>
        <v>0.15719512195121998</v>
      </c>
      <c r="AO32">
        <f>GMs!D32</f>
        <v>0.32963414634146326</v>
      </c>
      <c r="AP32">
        <f>GMs!E32</f>
        <v>1.8907317073170733</v>
      </c>
      <c r="AQ32">
        <f>GMs!F32</f>
        <v>2.7142682926829274</v>
      </c>
      <c r="AR32">
        <f>GMs!G32</f>
        <v>0.92487804878048796</v>
      </c>
      <c r="AS32">
        <f>GMs!H32</f>
        <v>0.13317073170731697</v>
      </c>
      <c r="AT32">
        <f>GMs!I32</f>
        <v>-0.65609756097560989</v>
      </c>
      <c r="AU32">
        <f>GMs!J32</f>
        <v>0.22060975609756095</v>
      </c>
      <c r="AV32">
        <f>GMs!K32</f>
        <v>0.76890243902439037</v>
      </c>
      <c r="AW32">
        <f>GMs!L32</f>
        <v>-0.59926829268292692</v>
      </c>
      <c r="AX32">
        <f>GMs!M32</f>
        <v>1.3214634146341466</v>
      </c>
    </row>
    <row r="33" spans="1:50" x14ac:dyDescent="0.3">
      <c r="A33">
        <v>11.915832637812048</v>
      </c>
      <c r="B33">
        <v>11.915832637812048</v>
      </c>
      <c r="C33">
        <v>8.5407243737124183</v>
      </c>
      <c r="D33">
        <v>8.5407243737124183</v>
      </c>
      <c r="E33">
        <v>14.227581598479819</v>
      </c>
      <c r="F33">
        <v>14.227581598479819</v>
      </c>
      <c r="G33">
        <v>15.650339758327803</v>
      </c>
      <c r="H33">
        <v>15.650339758327803</v>
      </c>
      <c r="I33" t="str">
        <v>Brook Lopez</v>
      </c>
      <c r="J33">
        <v>0.78483739837398381</v>
      </c>
      <c r="K33">
        <v>0.53849593495934966</v>
      </c>
      <c r="L33">
        <v>-0.34768292682926832</v>
      </c>
      <c r="M33">
        <v>-0.26528455284552849</v>
      </c>
      <c r="N33">
        <v>-8.0081300813008127E-2</v>
      </c>
      <c r="O33">
        <v>-1.0800406504065041</v>
      </c>
      <c r="P33">
        <v>-0.83341463414634154</v>
      </c>
      <c r="Q33">
        <v>1.9147560975609756</v>
      </c>
      <c r="R33">
        <v>0.82898373983739848</v>
      </c>
      <c r="S33">
        <v>3.2654471544715449</v>
      </c>
      <c r="T33">
        <v>3.2654471544715449</v>
      </c>
      <c r="U33" t="str">
        <v>_______</v>
      </c>
      <c r="AL33" t="str">
        <f>GMs!A33</f>
        <v>totals</v>
      </c>
      <c r="AM33" t="str">
        <f>GMs!B33</f>
        <v>zBLK</v>
      </c>
      <c r="AN33">
        <f>GMs!C33</f>
        <v>7.6573170731707298</v>
      </c>
      <c r="AO33">
        <f>GMs!D33</f>
        <v>1.4351219512195121</v>
      </c>
      <c r="AP33">
        <f>GMs!E33</f>
        <v>-1.6260975609756096</v>
      </c>
      <c r="AQ33">
        <f>GMs!F33</f>
        <v>-0.31902439024390233</v>
      </c>
      <c r="AR33">
        <f>GMs!G33</f>
        <v>2.6804878048780489</v>
      </c>
      <c r="AS33">
        <f>GMs!H33</f>
        <v>3.4092682926829267</v>
      </c>
      <c r="AT33">
        <f>GMs!I33</f>
        <v>5.7765853658536592</v>
      </c>
      <c r="AU33">
        <f>GMs!J33</f>
        <v>0.32548780487804885</v>
      </c>
      <c r="AV33">
        <f>GMs!K33</f>
        <v>3.7643902439024388</v>
      </c>
      <c r="AW33">
        <f>GMs!L33</f>
        <v>8.3030487804878064</v>
      </c>
      <c r="AX33">
        <f>GMs!M33</f>
        <v>1.2458536585365856</v>
      </c>
    </row>
    <row r="34" spans="1:50" x14ac:dyDescent="0.3">
      <c r="A34">
        <v>11.767715401720736</v>
      </c>
      <c r="B34">
        <v>11.767715401720736</v>
      </c>
      <c r="C34">
        <v>8.3419335068310865</v>
      </c>
      <c r="D34">
        <v>8.3419335068310865</v>
      </c>
      <c r="E34">
        <v>14.0468626285877</v>
      </c>
      <c r="F34">
        <v>14.0468626285877</v>
      </c>
      <c r="G34">
        <v>15.451548891446471</v>
      </c>
      <c r="H34">
        <v>15.451548891446471</v>
      </c>
      <c r="I34" t="str">
        <v>Anthony Edwards</v>
      </c>
      <c r="J34">
        <v>-0.93373983739837396</v>
      </c>
      <c r="K34">
        <v>0.14943089430894307</v>
      </c>
      <c r="L34">
        <v>0.86707317073170731</v>
      </c>
      <c r="M34">
        <v>1.1451626016260161</v>
      </c>
      <c r="N34">
        <v>-5.5162601626016258E-2</v>
      </c>
      <c r="O34">
        <v>0.33504065040650405</v>
      </c>
      <c r="P34">
        <v>0.82146341463414629</v>
      </c>
      <c r="Q34">
        <v>-4.9999999999999996E-2</v>
      </c>
      <c r="R34">
        <v>-0.86300813008130073</v>
      </c>
      <c r="S34">
        <v>3.2211382113821139</v>
      </c>
      <c r="T34">
        <v>3.2211382113821139</v>
      </c>
      <c r="U34" t="str">
        <v>_______</v>
      </c>
      <c r="AL34" t="str">
        <f>GMs!A34</f>
        <v>totals</v>
      </c>
      <c r="AM34" t="str">
        <f>GMs!B34</f>
        <v>zTO</v>
      </c>
      <c r="AN34">
        <f>GMs!C34</f>
        <v>-4.1087398373983719</v>
      </c>
      <c r="AO34">
        <f>GMs!D34</f>
        <v>-1.5553252032520328</v>
      </c>
      <c r="AP34">
        <f>GMs!E34</f>
        <v>-4.6755284552845522</v>
      </c>
      <c r="AQ34">
        <f>GMs!F34</f>
        <v>-5.889024390243903</v>
      </c>
      <c r="AR34">
        <f>GMs!G34</f>
        <v>-2.7385365853658539</v>
      </c>
      <c r="AS34">
        <f>GMs!H34</f>
        <v>-1.7440650406504064</v>
      </c>
      <c r="AT34">
        <f>GMs!I34</f>
        <v>-3.4871544715447151</v>
      </c>
      <c r="AU34">
        <f>GMs!J34</f>
        <v>-3.0018699186991871</v>
      </c>
      <c r="AV34">
        <f>GMs!K34</f>
        <v>0.11857723577235768</v>
      </c>
      <c r="AW34">
        <f>GMs!L34</f>
        <v>0.41768292682926839</v>
      </c>
      <c r="AX34">
        <f>GMs!M34</f>
        <v>-3.9399593495934964</v>
      </c>
    </row>
    <row r="35" spans="1:50" x14ac:dyDescent="0.3">
      <c r="A35">
        <v>11.737548405012229</v>
      </c>
      <c r="B35">
        <v>11.737548405012229</v>
      </c>
      <c r="C35">
        <v>8.3014458256864483</v>
      </c>
      <c r="D35">
        <v>8.3014458256864483</v>
      </c>
      <c r="E35">
        <v>14.010055645728938</v>
      </c>
      <c r="F35">
        <v>14.010055645728938</v>
      </c>
      <c r="G35">
        <v>15.411061210301833</v>
      </c>
      <c r="H35">
        <v>15.411061210301833</v>
      </c>
      <c r="I35" t="str">
        <v>Mitchell Robinson</v>
      </c>
      <c r="J35">
        <v>2.0030894308943088</v>
      </c>
      <c r="K35">
        <v>-1.5343495934959348</v>
      </c>
      <c r="L35">
        <v>-1.6908536585365852</v>
      </c>
      <c r="M35">
        <v>-0.78434959349593492</v>
      </c>
      <c r="N35">
        <v>1.0548373983739836</v>
      </c>
      <c r="O35">
        <v>-1.1522764227642277</v>
      </c>
      <c r="P35">
        <v>0.41475609756097559</v>
      </c>
      <c r="Q35">
        <v>2.2018292682926828</v>
      </c>
      <c r="R35">
        <v>0.89455284552845526</v>
      </c>
      <c r="S35">
        <v>3.2121138211382112</v>
      </c>
      <c r="T35">
        <v>3.2121138211382112</v>
      </c>
      <c r="U35" t="str">
        <v>_______</v>
      </c>
    </row>
    <row r="36" spans="1:50" x14ac:dyDescent="0.3">
      <c r="A36">
        <v>11.692162022576909</v>
      </c>
      <c r="B36">
        <v>11.692162022576909</v>
      </c>
      <c r="C36">
        <v>8.2405319270273996</v>
      </c>
      <c r="D36">
        <v>8.2405319270273996</v>
      </c>
      <c r="E36">
        <v>13.954679374220712</v>
      </c>
      <c r="F36">
        <v>13.954679374220712</v>
      </c>
      <c r="G36">
        <v>15.350147311642784</v>
      </c>
      <c r="H36">
        <v>15.350147311642784</v>
      </c>
      <c r="I36" t="str">
        <v>DeMar DeRozan</v>
      </c>
      <c r="J36">
        <v>1.0351219512195124</v>
      </c>
      <c r="K36">
        <v>2.3439024390243901</v>
      </c>
      <c r="L36">
        <v>-1.4673170731707319</v>
      </c>
      <c r="M36">
        <v>0.84341463414634155</v>
      </c>
      <c r="N36">
        <v>-0.55414634146341468</v>
      </c>
      <c r="O36">
        <v>0.52195121951219525</v>
      </c>
      <c r="P36">
        <v>-0.37804878048780494</v>
      </c>
      <c r="Q36">
        <v>-0.83853658536585363</v>
      </c>
      <c r="R36">
        <v>-0.11268292682926831</v>
      </c>
      <c r="S36">
        <v>3.1985365853658534</v>
      </c>
      <c r="T36">
        <v>3.1985365853658534</v>
      </c>
      <c r="U36" t="str">
        <v>_______</v>
      </c>
      <c r="AL36" t="str">
        <f>GMs!A36</f>
        <v>num_at_pos</v>
      </c>
      <c r="AM36" t="str">
        <f>GMs!B36</f>
        <v>PG</v>
      </c>
      <c r="AN36">
        <f>GMs!C36</f>
        <v>0</v>
      </c>
      <c r="AO36">
        <f>GMs!D36</f>
        <v>0</v>
      </c>
      <c r="AP36">
        <f>GMs!E36</f>
        <v>0</v>
      </c>
      <c r="AQ36">
        <f>GMs!F36</f>
        <v>0</v>
      </c>
      <c r="AR36">
        <f>GMs!G36</f>
        <v>0</v>
      </c>
      <c r="AS36">
        <f>GMs!H36</f>
        <v>0</v>
      </c>
      <c r="AT36">
        <f>GMs!I36</f>
        <v>0</v>
      </c>
      <c r="AU36">
        <f>GMs!J36</f>
        <v>0</v>
      </c>
      <c r="AV36">
        <f>GMs!K36</f>
        <v>0</v>
      </c>
      <c r="AW36">
        <f>GMs!L36</f>
        <v>0</v>
      </c>
      <c r="AX36">
        <f>GMs!M36</f>
        <v>0</v>
      </c>
    </row>
    <row r="37" spans="1:50" x14ac:dyDescent="0.3">
      <c r="A37">
        <v>11.559535946957531</v>
      </c>
      <c r="B37">
        <v>11.559535946957531</v>
      </c>
      <c r="C37">
        <v>8.0625320315446629</v>
      </c>
      <c r="D37">
        <v>8.0625320315446629</v>
      </c>
      <c r="E37">
        <v>13.792861287418225</v>
      </c>
      <c r="F37">
        <v>13.792861287418225</v>
      </c>
      <c r="G37">
        <v>15.172147416160048</v>
      </c>
      <c r="H37">
        <v>15.172147416160048</v>
      </c>
      <c r="I37" t="str">
        <v>Kyle Lowry</v>
      </c>
      <c r="J37">
        <v>-0.48991869918699188</v>
      </c>
      <c r="K37">
        <v>0.94666666666666677</v>
      </c>
      <c r="L37">
        <v>0.83073170731707324</v>
      </c>
      <c r="M37">
        <v>0.20764227642276425</v>
      </c>
      <c r="N37">
        <v>-0.20178861788617886</v>
      </c>
      <c r="O37">
        <v>1.6022764227642277</v>
      </c>
      <c r="P37">
        <v>-7.4634146341463412E-2</v>
      </c>
      <c r="Q37">
        <v>-0.61804878048780487</v>
      </c>
      <c r="R37">
        <v>-0.84894308943089425</v>
      </c>
      <c r="S37">
        <v>3.1588617886178856</v>
      </c>
      <c r="T37">
        <v>3.1588617886178856</v>
      </c>
      <c r="U37" t="str">
        <v>_______</v>
      </c>
      <c r="AL37" t="str">
        <f>GMs!A37</f>
        <v>num_at_pos</v>
      </c>
      <c r="AM37" t="str">
        <f>GMs!B37</f>
        <v>SG</v>
      </c>
      <c r="AN37">
        <f>GMs!C37</f>
        <v>0</v>
      </c>
      <c r="AO37">
        <f>GMs!D37</f>
        <v>0</v>
      </c>
      <c r="AP37">
        <f>GMs!E37</f>
        <v>0</v>
      </c>
      <c r="AQ37">
        <f>GMs!F37</f>
        <v>0</v>
      </c>
      <c r="AR37">
        <f>GMs!G37</f>
        <v>0</v>
      </c>
      <c r="AS37">
        <f>GMs!H37</f>
        <v>0</v>
      </c>
      <c r="AT37">
        <f>GMs!I37</f>
        <v>0</v>
      </c>
      <c r="AU37">
        <f>GMs!J37</f>
        <v>0</v>
      </c>
      <c r="AV37">
        <f>GMs!K37</f>
        <v>0</v>
      </c>
      <c r="AW37">
        <f>GMs!L37</f>
        <v>0</v>
      </c>
      <c r="AX37">
        <f>GMs!M37</f>
        <v>0</v>
      </c>
    </row>
    <row r="38" spans="1:50" x14ac:dyDescent="0.3">
      <c r="A38">
        <v>11.430986492514982</v>
      </c>
      <c r="B38">
        <v>11.430986492514982</v>
      </c>
      <c r="C38">
        <v>7.8900034443247229</v>
      </c>
      <c r="D38">
        <v>7.8900034443247229</v>
      </c>
      <c r="E38">
        <v>13.636017117218278</v>
      </c>
      <c r="F38">
        <v>13.636017117218278</v>
      </c>
      <c r="G38">
        <v>14.999618828940108</v>
      </c>
      <c r="H38">
        <v>14.999618828940108</v>
      </c>
      <c r="I38" t="str">
        <v>Jarrett Allen</v>
      </c>
      <c r="J38">
        <v>2.2916260162601625</v>
      </c>
      <c r="K38">
        <v>-1.6256910569105691</v>
      </c>
      <c r="L38">
        <v>-1.6041463414634145</v>
      </c>
      <c r="M38">
        <v>-8.1788617886178833E-2</v>
      </c>
      <c r="N38">
        <v>2.0595934959349598</v>
      </c>
      <c r="O38">
        <v>-0.53715447154471541</v>
      </c>
      <c r="P38">
        <v>-1.0153658536585366</v>
      </c>
      <c r="Q38">
        <v>1.8782926829268292</v>
      </c>
      <c r="R38">
        <v>-4.9837398373983766E-2</v>
      </c>
      <c r="S38">
        <v>3.1204065040650408</v>
      </c>
      <c r="T38">
        <v>3.1204065040650408</v>
      </c>
      <c r="U38" t="str">
        <v>_______</v>
      </c>
      <c r="AL38" t="str">
        <f>GMs!A38</f>
        <v>num_at_pos</v>
      </c>
      <c r="AM38" t="str">
        <f>GMs!B38</f>
        <v>SF</v>
      </c>
      <c r="AN38">
        <f>GMs!C38</f>
        <v>0</v>
      </c>
      <c r="AO38">
        <f>GMs!D38</f>
        <v>0</v>
      </c>
      <c r="AP38">
        <f>GMs!E38</f>
        <v>0</v>
      </c>
      <c r="AQ38">
        <f>GMs!F38</f>
        <v>0</v>
      </c>
      <c r="AR38">
        <f>GMs!G38</f>
        <v>0</v>
      </c>
      <c r="AS38">
        <f>GMs!H38</f>
        <v>0</v>
      </c>
      <c r="AT38">
        <f>GMs!I38</f>
        <v>0</v>
      </c>
      <c r="AU38">
        <f>GMs!J38</f>
        <v>0</v>
      </c>
      <c r="AV38">
        <f>GMs!K38</f>
        <v>0</v>
      </c>
      <c r="AW38">
        <f>GMs!L38</f>
        <v>0</v>
      </c>
      <c r="AX38">
        <f>GMs!M38</f>
        <v>0</v>
      </c>
    </row>
    <row r="39" spans="1:50" x14ac:dyDescent="0.3">
      <c r="A39">
        <v>11.130131849665288</v>
      </c>
      <c r="B39">
        <v>11.130131849665288</v>
      </c>
      <c r="C39">
        <v>7.4862208945308986</v>
      </c>
      <c r="D39">
        <v>7.4862208945308986</v>
      </c>
      <c r="E39">
        <v>13.268942071951166</v>
      </c>
      <c r="F39">
        <v>13.268942071951166</v>
      </c>
      <c r="G39">
        <v>14.595836279146283</v>
      </c>
      <c r="H39">
        <v>14.595836279146283</v>
      </c>
      <c r="I39" t="str">
        <v>Caris LeVert</v>
      </c>
      <c r="J39">
        <v>-0.65691056910569112</v>
      </c>
      <c r="K39">
        <v>0.45382113821138215</v>
      </c>
      <c r="L39">
        <v>-9.3658536585365867E-2</v>
      </c>
      <c r="M39">
        <v>0.59967479674796742</v>
      </c>
      <c r="N39">
        <v>-0.36601626016260164</v>
      </c>
      <c r="O39">
        <v>0.87869918699186988</v>
      </c>
      <c r="P39">
        <v>0.85951219512195132</v>
      </c>
      <c r="Q39">
        <v>-4.8780487804878064E-2</v>
      </c>
      <c r="R39">
        <v>-0.40081300813008125</v>
      </c>
      <c r="S39">
        <v>3.0304065040650405</v>
      </c>
      <c r="T39">
        <v>3.0304065040650405</v>
      </c>
      <c r="U39" t="str">
        <v>_______</v>
      </c>
      <c r="AL39" t="str">
        <f>GMs!A39</f>
        <v>num_at_pos</v>
      </c>
      <c r="AM39" t="str">
        <f>GMs!B39</f>
        <v>PF</v>
      </c>
      <c r="AN39">
        <f>GMs!C39</f>
        <v>0</v>
      </c>
      <c r="AO39">
        <f>GMs!D39</f>
        <v>0</v>
      </c>
      <c r="AP39">
        <f>GMs!E39</f>
        <v>0</v>
      </c>
      <c r="AQ39">
        <f>GMs!F39</f>
        <v>0</v>
      </c>
      <c r="AR39">
        <f>GMs!G39</f>
        <v>0</v>
      </c>
      <c r="AS39">
        <f>GMs!H39</f>
        <v>0</v>
      </c>
      <c r="AT39">
        <f>GMs!I39</f>
        <v>0</v>
      </c>
      <c r="AU39">
        <f>GMs!J39</f>
        <v>0</v>
      </c>
      <c r="AV39">
        <f>GMs!K39</f>
        <v>0</v>
      </c>
      <c r="AW39">
        <f>GMs!L39</f>
        <v>0</v>
      </c>
      <c r="AX39">
        <f>GMs!M39</f>
        <v>0</v>
      </c>
    </row>
    <row r="40" spans="1:50" x14ac:dyDescent="0.3">
      <c r="A40">
        <v>10.405308604425782</v>
      </c>
      <c r="B40">
        <v>10.405308604425782</v>
      </c>
      <c r="C40">
        <v>6.5134222854070298</v>
      </c>
      <c r="D40">
        <v>6.5134222854070298</v>
      </c>
      <c r="E40">
        <v>12.384579700020376</v>
      </c>
      <c r="F40">
        <v>12.384579700020376</v>
      </c>
      <c r="G40">
        <v>13.623037670022415</v>
      </c>
      <c r="H40">
        <v>13.623037670022415</v>
      </c>
      <c r="I40" t="str">
        <v>PJ Washington</v>
      </c>
      <c r="J40">
        <v>-0.26227642276422763</v>
      </c>
      <c r="K40">
        <v>-0.25398373983739841</v>
      </c>
      <c r="L40">
        <v>2.9268292682926855E-2</v>
      </c>
      <c r="M40">
        <v>-0.15398373983739833</v>
      </c>
      <c r="N40">
        <v>0.52544715447154478</v>
      </c>
      <c r="O40">
        <v>-0.2032520325203252</v>
      </c>
      <c r="P40">
        <v>0.41951219512195126</v>
      </c>
      <c r="Q40">
        <v>1.2826829268292683</v>
      </c>
      <c r="R40">
        <v>-0.37471544715447158</v>
      </c>
      <c r="S40">
        <v>2.8135772357723576</v>
      </c>
      <c r="T40">
        <v>2.8135772357723576</v>
      </c>
      <c r="U40" t="str">
        <v>_______</v>
      </c>
      <c r="AL40" t="str">
        <f>GMs!A40</f>
        <v>num_at_pos</v>
      </c>
      <c r="AM40" t="str">
        <f>GMs!B40</f>
        <v>C</v>
      </c>
      <c r="AN40">
        <f>GMs!C40</f>
        <v>0</v>
      </c>
      <c r="AO40">
        <f>GMs!D40</f>
        <v>0</v>
      </c>
      <c r="AP40">
        <f>GMs!E40</f>
        <v>0</v>
      </c>
      <c r="AQ40">
        <f>GMs!F40</f>
        <v>0</v>
      </c>
      <c r="AR40">
        <f>GMs!G40</f>
        <v>0</v>
      </c>
      <c r="AS40">
        <f>GMs!H40</f>
        <v>0</v>
      </c>
      <c r="AT40">
        <f>GMs!I40</f>
        <v>0</v>
      </c>
      <c r="AU40">
        <f>GMs!J40</f>
        <v>0</v>
      </c>
      <c r="AV40">
        <f>GMs!K40</f>
        <v>0</v>
      </c>
      <c r="AW40">
        <f>GMs!L40</f>
        <v>0</v>
      </c>
      <c r="AX40">
        <f>GMs!M40</f>
        <v>0</v>
      </c>
    </row>
    <row r="41" spans="1:50" x14ac:dyDescent="0.3">
      <c r="A41">
        <v>10.295375720024063</v>
      </c>
      <c r="B41">
        <v>10.295375720024063</v>
      </c>
      <c r="C41">
        <v>6.3658793392538211</v>
      </c>
      <c r="D41">
        <v>6.3658793392538211</v>
      </c>
      <c r="E41">
        <v>12.250449748972004</v>
      </c>
      <c r="F41">
        <v>12.250449748972004</v>
      </c>
      <c r="G41">
        <v>13.475494723869206</v>
      </c>
      <c r="H41">
        <v>13.475494723869206</v>
      </c>
      <c r="I41" t="str">
        <v>Norman Powell</v>
      </c>
      <c r="J41">
        <v>0.11715447154471545</v>
      </c>
      <c r="K41">
        <v>1.3616666666666666</v>
      </c>
      <c r="L41">
        <v>0.66756097560975614</v>
      </c>
      <c r="M41">
        <v>0.53959349593495942</v>
      </c>
      <c r="N41">
        <v>-0.83922764227642288</v>
      </c>
      <c r="O41">
        <v>-0.51296747967479672</v>
      </c>
      <c r="P41">
        <v>0.24585365853658536</v>
      </c>
      <c r="Q41">
        <v>-0.59134146341463412</v>
      </c>
      <c r="R41">
        <v>-1.2479674796747955E-2</v>
      </c>
      <c r="S41">
        <v>2.7806910569105687</v>
      </c>
      <c r="T41">
        <v>2.7806910569105687</v>
      </c>
      <c r="U41" t="str">
        <v>_______</v>
      </c>
      <c r="AL41" t="str">
        <f>GMs!A41</f>
        <v>num_at_pos</v>
      </c>
      <c r="AM41" t="str">
        <f>GMs!B41</f>
        <v>G</v>
      </c>
      <c r="AN41">
        <f>GMs!C41</f>
        <v>0</v>
      </c>
      <c r="AO41">
        <f>GMs!D41</f>
        <v>0</v>
      </c>
      <c r="AP41">
        <f>GMs!E41</f>
        <v>0</v>
      </c>
      <c r="AQ41">
        <f>GMs!F41</f>
        <v>0</v>
      </c>
      <c r="AR41">
        <f>GMs!G41</f>
        <v>0</v>
      </c>
      <c r="AS41">
        <f>GMs!H41</f>
        <v>0</v>
      </c>
      <c r="AT41">
        <f>GMs!I41</f>
        <v>0</v>
      </c>
      <c r="AU41">
        <f>GMs!J41</f>
        <v>0</v>
      </c>
      <c r="AV41">
        <f>GMs!K41</f>
        <v>0</v>
      </c>
      <c r="AW41">
        <f>GMs!L41</f>
        <v>0</v>
      </c>
      <c r="AX41">
        <f>GMs!M41</f>
        <v>0</v>
      </c>
    </row>
    <row r="42" spans="1:50" x14ac:dyDescent="0.3">
      <c r="A42">
        <v>10.205010617271109</v>
      </c>
      <c r="B42">
        <v>10.205010617271109</v>
      </c>
      <c r="C42">
        <v>6.2445986727620024</v>
      </c>
      <c r="D42">
        <v>6.2445986727620024</v>
      </c>
      <c r="E42">
        <v>12.140194597615805</v>
      </c>
      <c r="F42">
        <v>12.140194597615805</v>
      </c>
      <c r="G42">
        <v>13.354214057377387</v>
      </c>
      <c r="H42">
        <v>13.354214057377387</v>
      </c>
      <c r="I42" t="str">
        <v>Buddy Hield</v>
      </c>
      <c r="J42">
        <v>-1.1058536585365855</v>
      </c>
      <c r="K42">
        <v>0.11951219512195123</v>
      </c>
      <c r="L42">
        <v>2.1565853658536587</v>
      </c>
      <c r="M42">
        <v>0.32439024390243909</v>
      </c>
      <c r="N42">
        <v>-0.22048780487804875</v>
      </c>
      <c r="O42">
        <v>0.31804878048780488</v>
      </c>
      <c r="P42">
        <v>-0.11853658536585365</v>
      </c>
      <c r="Q42">
        <v>-0.37512195121951225</v>
      </c>
      <c r="R42">
        <v>-0.14975609756097563</v>
      </c>
      <c r="S42">
        <v>2.7536585365853661</v>
      </c>
      <c r="T42">
        <v>2.7536585365853661</v>
      </c>
      <c r="U42" t="str">
        <v>_______</v>
      </c>
      <c r="AL42" t="str">
        <f>GMs!A42</f>
        <v>num_at_pos</v>
      </c>
      <c r="AM42" t="str">
        <f>GMs!B42</f>
        <v>F</v>
      </c>
      <c r="AN42">
        <f>GMs!C42</f>
        <v>0</v>
      </c>
      <c r="AO42">
        <f>GMs!D42</f>
        <v>0</v>
      </c>
      <c r="AP42">
        <f>GMs!E42</f>
        <v>0</v>
      </c>
      <c r="AQ42">
        <f>GMs!F42</f>
        <v>0</v>
      </c>
      <c r="AR42">
        <f>GMs!G42</f>
        <v>0</v>
      </c>
      <c r="AS42">
        <f>GMs!H42</f>
        <v>0</v>
      </c>
      <c r="AT42">
        <f>GMs!I42</f>
        <v>0</v>
      </c>
      <c r="AU42">
        <f>GMs!J42</f>
        <v>0</v>
      </c>
      <c r="AV42">
        <f>GMs!K42</f>
        <v>0</v>
      </c>
      <c r="AW42">
        <f>GMs!L42</f>
        <v>0</v>
      </c>
      <c r="AX42">
        <f>GMs!M42</f>
        <v>0</v>
      </c>
    </row>
    <row r="43" spans="1:50" x14ac:dyDescent="0.3">
      <c r="A43">
        <v>10.205010617271109</v>
      </c>
      <c r="B43">
        <v>10.205010617271109</v>
      </c>
      <c r="C43">
        <v>6.2445986727620006</v>
      </c>
      <c r="D43">
        <v>6.2445986727620006</v>
      </c>
      <c r="E43">
        <v>12.140194597615803</v>
      </c>
      <c r="F43">
        <v>12.140194597615803</v>
      </c>
      <c r="G43">
        <v>13.354214057377385</v>
      </c>
      <c r="H43">
        <v>13.354214057377385</v>
      </c>
      <c r="I43" t="str">
        <v>Saddiq Bey</v>
      </c>
      <c r="J43">
        <v>-0.92048780487804882</v>
      </c>
      <c r="K43">
        <v>0.78682926829268296</v>
      </c>
      <c r="L43">
        <v>1.3965853658536587</v>
      </c>
      <c r="M43">
        <v>0.26878048780487812</v>
      </c>
      <c r="N43">
        <v>0.1965853658536586</v>
      </c>
      <c r="O43">
        <v>-0.55317073170731712</v>
      </c>
      <c r="P43">
        <v>-0.11853658536585365</v>
      </c>
      <c r="Q43">
        <v>-0.67170731707317077</v>
      </c>
      <c r="R43">
        <v>0.5639024390243903</v>
      </c>
      <c r="S43">
        <v>2.7536585365853656</v>
      </c>
      <c r="T43">
        <v>2.7536585365853656</v>
      </c>
      <c r="U43" t="str">
        <v>_______</v>
      </c>
      <c r="AL43" t="str">
        <f>GMs!A43</f>
        <v>num_at_pos</v>
      </c>
      <c r="AM43" t="str">
        <f>GMs!B43</f>
        <v>UTIL</v>
      </c>
      <c r="AN43">
        <f>GMs!C43</f>
        <v>120</v>
      </c>
      <c r="AO43">
        <f>GMs!D43</f>
        <v>3</v>
      </c>
      <c r="AP43">
        <f>GMs!E43</f>
        <v>3</v>
      </c>
      <c r="AQ43">
        <f>GMs!F43</f>
        <v>3</v>
      </c>
      <c r="AR43">
        <f>GMs!G43</f>
        <v>3</v>
      </c>
      <c r="AS43">
        <f>GMs!H43</f>
        <v>3</v>
      </c>
      <c r="AT43">
        <f>GMs!I43</f>
        <v>3</v>
      </c>
      <c r="AU43">
        <f>GMs!J43</f>
        <v>3</v>
      </c>
      <c r="AV43">
        <f>GMs!K43</f>
        <v>3</v>
      </c>
      <c r="AW43">
        <f>GMs!L43</f>
        <v>3</v>
      </c>
      <c r="AX43">
        <f>GMs!M43</f>
        <v>3</v>
      </c>
    </row>
    <row r="44" spans="1:50" x14ac:dyDescent="0.3">
      <c r="A44">
        <v>9.9606851214067227</v>
      </c>
      <c r="B44">
        <v>9.9606851214067227</v>
      </c>
      <c r="C44">
        <v>5.9166849308788514</v>
      </c>
      <c r="D44">
        <v>5.9166849308788514</v>
      </c>
      <c r="E44">
        <v>11.84209119590385</v>
      </c>
      <c r="F44">
        <v>11.84209119590385</v>
      </c>
      <c r="G44">
        <v>13.026300315494236</v>
      </c>
      <c r="H44">
        <v>13.026300315494236</v>
      </c>
      <c r="I44" t="str">
        <v>Joe Harris</v>
      </c>
      <c r="J44">
        <v>0.89837398373983735</v>
      </c>
      <c r="K44">
        <v>-1.9674796747967477E-2</v>
      </c>
      <c r="L44">
        <v>1.4548780487804878</v>
      </c>
      <c r="M44">
        <v>9.3739837398374007E-2</v>
      </c>
      <c r="N44">
        <v>-0.57081300813008129</v>
      </c>
      <c r="O44">
        <v>-0.46601626016260161</v>
      </c>
      <c r="P44">
        <v>-0.5356097560975609</v>
      </c>
      <c r="Q44">
        <v>-0.78195121951219515</v>
      </c>
      <c r="R44">
        <v>0.8027642276422764</v>
      </c>
      <c r="S44">
        <v>2.6805691056910566</v>
      </c>
      <c r="T44">
        <v>2.6805691056910566</v>
      </c>
      <c r="U44" t="str">
        <v>_______</v>
      </c>
    </row>
    <row r="45" spans="1:50" x14ac:dyDescent="0.3">
      <c r="A45">
        <v>9.8642050868885267</v>
      </c>
      <c r="B45">
        <v>9.8642050868885267</v>
      </c>
      <c r="C45">
        <v>5.787197301992844</v>
      </c>
      <c r="D45">
        <v>5.787197301992844</v>
      </c>
      <c r="E45">
        <v>11.724375169643844</v>
      </c>
      <c r="F45">
        <v>11.724375169643844</v>
      </c>
      <c r="G45">
        <v>12.896812686608229</v>
      </c>
      <c r="H45">
        <v>12.896812686608229</v>
      </c>
      <c r="I45" t="str">
        <v>T.J. McConnell</v>
      </c>
      <c r="J45">
        <v>1.3131707317073171</v>
      </c>
      <c r="K45">
        <v>-0.1678048780487805</v>
      </c>
      <c r="L45">
        <v>-1.5507317073170734</v>
      </c>
      <c r="M45">
        <v>-0.88975609756097562</v>
      </c>
      <c r="N45">
        <v>-0.6839024390243903</v>
      </c>
      <c r="O45">
        <v>1.5692682926829269</v>
      </c>
      <c r="P45">
        <v>2.1151219512195123</v>
      </c>
      <c r="Q45">
        <v>-0.63463414634146342</v>
      </c>
      <c r="R45">
        <v>-0.2239024390243903</v>
      </c>
      <c r="S45">
        <v>2.65170731707317</v>
      </c>
      <c r="T45">
        <v>2.65170731707317</v>
      </c>
      <c r="U45" t="str">
        <v>_______</v>
      </c>
      <c r="AL45">
        <f>GMs!A45</f>
        <v>0</v>
      </c>
      <c r="AM45">
        <f>GMs!B45</f>
        <v>0</v>
      </c>
      <c r="AN45">
        <f>GMs!C45</f>
        <v>0</v>
      </c>
      <c r="AO45">
        <f>GMs!D45</f>
        <v>0</v>
      </c>
      <c r="AP45">
        <f>GMs!E45</f>
        <v>0</v>
      </c>
      <c r="AQ45">
        <f>GMs!F45</f>
        <v>0</v>
      </c>
      <c r="AR45">
        <f>GMs!G45</f>
        <v>0</v>
      </c>
      <c r="AS45">
        <f>GMs!H45</f>
        <v>0</v>
      </c>
      <c r="AT45">
        <f>GMs!I45</f>
        <v>0</v>
      </c>
      <c r="AU45">
        <f>GMs!J45</f>
        <v>0</v>
      </c>
      <c r="AV45">
        <f>GMs!K45</f>
        <v>0</v>
      </c>
      <c r="AW45">
        <f>GMs!L45</f>
        <v>0</v>
      </c>
      <c r="AX45">
        <f>GMs!M45</f>
        <v>0</v>
      </c>
    </row>
    <row r="46" spans="1:50" x14ac:dyDescent="0.3">
      <c r="A46">
        <v>9.8173239433550386</v>
      </c>
      <c r="B46">
        <v>9.8173239433550386</v>
      </c>
      <c r="C46">
        <v>5.7242772569707725</v>
      </c>
      <c r="D46">
        <v>5.7242772569707725</v>
      </c>
      <c r="E46">
        <v>11.667175128714687</v>
      </c>
      <c r="F46">
        <v>11.667175128714687</v>
      </c>
      <c r="G46">
        <v>12.833892641586157</v>
      </c>
      <c r="H46">
        <v>12.833892641586157</v>
      </c>
      <c r="I46" t="str">
        <v>Kemba Walker</v>
      </c>
      <c r="J46">
        <v>-1.0218292682926828</v>
      </c>
      <c r="K46">
        <v>1.231341463414634</v>
      </c>
      <c r="L46">
        <v>0.83817073170731704</v>
      </c>
      <c r="M46">
        <v>0.39878048780487807</v>
      </c>
      <c r="N46">
        <v>-0.61768292682926829</v>
      </c>
      <c r="O46">
        <v>0.66353658536585369</v>
      </c>
      <c r="P46">
        <v>9.585365853658534E-2</v>
      </c>
      <c r="Q46">
        <v>-0.63207317073170721</v>
      </c>
      <c r="R46">
        <v>-0.12329268292682924</v>
      </c>
      <c r="S46">
        <v>2.6376829268292679</v>
      </c>
      <c r="T46">
        <v>2.6376829268292679</v>
      </c>
      <c r="U46" t="str">
        <v>_______</v>
      </c>
      <c r="AL46">
        <f>GMs!A46</f>
        <v>0</v>
      </c>
      <c r="AM46">
        <f>GMs!B46</f>
        <v>0</v>
      </c>
      <c r="AN46">
        <f>GMs!C46</f>
        <v>0</v>
      </c>
      <c r="AO46">
        <f>GMs!D46</f>
        <v>0</v>
      </c>
      <c r="AP46">
        <f>GMs!E46</f>
        <v>0</v>
      </c>
      <c r="AQ46">
        <f>GMs!F46</f>
        <v>0</v>
      </c>
      <c r="AR46">
        <f>GMs!G46</f>
        <v>0</v>
      </c>
      <c r="AS46">
        <f>GMs!H46</f>
        <v>0</v>
      </c>
      <c r="AT46">
        <f>GMs!I46</f>
        <v>0</v>
      </c>
      <c r="AU46">
        <f>GMs!J46</f>
        <v>0</v>
      </c>
      <c r="AV46">
        <f>GMs!K46</f>
        <v>0</v>
      </c>
      <c r="AW46">
        <f>GMs!L46</f>
        <v>0</v>
      </c>
      <c r="AX46">
        <f>GMs!M46</f>
        <v>0</v>
      </c>
    </row>
    <row r="47" spans="1:50" x14ac:dyDescent="0.3">
      <c r="A47">
        <v>9.7606589089971703</v>
      </c>
      <c r="B47">
        <v>9.7606589089971703</v>
      </c>
      <c r="C47">
        <v>5.6482260721180086</v>
      </c>
      <c r="D47">
        <v>5.6482260721180086</v>
      </c>
      <c r="E47">
        <v>11.598037687939447</v>
      </c>
      <c r="F47">
        <v>11.598037687939447</v>
      </c>
      <c r="G47">
        <v>12.757841456733393</v>
      </c>
      <c r="H47">
        <v>12.757841456733393</v>
      </c>
      <c r="I47" t="str">
        <v>Christian Wood</v>
      </c>
      <c r="J47">
        <v>1.3102439024390244</v>
      </c>
      <c r="K47">
        <v>-2.2726829268292685</v>
      </c>
      <c r="L47">
        <v>-1.9024390243902428E-2</v>
      </c>
      <c r="M47">
        <v>0.71804878048780496</v>
      </c>
      <c r="N47">
        <v>1.3792682926829269</v>
      </c>
      <c r="O47">
        <v>-0.64609756097560977</v>
      </c>
      <c r="P47">
        <v>-0.50170731707317073</v>
      </c>
      <c r="Q47">
        <v>1.0495121951219515</v>
      </c>
      <c r="R47">
        <v>-0.20170731707317074</v>
      </c>
      <c r="S47">
        <v>2.6207317073170731</v>
      </c>
      <c r="T47">
        <v>2.6207317073170731</v>
      </c>
      <c r="U47" t="str">
        <v>_______</v>
      </c>
      <c r="AL47">
        <f>GMs!A47</f>
        <v>0</v>
      </c>
      <c r="AM47">
        <f>GMs!B47</f>
        <v>0</v>
      </c>
      <c r="AN47">
        <f>GMs!C47</f>
        <v>0</v>
      </c>
      <c r="AO47">
        <f>GMs!D47</f>
        <v>0</v>
      </c>
      <c r="AP47">
        <f>GMs!E47</f>
        <v>0</v>
      </c>
      <c r="AQ47">
        <f>GMs!F47</f>
        <v>0</v>
      </c>
      <c r="AR47">
        <f>GMs!G47</f>
        <v>0</v>
      </c>
      <c r="AS47">
        <f>GMs!H47</f>
        <v>0</v>
      </c>
      <c r="AT47">
        <f>GMs!I47</f>
        <v>0</v>
      </c>
      <c r="AU47">
        <f>GMs!J47</f>
        <v>0</v>
      </c>
      <c r="AV47">
        <f>GMs!K47</f>
        <v>0</v>
      </c>
      <c r="AW47">
        <f>GMs!L47</f>
        <v>0</v>
      </c>
      <c r="AX47">
        <f>GMs!M47</f>
        <v>0</v>
      </c>
    </row>
    <row r="48" spans="1:50" x14ac:dyDescent="0.3">
      <c r="A48">
        <v>9.6331965535351038</v>
      </c>
      <c r="B48">
        <v>9.6331965535351038</v>
      </c>
      <c r="C48">
        <v>5.4771565004348073</v>
      </c>
      <c r="D48">
        <v>5.4771565004348073</v>
      </c>
      <c r="E48">
        <v>11.442519895500174</v>
      </c>
      <c r="F48">
        <v>11.442519895500174</v>
      </c>
      <c r="G48">
        <v>12.586771885050192</v>
      </c>
      <c r="H48">
        <v>12.586771885050192</v>
      </c>
      <c r="I48" t="str">
        <v>Miles Bridges</v>
      </c>
      <c r="J48">
        <v>0.70016260162601618</v>
      </c>
      <c r="K48">
        <v>0.68467479674796738</v>
      </c>
      <c r="L48">
        <v>3.1341463414634146E-2</v>
      </c>
      <c r="M48">
        <v>-0.22581300813008126</v>
      </c>
      <c r="N48">
        <v>0.29227642276422766</v>
      </c>
      <c r="O48">
        <v>-0.35983739837398371</v>
      </c>
      <c r="P48">
        <v>-0.85939024390243901</v>
      </c>
      <c r="Q48">
        <v>0.4476829268292683</v>
      </c>
      <c r="R48">
        <v>6.662601626016261E-2</v>
      </c>
      <c r="S48">
        <v>2.5826016260162596</v>
      </c>
      <c r="T48">
        <v>2.5826016260162596</v>
      </c>
      <c r="U48" t="str">
        <v>_______</v>
      </c>
      <c r="AL48">
        <f>GMs!A48</f>
        <v>0</v>
      </c>
      <c r="AM48">
        <f>GMs!B48</f>
        <v>0</v>
      </c>
      <c r="AN48">
        <f>GMs!C48</f>
        <v>0</v>
      </c>
      <c r="AO48">
        <f>GMs!D48</f>
        <v>0</v>
      </c>
      <c r="AP48">
        <f>GMs!E48</f>
        <v>0</v>
      </c>
      <c r="AQ48">
        <f>GMs!F48</f>
        <v>0</v>
      </c>
      <c r="AR48">
        <f>GMs!G48</f>
        <v>0</v>
      </c>
      <c r="AS48">
        <f>GMs!H48</f>
        <v>0</v>
      </c>
      <c r="AT48">
        <f>GMs!I48</f>
        <v>0</v>
      </c>
      <c r="AU48">
        <f>GMs!J48</f>
        <v>0</v>
      </c>
      <c r="AV48">
        <f>GMs!K48</f>
        <v>0</v>
      </c>
      <c r="AW48">
        <f>GMs!L48</f>
        <v>0</v>
      </c>
      <c r="AX48">
        <f>GMs!M48</f>
        <v>0</v>
      </c>
    </row>
    <row r="49" spans="1:50" x14ac:dyDescent="0.3">
      <c r="A49">
        <v>9.6227332258479201</v>
      </c>
      <c r="B49">
        <v>9.6227332258479201</v>
      </c>
      <c r="C49">
        <v>5.4631134758936479</v>
      </c>
      <c r="D49">
        <v>5.4631134758936479</v>
      </c>
      <c r="E49">
        <v>11.429753509553665</v>
      </c>
      <c r="F49">
        <v>11.429753509553665</v>
      </c>
      <c r="G49">
        <v>12.572728860509033</v>
      </c>
      <c r="H49">
        <v>12.572728860509033</v>
      </c>
      <c r="I49" t="str">
        <v>Bobby Portis</v>
      </c>
      <c r="J49">
        <v>1.0409349593495933</v>
      </c>
      <c r="K49">
        <v>-0.18406504065040652</v>
      </c>
      <c r="L49">
        <v>-0.52146341463414636</v>
      </c>
      <c r="M49">
        <v>-0.22869918699186992</v>
      </c>
      <c r="N49">
        <v>1.0266260162601626</v>
      </c>
      <c r="O49">
        <v>-0.82394308943089445</v>
      </c>
      <c r="P49">
        <v>-8.3414634146341482E-2</v>
      </c>
      <c r="Q49">
        <v>-0.28036585365853661</v>
      </c>
      <c r="R49">
        <v>0.82898373983739848</v>
      </c>
      <c r="S49">
        <v>2.5794715447154468</v>
      </c>
      <c r="T49">
        <v>2.5794715447154468</v>
      </c>
      <c r="U49" t="str">
        <v>_______</v>
      </c>
      <c r="AL49">
        <f>GMs!A49</f>
        <v>0</v>
      </c>
      <c r="AM49">
        <f>GMs!B49</f>
        <v>0</v>
      </c>
      <c r="AN49">
        <f>GMs!C49</f>
        <v>0</v>
      </c>
      <c r="AO49">
        <f>GMs!D49</f>
        <v>0</v>
      </c>
      <c r="AP49">
        <f>GMs!E49</f>
        <v>0</v>
      </c>
      <c r="AQ49">
        <f>GMs!F49</f>
        <v>0</v>
      </c>
      <c r="AR49">
        <f>GMs!G49</f>
        <v>0</v>
      </c>
      <c r="AS49">
        <f>GMs!H49</f>
        <v>0</v>
      </c>
      <c r="AT49">
        <f>GMs!I49</f>
        <v>0</v>
      </c>
      <c r="AU49">
        <f>GMs!J49</f>
        <v>0</v>
      </c>
      <c r="AV49">
        <f>GMs!K49</f>
        <v>0</v>
      </c>
      <c r="AW49">
        <f>GMs!L49</f>
        <v>0</v>
      </c>
      <c r="AX49">
        <f>GMs!M49</f>
        <v>0</v>
      </c>
    </row>
    <row r="50" spans="1:50" x14ac:dyDescent="0.3">
      <c r="A50">
        <v>9.5515282426260448</v>
      </c>
      <c r="B50">
        <v>9.5515282426260448</v>
      </c>
      <c r="C50">
        <v>5.3675479582369388</v>
      </c>
      <c r="D50">
        <v>5.3675479582369388</v>
      </c>
      <c r="E50">
        <v>11.342875766229383</v>
      </c>
      <c r="F50">
        <v>11.342875766229383</v>
      </c>
      <c r="G50">
        <v>12.477163342852323</v>
      </c>
      <c r="H50">
        <v>12.477163342852323</v>
      </c>
      <c r="I50" t="str">
        <v>Collin Sexton</v>
      </c>
      <c r="J50">
        <v>0.34780487804878052</v>
      </c>
      <c r="K50">
        <v>1.0045121951219511</v>
      </c>
      <c r="L50">
        <v>-0.1651219512195122</v>
      </c>
      <c r="M50">
        <v>1.3515853658536585</v>
      </c>
      <c r="N50">
        <v>-0.77317073170731709</v>
      </c>
      <c r="O50">
        <v>0.61426829268292693</v>
      </c>
      <c r="P50">
        <v>0.39195121951219519</v>
      </c>
      <c r="Q50">
        <v>-0.78439024390243905</v>
      </c>
      <c r="R50">
        <v>-1.2341463414634148</v>
      </c>
      <c r="S50">
        <v>2.5581707317073175</v>
      </c>
      <c r="T50">
        <v>2.5581707317073175</v>
      </c>
      <c r="U50" t="str">
        <v>_______</v>
      </c>
      <c r="AL50">
        <f>GMs!A50</f>
        <v>0</v>
      </c>
      <c r="AM50">
        <f>GMs!B50</f>
        <v>0</v>
      </c>
      <c r="AN50">
        <f>GMs!C50</f>
        <v>0</v>
      </c>
      <c r="AO50">
        <f>GMs!D50</f>
        <v>0</v>
      </c>
      <c r="AP50">
        <f>GMs!E50</f>
        <v>0</v>
      </c>
      <c r="AQ50">
        <f>GMs!F50</f>
        <v>0</v>
      </c>
      <c r="AR50">
        <f>GMs!G50</f>
        <v>0</v>
      </c>
      <c r="AS50">
        <f>GMs!H50</f>
        <v>0</v>
      </c>
      <c r="AT50">
        <f>GMs!I50</f>
        <v>0</v>
      </c>
      <c r="AU50">
        <f>GMs!J50</f>
        <v>0</v>
      </c>
      <c r="AV50">
        <f>GMs!K50</f>
        <v>0</v>
      </c>
      <c r="AW50">
        <f>GMs!L50</f>
        <v>0</v>
      </c>
      <c r="AX50">
        <f>GMs!M50</f>
        <v>0</v>
      </c>
    </row>
    <row r="51" spans="1:50" x14ac:dyDescent="0.3">
      <c r="A51">
        <v>9.5462286350961705</v>
      </c>
      <c r="B51">
        <v>9.5462286350961705</v>
      </c>
      <c r="C51">
        <v>5.3604352574953111</v>
      </c>
      <c r="D51">
        <v>5.3604352574953111</v>
      </c>
      <c r="E51">
        <v>11.336409674646086</v>
      </c>
      <c r="F51">
        <v>11.336409674646086</v>
      </c>
      <c r="G51">
        <v>12.470050642110696</v>
      </c>
      <c r="H51">
        <v>12.470050642110696</v>
      </c>
      <c r="I51" t="str">
        <v>Derrick Favors</v>
      </c>
      <c r="J51">
        <v>1.6346341463414633</v>
      </c>
      <c r="K51">
        <v>-0.21365853658536588</v>
      </c>
      <c r="L51">
        <v>-1.6404878048780489</v>
      </c>
      <c r="M51">
        <v>-0.75853658536585356</v>
      </c>
      <c r="N51">
        <v>1.1829268292682928</v>
      </c>
      <c r="O51">
        <v>-0.92390243902439029</v>
      </c>
      <c r="P51">
        <v>-0.40243902439024387</v>
      </c>
      <c r="Q51">
        <v>0.94390243902439019</v>
      </c>
      <c r="R51">
        <v>0.92926829268292688</v>
      </c>
      <c r="S51">
        <v>2.5565853658536586</v>
      </c>
      <c r="T51">
        <v>2.5565853658536586</v>
      </c>
      <c r="U51" t="str">
        <v>_______</v>
      </c>
      <c r="AL51">
        <f>GMs!A51</f>
        <v>0</v>
      </c>
      <c r="AM51">
        <f>GMs!B51</f>
        <v>0</v>
      </c>
      <c r="AN51">
        <f>GMs!C51</f>
        <v>0</v>
      </c>
      <c r="AO51">
        <f>GMs!D51</f>
        <v>0</v>
      </c>
      <c r="AP51">
        <f>GMs!E51</f>
        <v>0</v>
      </c>
      <c r="AQ51">
        <f>GMs!F51</f>
        <v>0</v>
      </c>
      <c r="AR51">
        <f>GMs!G51</f>
        <v>0</v>
      </c>
      <c r="AS51">
        <f>GMs!H51</f>
        <v>0</v>
      </c>
      <c r="AT51">
        <f>GMs!I51</f>
        <v>0</v>
      </c>
      <c r="AU51">
        <f>GMs!J51</f>
        <v>0</v>
      </c>
      <c r="AV51">
        <f>GMs!K51</f>
        <v>0</v>
      </c>
      <c r="AW51">
        <f>GMs!L51</f>
        <v>0</v>
      </c>
      <c r="AX51">
        <f>GMs!M51</f>
        <v>0</v>
      </c>
    </row>
    <row r="52" spans="1:50" x14ac:dyDescent="0.3">
      <c r="A52">
        <v>9.4579018429316246</v>
      </c>
      <c r="B52">
        <v>9.4579018429316246</v>
      </c>
      <c r="C52">
        <v>5.2418902451348846</v>
      </c>
      <c r="D52">
        <v>5.2418902451348846</v>
      </c>
      <c r="E52">
        <v>11.228641481591152</v>
      </c>
      <c r="F52">
        <v>11.228641481591152</v>
      </c>
      <c r="G52">
        <v>12.351505629750269</v>
      </c>
      <c r="H52">
        <v>12.351505629750269</v>
      </c>
      <c r="I52" t="str">
        <v>Pascal Siakam</v>
      </c>
      <c r="J52">
        <v>-0.19873983739837398</v>
      </c>
      <c r="K52">
        <v>0.85247967479674791</v>
      </c>
      <c r="L52">
        <v>-0.63317073170731708</v>
      </c>
      <c r="M52">
        <v>0.44382113821138208</v>
      </c>
      <c r="N52">
        <v>0.2426422764227642</v>
      </c>
      <c r="O52">
        <v>0.34577235772357723</v>
      </c>
      <c r="P52">
        <v>-7.3048780487804943E-2</v>
      </c>
      <c r="Q52">
        <v>-1.4146341463414647E-2</v>
      </c>
      <c r="R52">
        <v>-0.24032520325203244</v>
      </c>
      <c r="S52">
        <v>2.5301626016260159</v>
      </c>
      <c r="T52">
        <v>2.5301626016260159</v>
      </c>
      <c r="U52" t="str">
        <v>_______</v>
      </c>
      <c r="AL52">
        <f>GMs!A52</f>
        <v>0</v>
      </c>
      <c r="AM52">
        <f>GMs!B52</f>
        <v>0</v>
      </c>
      <c r="AN52">
        <f>GMs!C52</f>
        <v>0</v>
      </c>
      <c r="AO52">
        <f>GMs!D52</f>
        <v>0</v>
      </c>
      <c r="AP52">
        <f>GMs!E52</f>
        <v>0</v>
      </c>
      <c r="AQ52">
        <f>GMs!F52</f>
        <v>0</v>
      </c>
      <c r="AR52">
        <f>GMs!G52</f>
        <v>0</v>
      </c>
      <c r="AS52">
        <f>GMs!H52</f>
        <v>0</v>
      </c>
      <c r="AT52">
        <f>GMs!I52</f>
        <v>0</v>
      </c>
      <c r="AU52">
        <f>GMs!J52</f>
        <v>0</v>
      </c>
      <c r="AV52">
        <f>GMs!K52</f>
        <v>0</v>
      </c>
      <c r="AW52">
        <f>GMs!L52</f>
        <v>0</v>
      </c>
      <c r="AX52">
        <f>GMs!M52</f>
        <v>0</v>
      </c>
    </row>
    <row r="53" spans="1:50" x14ac:dyDescent="0.3">
      <c r="A53">
        <v>9.4462155288913952</v>
      </c>
      <c r="B53">
        <v>9.4462155288913952</v>
      </c>
      <c r="C53">
        <v>5.2262058281148907</v>
      </c>
      <c r="D53">
        <v>5.2262058281148907</v>
      </c>
      <c r="E53">
        <v>11.214382920663885</v>
      </c>
      <c r="F53">
        <v>11.214382920663885</v>
      </c>
      <c r="G53">
        <v>12.335821212730275</v>
      </c>
      <c r="H53">
        <v>12.335821212730275</v>
      </c>
      <c r="I53" t="str">
        <v>Harrison Barnes</v>
      </c>
      <c r="J53">
        <v>0.6778861788617887</v>
      </c>
      <c r="K53">
        <v>0.77105691056910575</v>
      </c>
      <c r="L53">
        <v>-0.14390243902439023</v>
      </c>
      <c r="M53">
        <v>0.15495934959349597</v>
      </c>
      <c r="N53">
        <v>0.39528455284552855</v>
      </c>
      <c r="O53">
        <v>0.18861788617886177</v>
      </c>
      <c r="P53">
        <v>-0.66292682926829272</v>
      </c>
      <c r="Q53">
        <v>-0.80243902439024395</v>
      </c>
      <c r="R53">
        <v>0.1432520325203252</v>
      </c>
      <c r="S53">
        <v>2.5266666666666668</v>
      </c>
      <c r="T53">
        <v>2.5266666666666668</v>
      </c>
      <c r="U53" t="str">
        <v>_______</v>
      </c>
    </row>
    <row r="54" spans="1:50" x14ac:dyDescent="0.3">
      <c r="A54">
        <v>8.89682288162793</v>
      </c>
      <c r="B54">
        <v>8.89682288162793</v>
      </c>
      <c r="C54">
        <v>4.4888558512330352</v>
      </c>
      <c r="D54">
        <v>4.4888558512330352</v>
      </c>
      <c r="E54">
        <v>10.544064759862199</v>
      </c>
      <c r="F54">
        <v>10.544064759862199</v>
      </c>
      <c r="G54">
        <v>11.59847123584842</v>
      </c>
      <c r="H54">
        <v>11.59847123584842</v>
      </c>
      <c r="I54" t="str">
        <v>Kelly Olynyk</v>
      </c>
      <c r="J54">
        <v>9.5121951219512193E-3</v>
      </c>
      <c r="K54">
        <v>0.53268292682926832</v>
      </c>
      <c r="L54">
        <v>-0.1028048780487805</v>
      </c>
      <c r="M54">
        <v>-0.33097560975609752</v>
      </c>
      <c r="N54">
        <v>0.42865853658536596</v>
      </c>
      <c r="O54">
        <v>-0.12463414634146341</v>
      </c>
      <c r="P54">
        <v>0.19609756097560976</v>
      </c>
      <c r="Q54">
        <v>-4.5487804878048772E-2</v>
      </c>
      <c r="R54">
        <v>-5.6097560975609806E-3</v>
      </c>
      <c r="S54">
        <v>2.3623170731707317</v>
      </c>
      <c r="T54">
        <v>2.3623170731707317</v>
      </c>
      <c r="U54" t="str">
        <v>_______</v>
      </c>
      <c r="AL54">
        <f>GMs!A54</f>
        <v>0</v>
      </c>
      <c r="AM54">
        <f>GMs!B54</f>
        <v>0</v>
      </c>
      <c r="AN54">
        <f>GMs!C54</f>
        <v>0</v>
      </c>
      <c r="AO54">
        <f>GMs!D54</f>
        <v>0</v>
      </c>
      <c r="AP54">
        <f>GMs!E54</f>
        <v>0</v>
      </c>
      <c r="AQ54">
        <f>GMs!F54</f>
        <v>0</v>
      </c>
      <c r="AR54">
        <f>GMs!G54</f>
        <v>0</v>
      </c>
      <c r="AS54">
        <f>GMs!H54</f>
        <v>0</v>
      </c>
      <c r="AT54">
        <f>GMs!I54</f>
        <v>0</v>
      </c>
      <c r="AU54">
        <f>GMs!J54</f>
        <v>0</v>
      </c>
      <c r="AV54">
        <f>GMs!K54</f>
        <v>0</v>
      </c>
      <c r="AW54">
        <f>GMs!L54</f>
        <v>0</v>
      </c>
      <c r="AX54">
        <f>GMs!M54</f>
        <v>0</v>
      </c>
    </row>
    <row r="55" spans="1:50" x14ac:dyDescent="0.3">
      <c r="A55">
        <v>8.847495765388345</v>
      </c>
      <c r="B55">
        <v>8.847495765388345</v>
      </c>
      <c r="C55">
        <v>4.4226530212532911</v>
      </c>
      <c r="D55">
        <v>4.4226530212532911</v>
      </c>
      <c r="E55">
        <v>10.483880368971523</v>
      </c>
      <c r="F55">
        <v>10.483880368971523</v>
      </c>
      <c r="G55">
        <v>11.532268405868676</v>
      </c>
      <c r="H55">
        <v>11.532268405868676</v>
      </c>
      <c r="I55" t="str">
        <v>Nerlens Noel</v>
      </c>
      <c r="J55">
        <v>0.89195121951219514</v>
      </c>
      <c r="K55">
        <v>-0.23243902439024391</v>
      </c>
      <c r="L55">
        <v>-1.6836585365853658</v>
      </c>
      <c r="M55">
        <v>-1.3392682926829269</v>
      </c>
      <c r="N55">
        <v>0.25243902439024396</v>
      </c>
      <c r="O55">
        <v>-1.0814634146341464</v>
      </c>
      <c r="P55">
        <v>0.18975609756097561</v>
      </c>
      <c r="Q55">
        <v>2.748292682926829</v>
      </c>
      <c r="R55">
        <v>0.79707317073170736</v>
      </c>
      <c r="S55">
        <v>2.3475609756097562</v>
      </c>
      <c r="T55">
        <v>2.3475609756097562</v>
      </c>
      <c r="U55" t="str">
        <v>_______</v>
      </c>
      <c r="AL55">
        <f>GMs!A55</f>
        <v>0</v>
      </c>
      <c r="AM55">
        <f>GMs!B55</f>
        <v>0</v>
      </c>
      <c r="AN55">
        <f>GMs!C55</f>
        <v>0</v>
      </c>
      <c r="AO55">
        <f>GMs!D55</f>
        <v>0</v>
      </c>
      <c r="AP55">
        <f>GMs!E55</f>
        <v>0</v>
      </c>
      <c r="AQ55">
        <f>GMs!F55</f>
        <v>0</v>
      </c>
      <c r="AR55">
        <f>GMs!G55</f>
        <v>0</v>
      </c>
      <c r="AS55">
        <f>GMs!H55</f>
        <v>0</v>
      </c>
      <c r="AT55">
        <f>GMs!I55</f>
        <v>0</v>
      </c>
      <c r="AU55">
        <f>GMs!J55</f>
        <v>0</v>
      </c>
      <c r="AV55">
        <f>GMs!K55</f>
        <v>0</v>
      </c>
      <c r="AW55">
        <f>GMs!L55</f>
        <v>0</v>
      </c>
      <c r="AX55">
        <f>GMs!M55</f>
        <v>0</v>
      </c>
    </row>
    <row r="56" spans="1:50" x14ac:dyDescent="0.3">
      <c r="A56">
        <v>8.7972174375408354</v>
      </c>
      <c r="B56">
        <v>8.7972174375408354</v>
      </c>
      <c r="C56">
        <v>4.3551735526788935</v>
      </c>
      <c r="D56">
        <v>4.3551735526788935</v>
      </c>
      <c r="E56">
        <v>10.422535397540251</v>
      </c>
      <c r="F56">
        <v>10.422535397540251</v>
      </c>
      <c r="G56">
        <v>11.464788937294278</v>
      </c>
      <c r="H56">
        <v>11.464788937294278</v>
      </c>
      <c r="I56" t="str">
        <v>Reggie Jackson</v>
      </c>
      <c r="J56">
        <v>-0.48650406504065047</v>
      </c>
      <c r="K56">
        <v>0.34642276422764229</v>
      </c>
      <c r="L56">
        <v>0.8139024390243903</v>
      </c>
      <c r="M56">
        <v>0.16459349593495937</v>
      </c>
      <c r="N56">
        <v>-0.39105691056910574</v>
      </c>
      <c r="O56">
        <v>1.1059349593495937</v>
      </c>
      <c r="P56">
        <v>-0.19317073170731708</v>
      </c>
      <c r="Q56">
        <v>-0.90231707317073173</v>
      </c>
      <c r="R56">
        <v>6.9837398373983756E-2</v>
      </c>
      <c r="S56">
        <v>2.332520325203252</v>
      </c>
      <c r="T56">
        <v>2.332520325203252</v>
      </c>
      <c r="U56" t="str">
        <v>_______</v>
      </c>
      <c r="AL56">
        <f>GMs!A56</f>
        <v>0</v>
      </c>
      <c r="AM56">
        <f>GMs!B56</f>
        <v>0</v>
      </c>
      <c r="AN56">
        <f>GMs!C56</f>
        <v>0</v>
      </c>
      <c r="AO56">
        <f>GMs!D56</f>
        <v>0</v>
      </c>
      <c r="AP56">
        <f>GMs!E56</f>
        <v>0</v>
      </c>
      <c r="AQ56">
        <f>GMs!F56</f>
        <v>0</v>
      </c>
      <c r="AR56">
        <f>GMs!G56</f>
        <v>0</v>
      </c>
      <c r="AS56">
        <f>GMs!H56</f>
        <v>0</v>
      </c>
      <c r="AT56">
        <f>GMs!I56</f>
        <v>0</v>
      </c>
      <c r="AU56">
        <f>GMs!J56</f>
        <v>0</v>
      </c>
      <c r="AV56">
        <f>GMs!K56</f>
        <v>0</v>
      </c>
      <c r="AW56">
        <f>GMs!L56</f>
        <v>0</v>
      </c>
      <c r="AX56">
        <f>GMs!M56</f>
        <v>0</v>
      </c>
    </row>
    <row r="57" spans="1:50" x14ac:dyDescent="0.3">
      <c r="A57">
        <v>8.6477413277239155</v>
      </c>
      <c r="B57">
        <v>8.6477413277239155</v>
      </c>
      <c r="C57">
        <v>4.1545589163766348</v>
      </c>
      <c r="D57">
        <v>4.1545589163766348</v>
      </c>
      <c r="E57">
        <v>10.24015845544729</v>
      </c>
      <c r="F57">
        <v>10.24015845544729</v>
      </c>
      <c r="G57">
        <v>11.264174300992019</v>
      </c>
      <c r="H57">
        <v>11.264174300992019</v>
      </c>
      <c r="I57" t="str">
        <v>Evan Fournier</v>
      </c>
      <c r="J57">
        <v>-0.17512195121951218</v>
      </c>
      <c r="K57">
        <v>0.31390243902439025</v>
      </c>
      <c r="L57">
        <v>0.88585365853658549</v>
      </c>
      <c r="M57">
        <v>0.22292682926829271</v>
      </c>
      <c r="N57">
        <v>-0.87439024390243902</v>
      </c>
      <c r="O57">
        <v>2.6829268292683228E-3</v>
      </c>
      <c r="P57">
        <v>0.29219512195121955</v>
      </c>
      <c r="Q57">
        <v>-0.21390243902439021</v>
      </c>
      <c r="R57">
        <v>2.8780487804878047E-2</v>
      </c>
      <c r="S57">
        <v>2.2878048780487807</v>
      </c>
      <c r="T57">
        <v>2.2878048780487807</v>
      </c>
      <c r="U57" t="str">
        <v>_______</v>
      </c>
      <c r="AL57">
        <f>GMs!A57</f>
        <v>0</v>
      </c>
      <c r="AM57">
        <f>GMs!B57</f>
        <v>0</v>
      </c>
      <c r="AN57">
        <f>GMs!C57</f>
        <v>0</v>
      </c>
      <c r="AO57">
        <f>GMs!D57</f>
        <v>0</v>
      </c>
      <c r="AP57">
        <f>GMs!E57</f>
        <v>0</v>
      </c>
      <c r="AQ57">
        <f>GMs!F57</f>
        <v>0</v>
      </c>
      <c r="AR57">
        <f>GMs!G57</f>
        <v>0</v>
      </c>
      <c r="AS57">
        <f>GMs!H57</f>
        <v>0</v>
      </c>
      <c r="AT57">
        <f>GMs!I57</f>
        <v>0</v>
      </c>
      <c r="AU57">
        <f>GMs!J57</f>
        <v>0</v>
      </c>
      <c r="AV57">
        <f>GMs!K57</f>
        <v>0</v>
      </c>
      <c r="AW57">
        <f>GMs!L57</f>
        <v>0</v>
      </c>
      <c r="AX57">
        <f>GMs!M57</f>
        <v>0</v>
      </c>
    </row>
    <row r="58" spans="1:50" x14ac:dyDescent="0.3">
      <c r="A58">
        <v>8.6192049794861418</v>
      </c>
      <c r="B58">
        <v>8.6192049794861418</v>
      </c>
      <c r="C58">
        <v>4.1162597585371135</v>
      </c>
      <c r="D58">
        <v>4.1162597585371135</v>
      </c>
      <c r="E58">
        <v>10.205341039229543</v>
      </c>
      <c r="F58">
        <v>10.205341039229543</v>
      </c>
      <c r="G58">
        <v>11.225875143152498</v>
      </c>
      <c r="H58">
        <v>11.225875143152498</v>
      </c>
      <c r="I58" t="str">
        <v>Darius Garland</v>
      </c>
      <c r="J58">
        <v>-0.15804878048780488</v>
      </c>
      <c r="K58">
        <v>0.84317073170731704</v>
      </c>
      <c r="L58">
        <v>0.35658536585365858</v>
      </c>
      <c r="M58">
        <v>0.69243902439024396</v>
      </c>
      <c r="N58">
        <v>-1.0536585365853659</v>
      </c>
      <c r="O58">
        <v>1.5563414634146342</v>
      </c>
      <c r="P58">
        <v>0.66780487804878053</v>
      </c>
      <c r="Q58">
        <v>-0.97365853658536583</v>
      </c>
      <c r="R58">
        <v>-1.4565853658536585</v>
      </c>
      <c r="S58">
        <v>2.2792682926829273</v>
      </c>
      <c r="T58">
        <v>2.2792682926829273</v>
      </c>
      <c r="U58" t="str">
        <v>_______</v>
      </c>
      <c r="AL58">
        <f>GMs!A58</f>
        <v>0</v>
      </c>
      <c r="AM58">
        <f>GMs!B58</f>
        <v>0</v>
      </c>
      <c r="AN58">
        <f>GMs!C58</f>
        <v>0</v>
      </c>
      <c r="AO58">
        <f>GMs!D58</f>
        <v>0</v>
      </c>
      <c r="AP58">
        <f>GMs!E58</f>
        <v>0</v>
      </c>
      <c r="AQ58">
        <f>GMs!F58</f>
        <v>0</v>
      </c>
      <c r="AR58">
        <f>GMs!G58</f>
        <v>0</v>
      </c>
      <c r="AS58">
        <f>GMs!H58</f>
        <v>0</v>
      </c>
      <c r="AT58">
        <f>GMs!I58</f>
        <v>0</v>
      </c>
      <c r="AU58">
        <f>GMs!J58</f>
        <v>0</v>
      </c>
      <c r="AV58">
        <f>GMs!K58</f>
        <v>0</v>
      </c>
      <c r="AW58">
        <f>GMs!L58</f>
        <v>0</v>
      </c>
      <c r="AX58">
        <f>GMs!M58</f>
        <v>0</v>
      </c>
    </row>
    <row r="59" spans="1:50" x14ac:dyDescent="0.3">
      <c r="A59">
        <v>8.5050595865350367</v>
      </c>
      <c r="B59">
        <v>8.5050595865350367</v>
      </c>
      <c r="C59">
        <v>3.9630631271790211</v>
      </c>
      <c r="D59">
        <v>3.9630631271790211</v>
      </c>
      <c r="E59">
        <v>10.06607137435855</v>
      </c>
      <c r="F59">
        <v>10.06607137435855</v>
      </c>
      <c r="G59">
        <v>11.072678511794406</v>
      </c>
      <c r="H59">
        <v>11.072678511794406</v>
      </c>
      <c r="I59" t="str">
        <v>Marcus Smart</v>
      </c>
      <c r="J59">
        <v>-0.84097560975609753</v>
      </c>
      <c r="K59">
        <v>0.16878048780487806</v>
      </c>
      <c r="L59">
        <v>0.10048780487804881</v>
      </c>
      <c r="M59">
        <v>-0.17829268292682923</v>
      </c>
      <c r="N59">
        <v>-0.72926829268292681</v>
      </c>
      <c r="O59">
        <v>1.2490243902439024</v>
      </c>
      <c r="P59">
        <v>1.1458536585365855</v>
      </c>
      <c r="Q59">
        <v>-0.23951219512195121</v>
      </c>
      <c r="R59">
        <v>-0.23585365853658535</v>
      </c>
      <c r="S59">
        <v>2.2451219512195122</v>
      </c>
      <c r="T59">
        <v>2.2451219512195122</v>
      </c>
      <c r="U59" t="str">
        <v>_______</v>
      </c>
      <c r="AL59">
        <f>GMs!A59</f>
        <v>0</v>
      </c>
      <c r="AM59">
        <f>GMs!B59</f>
        <v>0</v>
      </c>
      <c r="AN59">
        <f>GMs!C59</f>
        <v>0</v>
      </c>
      <c r="AO59">
        <f>GMs!D59</f>
        <v>0</v>
      </c>
      <c r="AP59">
        <f>GMs!E59</f>
        <v>0</v>
      </c>
      <c r="AQ59">
        <f>GMs!F59</f>
        <v>0</v>
      </c>
      <c r="AR59">
        <f>GMs!G59</f>
        <v>0</v>
      </c>
      <c r="AS59">
        <f>GMs!H59</f>
        <v>0</v>
      </c>
      <c r="AT59">
        <f>GMs!I59</f>
        <v>0</v>
      </c>
      <c r="AU59">
        <f>GMs!J59</f>
        <v>0</v>
      </c>
      <c r="AV59">
        <f>GMs!K59</f>
        <v>0</v>
      </c>
      <c r="AW59">
        <f>GMs!L59</f>
        <v>0</v>
      </c>
      <c r="AX59">
        <f>GMs!M59</f>
        <v>0</v>
      </c>
    </row>
    <row r="60" spans="1:50" x14ac:dyDescent="0.3">
      <c r="A60">
        <v>8.4746208150814084</v>
      </c>
      <c r="B60">
        <v>8.4746208150814084</v>
      </c>
      <c r="C60">
        <v>3.9222106921501982</v>
      </c>
      <c r="D60">
        <v>3.9222106921501982</v>
      </c>
      <c r="E60">
        <v>10.028932797059619</v>
      </c>
      <c r="F60">
        <v>10.028932797059619</v>
      </c>
      <c r="G60">
        <v>11.031826076765583</v>
      </c>
      <c r="H60">
        <v>11.031826076765583</v>
      </c>
      <c r="I60" t="str">
        <v>Keldon Johnson</v>
      </c>
      <c r="J60">
        <v>0.29723577235772364</v>
      </c>
      <c r="K60">
        <v>-0.37130081300813006</v>
      </c>
      <c r="L60">
        <v>-0.33170731707317069</v>
      </c>
      <c r="M60">
        <v>0.32430894308943092</v>
      </c>
      <c r="N60">
        <v>0.48032520325203265</v>
      </c>
      <c r="O60">
        <v>-0.34764227642276424</v>
      </c>
      <c r="P60">
        <v>0.19390243902439028</v>
      </c>
      <c r="Q60">
        <v>-0.30560975609756097</v>
      </c>
      <c r="R60">
        <v>0.49162601626016256</v>
      </c>
      <c r="S60">
        <v>2.2360162601626019</v>
      </c>
      <c r="T60">
        <v>2.2360162601626019</v>
      </c>
      <c r="U60" t="str">
        <v>_______</v>
      </c>
      <c r="AL60">
        <f>GMs!A60</f>
        <v>0</v>
      </c>
      <c r="AM60">
        <f>GMs!B60</f>
        <v>0</v>
      </c>
      <c r="AN60">
        <f>GMs!C60</f>
        <v>0</v>
      </c>
      <c r="AO60">
        <f>GMs!D60</f>
        <v>0</v>
      </c>
      <c r="AP60">
        <f>GMs!E60</f>
        <v>0</v>
      </c>
      <c r="AQ60">
        <f>GMs!F60</f>
        <v>0</v>
      </c>
      <c r="AR60">
        <f>GMs!G60</f>
        <v>0</v>
      </c>
      <c r="AS60">
        <f>GMs!H60</f>
        <v>0</v>
      </c>
      <c r="AT60">
        <f>GMs!I60</f>
        <v>0</v>
      </c>
      <c r="AU60">
        <f>GMs!J60</f>
        <v>0</v>
      </c>
      <c r="AV60">
        <f>GMs!K60</f>
        <v>0</v>
      </c>
      <c r="AW60">
        <f>GMs!L60</f>
        <v>0</v>
      </c>
      <c r="AX60">
        <f>GMs!M60</f>
        <v>0</v>
      </c>
    </row>
    <row r="61" spans="1:50" x14ac:dyDescent="0.3">
      <c r="A61">
        <v>8.4504328627655774</v>
      </c>
      <c r="B61">
        <v>8.4504328627655774</v>
      </c>
      <c r="C61">
        <v>3.8897475964576476</v>
      </c>
      <c r="D61">
        <v>3.8897475964576476</v>
      </c>
      <c r="E61">
        <v>9.9994208918845739</v>
      </c>
      <c r="F61">
        <v>9.9994208918845739</v>
      </c>
      <c r="G61">
        <v>10.999362981073032</v>
      </c>
      <c r="H61">
        <v>10.999362981073032</v>
      </c>
      <c r="I61" t="str">
        <v>Ja Morant</v>
      </c>
      <c r="J61">
        <v>0.1074390243902439</v>
      </c>
      <c r="K61">
        <v>-0.2329268292682927</v>
      </c>
      <c r="L61">
        <v>-0.34317073170731704</v>
      </c>
      <c r="M61">
        <v>0.96878048780487824</v>
      </c>
      <c r="N61">
        <v>-0.29243902439024388</v>
      </c>
      <c r="O61">
        <v>2.3502439024390243</v>
      </c>
      <c r="P61">
        <v>0.16939024390243906</v>
      </c>
      <c r="Q61">
        <v>-0.53512195121951223</v>
      </c>
      <c r="R61">
        <v>-1.7682926829268295</v>
      </c>
      <c r="S61">
        <v>2.2287804878048778</v>
      </c>
      <c r="T61">
        <v>2.2287804878048778</v>
      </c>
      <c r="U61" t="str">
        <v>_______</v>
      </c>
      <c r="AL61">
        <f>GMs!A61</f>
        <v>0</v>
      </c>
      <c r="AM61">
        <f>GMs!B61</f>
        <v>0</v>
      </c>
      <c r="AN61">
        <f>GMs!C61</f>
        <v>0</v>
      </c>
      <c r="AO61">
        <f>GMs!D61</f>
        <v>0</v>
      </c>
      <c r="AP61">
        <f>GMs!E61</f>
        <v>0</v>
      </c>
      <c r="AQ61">
        <f>GMs!F61</f>
        <v>0</v>
      </c>
      <c r="AR61">
        <f>GMs!G61</f>
        <v>0</v>
      </c>
      <c r="AS61">
        <f>GMs!H61</f>
        <v>0</v>
      </c>
      <c r="AT61">
        <f>GMs!I61</f>
        <v>0</v>
      </c>
      <c r="AU61">
        <f>GMs!J61</f>
        <v>0</v>
      </c>
      <c r="AV61">
        <f>GMs!K61</f>
        <v>0</v>
      </c>
      <c r="AW61">
        <f>GMs!L61</f>
        <v>0</v>
      </c>
      <c r="AX61">
        <f>GMs!M61</f>
        <v>0</v>
      </c>
    </row>
    <row r="62" spans="1:50" x14ac:dyDescent="0.3">
      <c r="A62">
        <v>8.3800432037790653</v>
      </c>
      <c r="B62">
        <v>8.3800432037790653</v>
      </c>
      <c r="C62">
        <v>3.7952763404534942</v>
      </c>
      <c r="D62">
        <v>3.7952763404534942</v>
      </c>
      <c r="E62">
        <v>9.9135379318807981</v>
      </c>
      <c r="F62">
        <v>9.9135379318807981</v>
      </c>
      <c r="G62">
        <v>10.904891725068879</v>
      </c>
      <c r="H62">
        <v>10.904891725068879</v>
      </c>
      <c r="I62" t="str">
        <v>Nickeil Alexander-Walker</v>
      </c>
      <c r="J62">
        <v>-0.5858130081300813</v>
      </c>
      <c r="K62">
        <v>-0.1056910569105691</v>
      </c>
      <c r="L62">
        <v>0.57768292682926825</v>
      </c>
      <c r="M62">
        <v>0.13345528455284555</v>
      </c>
      <c r="N62">
        <v>-0.41711382113821138</v>
      </c>
      <c r="O62">
        <v>-6.910569105690878E-4</v>
      </c>
      <c r="P62">
        <v>0.9948780487804878</v>
      </c>
      <c r="Q62">
        <v>0.16707317073170735</v>
      </c>
      <c r="R62">
        <v>-0.36093495934959352</v>
      </c>
      <c r="S62">
        <v>2.2077235772357722</v>
      </c>
      <c r="T62">
        <v>2.2077235772357722</v>
      </c>
      <c r="U62" t="str">
        <v>_______</v>
      </c>
      <c r="AL62">
        <f>GMs!A62</f>
        <v>0</v>
      </c>
      <c r="AM62">
        <f>GMs!B62</f>
        <v>0</v>
      </c>
      <c r="AN62">
        <f>GMs!C62</f>
        <v>0</v>
      </c>
      <c r="AO62">
        <f>GMs!D62</f>
        <v>0</v>
      </c>
      <c r="AP62">
        <f>GMs!E62</f>
        <v>0</v>
      </c>
      <c r="AQ62">
        <f>GMs!F62</f>
        <v>0</v>
      </c>
      <c r="AR62">
        <f>GMs!G62</f>
        <v>0</v>
      </c>
      <c r="AS62">
        <f>GMs!H62</f>
        <v>0</v>
      </c>
      <c r="AT62">
        <f>GMs!I62</f>
        <v>0</v>
      </c>
      <c r="AU62">
        <f>GMs!J62</f>
        <v>0</v>
      </c>
      <c r="AV62">
        <f>GMs!K62</f>
        <v>0</v>
      </c>
      <c r="AW62">
        <f>GMs!L62</f>
        <v>0</v>
      </c>
      <c r="AX62">
        <f>GMs!M62</f>
        <v>0</v>
      </c>
    </row>
    <row r="63" spans="1:50" x14ac:dyDescent="0.3">
      <c r="A63">
        <v>8.0346175027294162</v>
      </c>
      <c r="B63">
        <v>8.0346175027294162</v>
      </c>
      <c r="C63">
        <v>3.3316741536531786</v>
      </c>
      <c r="D63">
        <v>3.3316741536531786</v>
      </c>
      <c r="E63">
        <v>9.4920813984259667</v>
      </c>
      <c r="F63">
        <v>9.4920813984259667</v>
      </c>
      <c r="G63">
        <v>10.441289538268563</v>
      </c>
      <c r="H63">
        <v>10.441289538268563</v>
      </c>
      <c r="I63" t="str">
        <v>Ivica Zubac</v>
      </c>
      <c r="J63">
        <v>2.3057317073170731</v>
      </c>
      <c r="K63">
        <v>0.10548780487804878</v>
      </c>
      <c r="L63">
        <v>-1.7484146341463414</v>
      </c>
      <c r="M63">
        <v>-0.58085365853658533</v>
      </c>
      <c r="N63">
        <v>1.1060975609756096</v>
      </c>
      <c r="O63">
        <v>-0.71963414634146339</v>
      </c>
      <c r="P63">
        <v>-1.5429268292682927</v>
      </c>
      <c r="Q63">
        <v>0.89487804878048771</v>
      </c>
      <c r="R63">
        <v>0.47914634146341462</v>
      </c>
      <c r="S63">
        <v>2.1043902439024387</v>
      </c>
      <c r="T63">
        <v>2.1043902439024387</v>
      </c>
      <c r="U63" t="str">
        <v>_______</v>
      </c>
      <c r="AL63">
        <f>GMs!A63</f>
        <v>0</v>
      </c>
      <c r="AM63">
        <f>GMs!B63</f>
        <v>0</v>
      </c>
      <c r="AN63">
        <f>GMs!C63</f>
        <v>0</v>
      </c>
      <c r="AO63">
        <f>GMs!D63</f>
        <v>0</v>
      </c>
      <c r="AP63">
        <f>GMs!E63</f>
        <v>0</v>
      </c>
      <c r="AQ63">
        <f>GMs!F63</f>
        <v>0</v>
      </c>
      <c r="AR63">
        <f>GMs!G63</f>
        <v>0</v>
      </c>
      <c r="AS63">
        <f>GMs!H63</f>
        <v>0</v>
      </c>
      <c r="AT63">
        <f>GMs!I63</f>
        <v>0</v>
      </c>
      <c r="AU63">
        <f>GMs!J63</f>
        <v>0</v>
      </c>
      <c r="AV63">
        <f>GMs!K63</f>
        <v>0</v>
      </c>
      <c r="AW63">
        <f>GMs!L63</f>
        <v>0</v>
      </c>
      <c r="AX63">
        <f>GMs!M63</f>
        <v>0</v>
      </c>
    </row>
    <row r="64" spans="1:50" x14ac:dyDescent="0.3">
      <c r="A64">
        <v>7.5405310160982122</v>
      </c>
      <c r="B64">
        <v>7.5405310160982122</v>
      </c>
      <c r="C64">
        <v>2.6685515922031584</v>
      </c>
      <c r="D64">
        <v>2.6685515922031584</v>
      </c>
      <c r="E64">
        <v>8.8892427061986741</v>
      </c>
      <c r="F64">
        <v>8.8892427061986741</v>
      </c>
      <c r="G64">
        <v>9.7781669768185431</v>
      </c>
      <c r="H64">
        <v>9.7781669768185431</v>
      </c>
      <c r="I64" t="str">
        <v>Russell Westbrook</v>
      </c>
      <c r="J64">
        <v>0.15463414634146344</v>
      </c>
      <c r="K64">
        <v>-1.5024390243902441</v>
      </c>
      <c r="L64">
        <v>-0.61463414634146341</v>
      </c>
      <c r="M64">
        <v>0.78780487804878052</v>
      </c>
      <c r="N64">
        <v>1.1975609756097563</v>
      </c>
      <c r="O64">
        <v>2.5146341463414634</v>
      </c>
      <c r="P64">
        <v>0.73414634146341473</v>
      </c>
      <c r="Q64">
        <v>-0.50487804878048781</v>
      </c>
      <c r="R64">
        <v>-2.6151219512195123</v>
      </c>
      <c r="S64">
        <v>1.9565853658536581</v>
      </c>
      <c r="T64">
        <v>1.9565853658536581</v>
      </c>
      <c r="U64" t="str">
        <v>_______</v>
      </c>
      <c r="AL64">
        <f>GMs!A64</f>
        <v>0</v>
      </c>
      <c r="AM64">
        <f>GMs!B64</f>
        <v>0</v>
      </c>
      <c r="AN64">
        <f>GMs!C64</f>
        <v>0</v>
      </c>
      <c r="AO64">
        <f>GMs!D64</f>
        <v>0</v>
      </c>
      <c r="AP64">
        <f>GMs!E64</f>
        <v>0</v>
      </c>
      <c r="AQ64">
        <f>GMs!F64</f>
        <v>0</v>
      </c>
      <c r="AR64">
        <f>GMs!G64</f>
        <v>0</v>
      </c>
      <c r="AS64">
        <f>GMs!H64</f>
        <v>0</v>
      </c>
      <c r="AT64">
        <f>GMs!I64</f>
        <v>0</v>
      </c>
      <c r="AU64">
        <f>GMs!J64</f>
        <v>0</v>
      </c>
      <c r="AV64">
        <f>GMs!K64</f>
        <v>0</v>
      </c>
      <c r="AW64">
        <f>GMs!L64</f>
        <v>0</v>
      </c>
      <c r="AX64">
        <f>GMs!M64</f>
        <v>0</v>
      </c>
    </row>
    <row r="65" spans="1:50" x14ac:dyDescent="0.3">
      <c r="A65">
        <v>7.4777510499751063</v>
      </c>
      <c r="B65">
        <v>7.4777510499751063</v>
      </c>
      <c r="C65">
        <v>2.5842934449562112</v>
      </c>
      <c r="D65">
        <v>2.5842934449562112</v>
      </c>
      <c r="E65">
        <v>8.8126443905196314</v>
      </c>
      <c r="F65">
        <v>8.8126443905196314</v>
      </c>
      <c r="G65">
        <v>9.6939088295715958</v>
      </c>
      <c r="H65">
        <v>9.6939088295715958</v>
      </c>
      <c r="I65" t="str">
        <v>De'Andre Hunter</v>
      </c>
      <c r="J65">
        <v>0.30292682926829273</v>
      </c>
      <c r="K65">
        <v>1.1504878048780489</v>
      </c>
      <c r="L65">
        <v>-0.4031707317073171</v>
      </c>
      <c r="M65">
        <v>2.6585365853658588E-2</v>
      </c>
      <c r="N65">
        <v>-0.23414634146341459</v>
      </c>
      <c r="O65">
        <v>-0.52658536585365856</v>
      </c>
      <c r="P65">
        <v>-0.42487804878048779</v>
      </c>
      <c r="Q65">
        <v>-0.19682926829268291</v>
      </c>
      <c r="R65">
        <v>0.43853658536585366</v>
      </c>
      <c r="S65">
        <v>1.9378048780487804</v>
      </c>
      <c r="T65">
        <v>1.9378048780487804</v>
      </c>
      <c r="U65" t="str">
        <v>_______</v>
      </c>
      <c r="AL65">
        <f>GMs!A65</f>
        <v>0</v>
      </c>
      <c r="AM65">
        <f>GMs!B65</f>
        <v>0</v>
      </c>
      <c r="AN65">
        <f>GMs!C65</f>
        <v>0</v>
      </c>
      <c r="AO65">
        <f>GMs!D65</f>
        <v>0</v>
      </c>
      <c r="AP65">
        <f>GMs!E65</f>
        <v>0</v>
      </c>
      <c r="AQ65">
        <f>GMs!F65</f>
        <v>0</v>
      </c>
      <c r="AR65">
        <f>GMs!G65</f>
        <v>0</v>
      </c>
      <c r="AS65">
        <f>GMs!H65</f>
        <v>0</v>
      </c>
      <c r="AT65">
        <f>GMs!I65</f>
        <v>0</v>
      </c>
      <c r="AU65">
        <f>GMs!J65</f>
        <v>0</v>
      </c>
      <c r="AV65">
        <f>GMs!K65</f>
        <v>0</v>
      </c>
      <c r="AW65">
        <f>GMs!L65</f>
        <v>0</v>
      </c>
      <c r="AX65">
        <f>GMs!M65</f>
        <v>0</v>
      </c>
    </row>
    <row r="66" spans="1:50" x14ac:dyDescent="0.3">
      <c r="A66">
        <v>7.2981079434496801</v>
      </c>
      <c r="B66">
        <v>7.2981079434496801</v>
      </c>
      <c r="C66">
        <v>2.3431911275093142</v>
      </c>
      <c r="D66">
        <v>2.3431911275093142</v>
      </c>
      <c r="E66">
        <v>8.5934604655679081</v>
      </c>
      <c r="F66">
        <v>8.5934604655679081</v>
      </c>
      <c r="G66">
        <v>9.4528065121246989</v>
      </c>
      <c r="H66">
        <v>9.4528065121246989</v>
      </c>
      <c r="I66" t="str">
        <v>Matisse Thybulle</v>
      </c>
      <c r="J66">
        <v>-0.17203252032520328</v>
      </c>
      <c r="K66">
        <v>-0.29910569105691059</v>
      </c>
      <c r="L66">
        <v>-0.80097560975609761</v>
      </c>
      <c r="M66">
        <v>-1.1556910569105692</v>
      </c>
      <c r="N66">
        <v>-1.1530894308943089</v>
      </c>
      <c r="O66">
        <v>-0.85300813008130083</v>
      </c>
      <c r="P66">
        <v>1.9356097560975611</v>
      </c>
      <c r="Q66">
        <v>1.4</v>
      </c>
      <c r="R66">
        <v>1.177479674796748</v>
      </c>
      <c r="S66">
        <v>1.8840650406504065</v>
      </c>
      <c r="T66">
        <v>1.8840650406504065</v>
      </c>
      <c r="U66" t="str">
        <v>_______</v>
      </c>
      <c r="AL66">
        <f>GMs!A66</f>
        <v>0</v>
      </c>
      <c r="AM66">
        <f>GMs!B66</f>
        <v>0</v>
      </c>
      <c r="AN66">
        <f>GMs!C66</f>
        <v>0</v>
      </c>
      <c r="AO66">
        <f>GMs!D66</f>
        <v>0</v>
      </c>
      <c r="AP66">
        <f>GMs!E66</f>
        <v>0</v>
      </c>
      <c r="AQ66">
        <f>GMs!F66</f>
        <v>0</v>
      </c>
      <c r="AR66">
        <f>GMs!G66</f>
        <v>0</v>
      </c>
      <c r="AS66">
        <f>GMs!H66</f>
        <v>0</v>
      </c>
      <c r="AT66">
        <f>GMs!I66</f>
        <v>0</v>
      </c>
      <c r="AU66">
        <f>GMs!J66</f>
        <v>0</v>
      </c>
      <c r="AV66">
        <f>GMs!K66</f>
        <v>0</v>
      </c>
      <c r="AW66">
        <f>GMs!L66</f>
        <v>0</v>
      </c>
      <c r="AX66">
        <f>GMs!M66</f>
        <v>0</v>
      </c>
    </row>
    <row r="67" spans="1:50" x14ac:dyDescent="0.3">
      <c r="A67">
        <v>7.2377739500326674</v>
      </c>
      <c r="B67">
        <v>7.2377739500326674</v>
      </c>
      <c r="C67">
        <v>2.2622157652200361</v>
      </c>
      <c r="D67">
        <v>2.2622157652200361</v>
      </c>
      <c r="E67">
        <v>8.5198464998503827</v>
      </c>
      <c r="F67">
        <v>8.5198464998503827</v>
      </c>
      <c r="G67">
        <v>9.3718311498354208</v>
      </c>
      <c r="H67">
        <v>9.3718311498354208</v>
      </c>
      <c r="I67" t="str">
        <v>Danny Green</v>
      </c>
      <c r="J67">
        <v>-0.59617886178861801</v>
      </c>
      <c r="K67">
        <v>0.11601626016260164</v>
      </c>
      <c r="L67">
        <v>0.63390243902439025</v>
      </c>
      <c r="M67">
        <v>-0.65934959349593492</v>
      </c>
      <c r="N67">
        <v>-0.53040650406504064</v>
      </c>
      <c r="O67">
        <v>-0.58227642276422764</v>
      </c>
      <c r="P67">
        <v>0.75341463414634147</v>
      </c>
      <c r="Q67">
        <v>0.2087804878048781</v>
      </c>
      <c r="R67">
        <v>0.71723577235772362</v>
      </c>
      <c r="S67">
        <v>1.8660162601626014</v>
      </c>
      <c r="T67">
        <v>1.8660162601626014</v>
      </c>
      <c r="U67" t="str">
        <v>_______</v>
      </c>
      <c r="AL67">
        <f>GMs!A67</f>
        <v>0</v>
      </c>
      <c r="AM67">
        <f>GMs!B67</f>
        <v>0</v>
      </c>
      <c r="AN67">
        <f>GMs!C67</f>
        <v>0</v>
      </c>
      <c r="AO67">
        <f>GMs!D67</f>
        <v>0</v>
      </c>
      <c r="AP67">
        <f>GMs!E67</f>
        <v>0</v>
      </c>
      <c r="AQ67">
        <f>GMs!F67</f>
        <v>0</v>
      </c>
      <c r="AR67">
        <f>GMs!G67</f>
        <v>0</v>
      </c>
      <c r="AS67">
        <f>GMs!H67</f>
        <v>0</v>
      </c>
      <c r="AT67">
        <f>GMs!I67</f>
        <v>0</v>
      </c>
      <c r="AU67">
        <f>GMs!J67</f>
        <v>0</v>
      </c>
      <c r="AV67">
        <f>GMs!K67</f>
        <v>0</v>
      </c>
      <c r="AW67">
        <f>GMs!L67</f>
        <v>0</v>
      </c>
      <c r="AX67">
        <f>GMs!M67</f>
        <v>0</v>
      </c>
    </row>
    <row r="68" spans="1:50" x14ac:dyDescent="0.3">
      <c r="A68">
        <v>7.2307078066595043</v>
      </c>
      <c r="B68">
        <v>7.2307078066595043</v>
      </c>
      <c r="C68">
        <v>2.2527321642312028</v>
      </c>
      <c r="D68">
        <v>2.2527321642312028</v>
      </c>
      <c r="E68">
        <v>8.5112250444059878</v>
      </c>
      <c r="F68">
        <v>8.5112250444059878</v>
      </c>
      <c r="G68">
        <v>9.3623475488465875</v>
      </c>
      <c r="H68">
        <v>9.3623475488465875</v>
      </c>
      <c r="I68" t="str">
        <v>Jae'Sean Tate</v>
      </c>
      <c r="J68">
        <v>0.80341463414634151</v>
      </c>
      <c r="K68">
        <v>-0.54780487804878053</v>
      </c>
      <c r="L68">
        <v>-0.8</v>
      </c>
      <c r="M68">
        <v>-0.32439024390243898</v>
      </c>
      <c r="N68">
        <v>0.13170731707317077</v>
      </c>
      <c r="O68">
        <v>-0.1453658536585366</v>
      </c>
      <c r="P68">
        <v>0.84536585365853667</v>
      </c>
      <c r="Q68">
        <v>-0.10634146341463414</v>
      </c>
      <c r="R68">
        <v>0.20243902439024392</v>
      </c>
      <c r="S68">
        <v>1.8639024390243901</v>
      </c>
      <c r="T68">
        <v>1.8639024390243901</v>
      </c>
      <c r="U68" t="str">
        <v>_______</v>
      </c>
    </row>
    <row r="69" spans="1:50" x14ac:dyDescent="0.3">
      <c r="A69">
        <v>7.1472729599071512</v>
      </c>
      <c r="B69">
        <v>7.1472729599071512</v>
      </c>
      <c r="C69">
        <v>2.1407527217861233</v>
      </c>
      <c r="D69">
        <v>2.1407527217861233</v>
      </c>
      <c r="E69">
        <v>8.4094255512740972</v>
      </c>
      <c r="F69">
        <v>8.4094255512740972</v>
      </c>
      <c r="G69">
        <v>9.250368106401508</v>
      </c>
      <c r="H69">
        <v>9.250368106401508</v>
      </c>
      <c r="I69" t="str">
        <v>Joe Ingles</v>
      </c>
      <c r="J69">
        <v>0.44162601626016262</v>
      </c>
      <c r="K69">
        <v>0.3326016260162602</v>
      </c>
      <c r="L69">
        <v>0.84146341463414642</v>
      </c>
      <c r="M69">
        <v>-0.3434959349593496</v>
      </c>
      <c r="N69">
        <v>-0.64772357723577234</v>
      </c>
      <c r="O69">
        <v>0.84357723577235777</v>
      </c>
      <c r="P69">
        <v>-0.63634146341463416</v>
      </c>
      <c r="Q69">
        <v>-0.80195121951219517</v>
      </c>
      <c r="R69">
        <v>4.308943089430875E-3</v>
      </c>
      <c r="S69">
        <v>1.8389430894308942</v>
      </c>
      <c r="T69">
        <v>1.8389430894308942</v>
      </c>
      <c r="U69" t="str">
        <v>_______</v>
      </c>
    </row>
    <row r="70" spans="1:50" x14ac:dyDescent="0.3">
      <c r="A70">
        <v>7.0869389664901412</v>
      </c>
      <c r="B70">
        <v>7.0869389664901412</v>
      </c>
      <c r="C70">
        <v>2.0597773594968505</v>
      </c>
      <c r="D70">
        <v>2.0597773594968505</v>
      </c>
      <c r="E70">
        <v>8.3358115855565771</v>
      </c>
      <c r="F70">
        <v>8.3358115855565771</v>
      </c>
      <c r="G70">
        <v>9.1693927441122351</v>
      </c>
      <c r="H70">
        <v>9.1693927441122351</v>
      </c>
      <c r="I70" t="str">
        <v>Jordan Clarkson</v>
      </c>
      <c r="J70">
        <v>-1.1015447154471545</v>
      </c>
      <c r="K70">
        <v>1.0094308943089434</v>
      </c>
      <c r="L70">
        <v>1.2926829268292686</v>
      </c>
      <c r="M70">
        <v>0.59504065040650422</v>
      </c>
      <c r="N70">
        <v>-0.46723577235772357</v>
      </c>
      <c r="O70">
        <v>-0.2032520325203252</v>
      </c>
      <c r="P70">
        <v>-8.5853658536585359E-2</v>
      </c>
      <c r="Q70">
        <v>-0.98243902439024389</v>
      </c>
      <c r="R70">
        <v>-4.0813008130081319E-2</v>
      </c>
      <c r="S70">
        <v>1.82089430894309</v>
      </c>
      <c r="T70">
        <v>1.82089430894309</v>
      </c>
      <c r="U70" t="str">
        <v>_______</v>
      </c>
    </row>
    <row r="71" spans="1:50" x14ac:dyDescent="0.3">
      <c r="A71">
        <v>7.0869389664901394</v>
      </c>
      <c r="B71">
        <v>7.0869389664901394</v>
      </c>
      <c r="C71">
        <v>2.0597773594968469</v>
      </c>
      <c r="D71">
        <v>2.0597773594968469</v>
      </c>
      <c r="E71">
        <v>8.3358115855565735</v>
      </c>
      <c r="F71">
        <v>8.3358115855565735</v>
      </c>
      <c r="G71">
        <v>9.1693927441122316</v>
      </c>
      <c r="H71">
        <v>9.1693927441122316</v>
      </c>
      <c r="I71" t="str">
        <v>Khem Birch</v>
      </c>
      <c r="J71">
        <v>0.57699186991869922</v>
      </c>
      <c r="K71">
        <v>-0.6600813008130082</v>
      </c>
      <c r="L71">
        <v>-1.4597560975609758</v>
      </c>
      <c r="M71">
        <v>-0.62325203252032524</v>
      </c>
      <c r="N71">
        <v>0.89544715447154477</v>
      </c>
      <c r="O71">
        <v>-0.59130081300813009</v>
      </c>
      <c r="P71">
        <v>-0.15804878048780488</v>
      </c>
      <c r="Q71">
        <v>1.2375609756097561</v>
      </c>
      <c r="R71">
        <v>0.79845528455284553</v>
      </c>
      <c r="S71">
        <v>1.8208943089430893</v>
      </c>
      <c r="T71">
        <v>1.8208943089430893</v>
      </c>
      <c r="U71" t="str">
        <v>_______</v>
      </c>
    </row>
    <row r="72" spans="1:50" x14ac:dyDescent="0.3">
      <c r="A72">
        <v>6.8567457573720825</v>
      </c>
      <c r="B72">
        <v>6.8567457573720825</v>
      </c>
      <c r="C72">
        <v>1.7508308195913678</v>
      </c>
      <c r="D72">
        <v>1.7508308195913678</v>
      </c>
      <c r="E72">
        <v>8.0549510947334113</v>
      </c>
      <c r="F72">
        <v>8.0549510947334113</v>
      </c>
      <c r="G72">
        <v>8.8604462042067524</v>
      </c>
      <c r="H72">
        <v>8.8604462042067524</v>
      </c>
      <c r="I72" t="str">
        <v>Jonathan Isaac</v>
      </c>
      <c r="J72">
        <v>-8.6504065040650405E-2</v>
      </c>
      <c r="K72">
        <v>-9.13821138211382E-2</v>
      </c>
      <c r="L72">
        <v>-0.92390243902439018</v>
      </c>
      <c r="M72">
        <v>-0.71772357723577229</v>
      </c>
      <c r="N72">
        <v>-0.19105691056910568</v>
      </c>
      <c r="O72">
        <v>-0.89040650406504063</v>
      </c>
      <c r="P72">
        <v>0.40682926829268284</v>
      </c>
      <c r="Q72">
        <v>1.7336585365853658</v>
      </c>
      <c r="R72">
        <v>0.70764227642276423</v>
      </c>
      <c r="S72">
        <v>1.7520325203252036</v>
      </c>
      <c r="T72">
        <v>1.7520325203252036</v>
      </c>
      <c r="U72" t="str">
        <v>_______</v>
      </c>
    </row>
    <row r="73" spans="1:50" x14ac:dyDescent="0.3">
      <c r="A73">
        <v>6.6947680092795627</v>
      </c>
      <c r="B73">
        <v>6.6947680092795627</v>
      </c>
      <c r="C73">
        <v>1.5334375046165523</v>
      </c>
      <c r="D73">
        <v>1.5334375046165523</v>
      </c>
      <c r="E73">
        <v>7.8573208083926689</v>
      </c>
      <c r="F73">
        <v>7.8573208083926689</v>
      </c>
      <c r="G73">
        <v>8.6430528892319369</v>
      </c>
      <c r="H73">
        <v>8.6430528892319369</v>
      </c>
      <c r="I73" t="str">
        <v>Chuma Okeke</v>
      </c>
      <c r="J73">
        <v>-0.41642276422764229</v>
      </c>
      <c r="K73">
        <v>-6.0325203252032521E-2</v>
      </c>
      <c r="L73">
        <v>-0.42536585365853663</v>
      </c>
      <c r="M73">
        <v>-0.61934959349593499</v>
      </c>
      <c r="N73">
        <v>-0.15869918699186991</v>
      </c>
      <c r="O73">
        <v>-0.13300813008130083</v>
      </c>
      <c r="P73">
        <v>0.9258536585365853</v>
      </c>
      <c r="Q73">
        <v>5.073170731707316E-2</v>
      </c>
      <c r="R73">
        <v>0.73528455284552852</v>
      </c>
      <c r="S73">
        <v>1.7035772357723575</v>
      </c>
      <c r="T73">
        <v>1.7035772357723575</v>
      </c>
      <c r="U73" t="str">
        <v>_______</v>
      </c>
    </row>
    <row r="74" spans="1:50" x14ac:dyDescent="0.3">
      <c r="A74">
        <v>6.6344340158625519</v>
      </c>
      <c r="B74">
        <v>6.6344340158625519</v>
      </c>
      <c r="C74">
        <v>1.4524621423272777</v>
      </c>
      <c r="D74">
        <v>1.4524621423272777</v>
      </c>
      <c r="E74">
        <v>7.783706842675147</v>
      </c>
      <c r="F74">
        <v>7.783706842675147</v>
      </c>
      <c r="G74">
        <v>8.5620775269426623</v>
      </c>
      <c r="H74">
        <v>8.5620775269426623</v>
      </c>
      <c r="I74" t="str">
        <v>Jordan Poole</v>
      </c>
      <c r="J74">
        <v>-0.43373983739837396</v>
      </c>
      <c r="K74">
        <v>1.4606504065040653</v>
      </c>
      <c r="L74">
        <v>0.77829268292682929</v>
      </c>
      <c r="M74">
        <v>0.28821138211382114</v>
      </c>
      <c r="N74">
        <v>-1.0628455284552847</v>
      </c>
      <c r="O74">
        <v>-0.17617886178861786</v>
      </c>
      <c r="P74">
        <v>-0.66341463414634161</v>
      </c>
      <c r="Q74">
        <v>-0.63951219512195123</v>
      </c>
      <c r="R74">
        <v>0.32918699186991873</v>
      </c>
      <c r="S74">
        <v>1.6855284552845529</v>
      </c>
      <c r="T74">
        <v>1.6855284552845529</v>
      </c>
      <c r="U74" t="str">
        <v>_______</v>
      </c>
    </row>
    <row r="75" spans="1:50" x14ac:dyDescent="0.3">
      <c r="A75">
        <v>6.4519372745133454</v>
      </c>
      <c r="B75">
        <v>6.4519372745133454</v>
      </c>
      <c r="C75">
        <v>1.207529909096424</v>
      </c>
      <c r="D75">
        <v>1.207529909096424</v>
      </c>
      <c r="E75">
        <v>7.5610411761016438</v>
      </c>
      <c r="F75">
        <v>7.5610411761016438</v>
      </c>
      <c r="G75">
        <v>8.3171452937118087</v>
      </c>
      <c r="H75">
        <v>8.3171452937118087</v>
      </c>
      <c r="I75" t="str">
        <v>Daniel Gafford</v>
      </c>
      <c r="J75">
        <v>2.3109349593495931</v>
      </c>
      <c r="K75">
        <v>-1.2727235772357723</v>
      </c>
      <c r="L75">
        <v>-1.6764634146341462</v>
      </c>
      <c r="M75">
        <v>-0.70052845528455276</v>
      </c>
      <c r="N75">
        <v>6.943089430894317E-2</v>
      </c>
      <c r="O75">
        <v>-1.079918699186992</v>
      </c>
      <c r="P75">
        <v>-0.72804878048780486</v>
      </c>
      <c r="Q75">
        <v>2.2345121951219511</v>
      </c>
      <c r="R75">
        <v>0.66886178861788625</v>
      </c>
      <c r="S75">
        <v>1.630934959349593</v>
      </c>
      <c r="T75">
        <v>1.630934959349593</v>
      </c>
      <c r="U75" t="str">
        <v>_______</v>
      </c>
    </row>
    <row r="76" spans="1:50" x14ac:dyDescent="0.3">
      <c r="A76">
        <v>6.0399267609088891</v>
      </c>
      <c r="B76">
        <v>6.0399267609088891</v>
      </c>
      <c r="C76">
        <v>0.65456302067055994</v>
      </c>
      <c r="D76">
        <v>0.65456302067055994</v>
      </c>
      <c r="E76">
        <v>7.058344004805404</v>
      </c>
      <c r="F76">
        <v>7.058344004805404</v>
      </c>
      <c r="G76">
        <v>7.7641784052859446</v>
      </c>
      <c r="H76">
        <v>7.7641784052859446</v>
      </c>
      <c r="I76" t="str">
        <v>Evan Mobley</v>
      </c>
      <c r="J76">
        <v>0.26768292682926831</v>
      </c>
      <c r="K76">
        <v>-0.80268292682926834</v>
      </c>
      <c r="L76">
        <v>-1.1176829268292683</v>
      </c>
      <c r="M76">
        <v>-0.30426829268292682</v>
      </c>
      <c r="N76">
        <v>0.83817073170731726</v>
      </c>
      <c r="O76">
        <v>-0.49853658536585366</v>
      </c>
      <c r="P76">
        <v>-0.60512195121951218</v>
      </c>
      <c r="Q76">
        <v>2.2869512195121953</v>
      </c>
      <c r="R76">
        <v>-0.36170731707317078</v>
      </c>
      <c r="S76">
        <v>1.5076829268292684</v>
      </c>
      <c r="T76">
        <v>1.5076829268292684</v>
      </c>
      <c r="U76" t="str">
        <v>_______</v>
      </c>
    </row>
    <row r="77" spans="1:50" x14ac:dyDescent="0.3">
      <c r="A77">
        <v>5.993860941610766</v>
      </c>
      <c r="B77">
        <v>5.993860941610766</v>
      </c>
      <c r="C77">
        <v>0.59273723730104511</v>
      </c>
      <c r="D77">
        <v>0.59273723730104511</v>
      </c>
      <c r="E77">
        <v>7.0021387471967538</v>
      </c>
      <c r="F77">
        <v>7.0021387471967538</v>
      </c>
      <c r="G77">
        <v>7.7023526219164298</v>
      </c>
      <c r="H77">
        <v>7.7023526219164298</v>
      </c>
      <c r="I77" t="str">
        <v>D'Angelo Russell</v>
      </c>
      <c r="J77">
        <v>-0.85804878048780486</v>
      </c>
      <c r="K77">
        <v>-0.40317073170731704</v>
      </c>
      <c r="L77">
        <v>1.0821951219512196</v>
      </c>
      <c r="M77">
        <v>0.70951219512195129</v>
      </c>
      <c r="N77">
        <v>-0.92560975609756091</v>
      </c>
      <c r="O77">
        <v>1.4112195121951221</v>
      </c>
      <c r="P77">
        <v>0.18975609756097561</v>
      </c>
      <c r="Q77">
        <v>-0.35048780487804876</v>
      </c>
      <c r="R77">
        <v>-1.1663414634146343</v>
      </c>
      <c r="S77">
        <v>1.4939024390243905</v>
      </c>
      <c r="T77">
        <v>1.4939024390243905</v>
      </c>
      <c r="U77" t="str">
        <v>_______</v>
      </c>
    </row>
    <row r="78" spans="1:50" x14ac:dyDescent="0.3">
      <c r="A78">
        <v>5.987066572982723</v>
      </c>
      <c r="B78">
        <v>5.987066572982723</v>
      </c>
      <c r="C78">
        <v>0.58361839019639561</v>
      </c>
      <c r="D78">
        <v>0.58361839019639561</v>
      </c>
      <c r="E78">
        <v>6.9938488861925272</v>
      </c>
      <c r="F78">
        <v>6.9938488861925272</v>
      </c>
      <c r="G78">
        <v>7.6932337748117803</v>
      </c>
      <c r="H78">
        <v>7.6932337748117803</v>
      </c>
      <c r="I78" t="str">
        <v>Duncan Robinson</v>
      </c>
      <c r="J78">
        <v>-0.37837398373983738</v>
      </c>
      <c r="K78">
        <v>0.49723577235772359</v>
      </c>
      <c r="L78">
        <v>1.7468292682926829</v>
      </c>
      <c r="M78">
        <v>-0.14130081300813008</v>
      </c>
      <c r="N78">
        <v>-0.66747967479674797</v>
      </c>
      <c r="O78">
        <v>-0.55056910569105688</v>
      </c>
      <c r="P78">
        <v>-0.85902439024390242</v>
      </c>
      <c r="Q78">
        <v>-0.57609756097560971</v>
      </c>
      <c r="R78">
        <v>0.61577235772357719</v>
      </c>
      <c r="S78">
        <v>1.4918699186991868</v>
      </c>
      <c r="T78">
        <v>1.4918699186991868</v>
      </c>
      <c r="U78" t="str">
        <v>_______</v>
      </c>
    </row>
    <row r="79" spans="1:50" x14ac:dyDescent="0.3">
      <c r="A79">
        <v>5.4583288063485051</v>
      </c>
      <c r="B79">
        <v>5.4583288063485051</v>
      </c>
      <c r="C79">
        <v>-0.12601029148732756</v>
      </c>
      <c r="D79">
        <v>-0.12601029148732756</v>
      </c>
      <c r="E79">
        <v>6.3487319028436877</v>
      </c>
      <c r="F79">
        <v>6.3487319028436877</v>
      </c>
      <c r="G79">
        <v>6.9836050931280571</v>
      </c>
      <c r="H79">
        <v>6.9836050931280571</v>
      </c>
      <c r="I79" t="str">
        <v>Tim Hardaway Jr.</v>
      </c>
      <c r="J79">
        <v>-0.40788617886178857</v>
      </c>
      <c r="K79">
        <v>0.22455284552845525</v>
      </c>
      <c r="L79">
        <v>1.4962195121951218</v>
      </c>
      <c r="M79">
        <v>0.57235772357723569</v>
      </c>
      <c r="N79">
        <v>-0.61857723577235768</v>
      </c>
      <c r="O79">
        <v>-0.47252032520325199</v>
      </c>
      <c r="P79">
        <v>-1.2537804878048782</v>
      </c>
      <c r="Q79">
        <v>-0.75426829268292683</v>
      </c>
      <c r="R79">
        <v>0.74272357723577231</v>
      </c>
      <c r="S79">
        <v>1.3336991869918697</v>
      </c>
      <c r="T79">
        <v>1.3336991869918697</v>
      </c>
      <c r="U79" t="str">
        <v>_______</v>
      </c>
    </row>
    <row r="80" spans="1:50" x14ac:dyDescent="0.3">
      <c r="A80">
        <v>5.3087168091590238</v>
      </c>
      <c r="B80">
        <v>5.3087168091590238</v>
      </c>
      <c r="C80">
        <v>-0.32680730473168129</v>
      </c>
      <c r="D80">
        <v>-0.32680730473168129</v>
      </c>
      <c r="E80">
        <v>6.166189163530639</v>
      </c>
      <c r="F80">
        <v>6.166189163530639</v>
      </c>
      <c r="G80">
        <v>6.7828080798837034</v>
      </c>
      <c r="H80">
        <v>6.7828080798837034</v>
      </c>
      <c r="I80" t="str">
        <v>Mason Plumlee</v>
      </c>
      <c r="J80">
        <v>1.7811382113821137</v>
      </c>
      <c r="K80">
        <v>-1.2627642276422764</v>
      </c>
      <c r="L80">
        <v>-1.6692682926829268</v>
      </c>
      <c r="M80">
        <v>-0.65252032520325198</v>
      </c>
      <c r="N80">
        <v>1.2095934959349592</v>
      </c>
      <c r="O80">
        <v>0.16552845528455284</v>
      </c>
      <c r="P80">
        <v>-0.48390243902439023</v>
      </c>
      <c r="Q80">
        <v>0.48195121951219511</v>
      </c>
      <c r="R80">
        <v>-8.5691056910569052E-2</v>
      </c>
      <c r="S80">
        <v>1.2889430894308942</v>
      </c>
      <c r="T80">
        <v>1.2889430894308942</v>
      </c>
      <c r="U80" t="str">
        <v>_______</v>
      </c>
    </row>
    <row r="81" spans="1:21" x14ac:dyDescent="0.3">
      <c r="A81">
        <v>5.1978327131493804</v>
      </c>
      <c r="B81">
        <v>5.1978327131493804</v>
      </c>
      <c r="C81">
        <v>-0.4756268894795399</v>
      </c>
      <c r="D81">
        <v>-0.4756268894795399</v>
      </c>
      <c r="E81">
        <v>6.0308986319416764</v>
      </c>
      <c r="F81">
        <v>6.0308986319416764</v>
      </c>
      <c r="G81">
        <v>6.6339884951358448</v>
      </c>
      <c r="H81">
        <v>6.6339884951358448</v>
      </c>
      <c r="I81" t="str">
        <v>Al Horford</v>
      </c>
      <c r="J81">
        <v>6.5040650406504082E-3</v>
      </c>
      <c r="K81">
        <v>0.13869918699186992</v>
      </c>
      <c r="L81">
        <v>-0.54146341463414638</v>
      </c>
      <c r="M81">
        <v>-0.61934959349593499</v>
      </c>
      <c r="N81">
        <v>-5.0894308943089439E-2</v>
      </c>
      <c r="O81">
        <v>-5.0081300813008142E-2</v>
      </c>
      <c r="P81">
        <v>-0.60000000000000009</v>
      </c>
      <c r="Q81">
        <v>0.21658536585365851</v>
      </c>
      <c r="R81">
        <v>0.95089430894308946</v>
      </c>
      <c r="S81">
        <v>1.2557723577235771</v>
      </c>
      <c r="T81">
        <v>1.2557723577235771</v>
      </c>
      <c r="U81" t="str">
        <v>_______</v>
      </c>
    </row>
    <row r="82" spans="1:21" x14ac:dyDescent="0.3">
      <c r="A82">
        <v>5.1948431909530433</v>
      </c>
      <c r="B82">
        <v>5.1948431909530433</v>
      </c>
      <c r="C82">
        <v>-0.47963918220558277</v>
      </c>
      <c r="D82">
        <v>-0.47963918220558277</v>
      </c>
      <c r="E82">
        <v>6.0272510930998191</v>
      </c>
      <c r="F82">
        <v>6.0272510930998191</v>
      </c>
      <c r="G82">
        <v>6.6299762024098019</v>
      </c>
      <c r="H82">
        <v>6.6299762024098019</v>
      </c>
      <c r="I82" t="str">
        <v>De'Anthony Melton</v>
      </c>
      <c r="J82">
        <v>-0.37146341463414634</v>
      </c>
      <c r="K82">
        <v>5.7804878048780491E-2</v>
      </c>
      <c r="L82">
        <v>8.3414634146341482E-2</v>
      </c>
      <c r="M82">
        <v>-0.59658536585365851</v>
      </c>
      <c r="N82">
        <v>-0.68658536585365848</v>
      </c>
      <c r="O82">
        <v>-9.9756097560975587E-2</v>
      </c>
      <c r="P82">
        <v>0.65073170731707319</v>
      </c>
      <c r="Q82">
        <v>0.1531707317073171</v>
      </c>
      <c r="R82">
        <v>0.25926829268292684</v>
      </c>
      <c r="S82">
        <v>1.254878048780488</v>
      </c>
      <c r="T82">
        <v>1.254878048780488</v>
      </c>
      <c r="U82" t="str">
        <v>_______</v>
      </c>
    </row>
    <row r="83" spans="1:21" x14ac:dyDescent="0.3">
      <c r="A83">
        <v>5.1701116891469727</v>
      </c>
      <c r="B83">
        <v>5.1701116891469727</v>
      </c>
      <c r="C83">
        <v>-0.51283178566650101</v>
      </c>
      <c r="D83">
        <v>-0.51283178566650101</v>
      </c>
      <c r="E83">
        <v>5.9970759990444389</v>
      </c>
      <c r="F83">
        <v>5.9970759990444389</v>
      </c>
      <c r="G83">
        <v>6.5967835989488837</v>
      </c>
      <c r="H83">
        <v>6.5967835989488837</v>
      </c>
      <c r="I83" t="str">
        <v>Ben Simmons</v>
      </c>
      <c r="J83">
        <v>1.6152845528455284</v>
      </c>
      <c r="K83">
        <v>-2.9627642276422761</v>
      </c>
      <c r="L83">
        <v>-1.5780487804878047</v>
      </c>
      <c r="M83">
        <v>-9.6910569105691041E-2</v>
      </c>
      <c r="N83">
        <v>0.58764227642276423</v>
      </c>
      <c r="O83">
        <v>1.7494308943089429</v>
      </c>
      <c r="P83">
        <v>1.4151219512195121</v>
      </c>
      <c r="Q83">
        <v>-2.3902439024390251E-2</v>
      </c>
      <c r="R83">
        <v>-1.2632520325203251</v>
      </c>
      <c r="S83">
        <v>1.2474796747967487</v>
      </c>
      <c r="T83">
        <v>1.2474796747967487</v>
      </c>
      <c r="U83" t="str">
        <v>_______</v>
      </c>
    </row>
    <row r="84" spans="1:21" x14ac:dyDescent="0.3">
      <c r="A84">
        <v>5.1423906651445588</v>
      </c>
      <c r="B84">
        <v>5.1423906651445588</v>
      </c>
      <c r="C84">
        <v>-0.5500366818534701</v>
      </c>
      <c r="D84">
        <v>-0.5500366818534701</v>
      </c>
      <c r="E84">
        <v>5.9632533661471943</v>
      </c>
      <c r="F84">
        <v>5.9632533661471943</v>
      </c>
      <c r="G84">
        <v>6.5595787027619146</v>
      </c>
      <c r="H84">
        <v>6.5595787027619146</v>
      </c>
      <c r="I84" t="str">
        <v>Mo Bamba</v>
      </c>
      <c r="J84">
        <v>0.2469918699186992</v>
      </c>
      <c r="K84">
        <v>-0.44178861788617885</v>
      </c>
      <c r="L84">
        <v>-0.80682926829268298</v>
      </c>
      <c r="M84">
        <v>-0.7105691056910568</v>
      </c>
      <c r="N84">
        <v>0.49642276422764225</v>
      </c>
      <c r="O84">
        <v>-0.95398373983739826</v>
      </c>
      <c r="P84">
        <v>-1.4790243902439024</v>
      </c>
      <c r="Q84">
        <v>2.2814634146341461</v>
      </c>
      <c r="R84">
        <v>0.80162601626016261</v>
      </c>
      <c r="S84">
        <v>1.2391869918699183</v>
      </c>
      <c r="T84">
        <v>1.2391869918699183</v>
      </c>
      <c r="U84" t="str">
        <v>_______</v>
      </c>
    </row>
    <row r="85" spans="1:21" x14ac:dyDescent="0.3">
      <c r="A85">
        <v>4.9689983777569307</v>
      </c>
      <c r="B85">
        <v>4.9689983777569307</v>
      </c>
      <c r="C85">
        <v>-0.78274965996409129</v>
      </c>
      <c r="D85">
        <v>-0.78274965996409129</v>
      </c>
      <c r="E85">
        <v>5.7516961133193574</v>
      </c>
      <c r="F85">
        <v>5.7516961133193574</v>
      </c>
      <c r="G85">
        <v>6.3268657246512934</v>
      </c>
      <c r="H85">
        <v>6.3268657246512934</v>
      </c>
      <c r="I85" t="str">
        <v>Terance Mann</v>
      </c>
      <c r="J85">
        <v>0.39560975609756099</v>
      </c>
      <c r="K85">
        <v>0.65707317073170735</v>
      </c>
      <c r="L85">
        <v>-0.70731707317073178</v>
      </c>
      <c r="M85">
        <v>-0.39853658536585368</v>
      </c>
      <c r="N85">
        <v>0.16878048780487809</v>
      </c>
      <c r="O85">
        <v>-0.20097560975609757</v>
      </c>
      <c r="P85">
        <v>-0.76731707317073172</v>
      </c>
      <c r="Q85">
        <v>-0.551219512195122</v>
      </c>
      <c r="R85">
        <v>0.78634146341463418</v>
      </c>
      <c r="S85">
        <v>1.1873170731707314</v>
      </c>
      <c r="T85">
        <v>1.1873170731707314</v>
      </c>
      <c r="U85" t="str">
        <v>_______</v>
      </c>
    </row>
    <row r="86" spans="1:21" x14ac:dyDescent="0.3">
      <c r="A86">
        <v>4.9450822001862242</v>
      </c>
      <c r="B86">
        <v>4.9450822001862242</v>
      </c>
      <c r="C86">
        <v>-0.81484800177245198</v>
      </c>
      <c r="D86">
        <v>-0.81484800177245198</v>
      </c>
      <c r="E86">
        <v>5.7225158025844838</v>
      </c>
      <c r="F86">
        <v>5.7225158025844838</v>
      </c>
      <c r="G86">
        <v>6.2947673828429327</v>
      </c>
      <c r="H86">
        <v>6.2947673828429327</v>
      </c>
      <c r="I86" t="str">
        <v>Cade Cunningham</v>
      </c>
      <c r="J86">
        <v>-0.88495934959349598</v>
      </c>
      <c r="K86">
        <v>0.8199186991869919</v>
      </c>
      <c r="L86">
        <v>0.13756097560975616</v>
      </c>
      <c r="M86">
        <v>0.32430894308943092</v>
      </c>
      <c r="N86">
        <v>-0.16040650406504062</v>
      </c>
      <c r="O86">
        <v>0.39235772357723586</v>
      </c>
      <c r="P86">
        <v>0.72634146341463413</v>
      </c>
      <c r="Q86">
        <v>6.4390243902439054E-2</v>
      </c>
      <c r="R86">
        <v>-2.044227642276423</v>
      </c>
      <c r="S86">
        <v>1.1801626016260163</v>
      </c>
      <c r="T86">
        <v>1.1801626016260163</v>
      </c>
      <c r="U86" t="str">
        <v>_______</v>
      </c>
    </row>
    <row r="87" spans="1:21" x14ac:dyDescent="0.3">
      <c r="A87">
        <v>4.761362472483972</v>
      </c>
      <c r="B87">
        <v>4.761362472483972</v>
      </c>
      <c r="C87">
        <v>-1.0614216274821411</v>
      </c>
      <c r="D87">
        <v>-1.0614216274821411</v>
      </c>
      <c r="E87">
        <v>5.4983579610302211</v>
      </c>
      <c r="F87">
        <v>5.4983579610302211</v>
      </c>
      <c r="G87">
        <v>6.0481937571332436</v>
      </c>
      <c r="H87">
        <v>6.0481937571332436</v>
      </c>
      <c r="I87" t="str">
        <v>Dorian Finney-Smith</v>
      </c>
      <c r="J87">
        <v>0.23605691056910569</v>
      </c>
      <c r="K87">
        <v>-3.7723577235772361E-2</v>
      </c>
      <c r="L87">
        <v>0.13707317073170733</v>
      </c>
      <c r="M87">
        <v>-0.68601626016260164</v>
      </c>
      <c r="N87">
        <v>-3.4349593495934957E-2</v>
      </c>
      <c r="O87">
        <v>-0.64101626016260171</v>
      </c>
      <c r="P87">
        <v>-0.21146341463414636</v>
      </c>
      <c r="Q87">
        <v>-0.42670731707317078</v>
      </c>
      <c r="R87">
        <v>0.98447154471544718</v>
      </c>
      <c r="S87">
        <v>1.1252032520325201</v>
      </c>
      <c r="T87">
        <v>1.1252032520325201</v>
      </c>
      <c r="U87" t="str">
        <v>_______</v>
      </c>
    </row>
    <row r="88" spans="1:21" x14ac:dyDescent="0.3">
      <c r="A88">
        <v>4.5955798779597501</v>
      </c>
      <c r="B88">
        <v>4.5955798779597501</v>
      </c>
      <c r="C88">
        <v>-1.283921496835557</v>
      </c>
      <c r="D88">
        <v>-1.283921496835557</v>
      </c>
      <c r="E88">
        <v>5.2960853525271157</v>
      </c>
      <c r="F88">
        <v>5.2960853525271157</v>
      </c>
      <c r="G88">
        <v>5.8256938877798277</v>
      </c>
      <c r="H88">
        <v>5.8256938877798277</v>
      </c>
      <c r="I88" t="str">
        <v>Brandon Clarke</v>
      </c>
      <c r="J88">
        <v>0.77243902439024392</v>
      </c>
      <c r="K88">
        <v>-0.69341463414634152</v>
      </c>
      <c r="L88">
        <v>-1.4104878048780487</v>
      </c>
      <c r="M88">
        <v>-0.59658536585365851</v>
      </c>
      <c r="N88">
        <v>5.6097560975609806E-2</v>
      </c>
      <c r="O88">
        <v>-0.66317073170731711</v>
      </c>
      <c r="P88">
        <v>7.0243902439024397E-2</v>
      </c>
      <c r="Q88">
        <v>0.57999999999999996</v>
      </c>
      <c r="R88">
        <v>1.1556097560975609</v>
      </c>
      <c r="S88">
        <v>1.0756097560975608</v>
      </c>
      <c r="T88">
        <v>1.0756097560975608</v>
      </c>
      <c r="U88" t="str">
        <v>_______</v>
      </c>
    </row>
    <row r="89" spans="1:21" x14ac:dyDescent="0.3">
      <c r="A89">
        <v>4.5779145195268409</v>
      </c>
      <c r="B89">
        <v>4.5779145195268409</v>
      </c>
      <c r="C89">
        <v>-1.307630499307642</v>
      </c>
      <c r="D89">
        <v>-1.307630499307642</v>
      </c>
      <c r="E89">
        <v>5.2745317139161294</v>
      </c>
      <c r="F89">
        <v>5.2745317139161294</v>
      </c>
      <c r="G89">
        <v>5.8019848853077427</v>
      </c>
      <c r="H89">
        <v>5.8019848853077427</v>
      </c>
      <c r="I89" t="str">
        <v>Royce O'Neale</v>
      </c>
      <c r="J89">
        <v>-8.4065040650406514E-2</v>
      </c>
      <c r="K89">
        <v>0.20008130081300815</v>
      </c>
      <c r="L89">
        <v>-0.24707317073170734</v>
      </c>
      <c r="M89">
        <v>-1.0244308943089431</v>
      </c>
      <c r="N89">
        <v>0.61504065040650413</v>
      </c>
      <c r="O89">
        <v>-0.20199186991869922</v>
      </c>
      <c r="P89">
        <v>-0.33951219512195124</v>
      </c>
      <c r="Q89">
        <v>-0.15231707317073173</v>
      </c>
      <c r="R89">
        <v>0.49971544715447158</v>
      </c>
      <c r="S89">
        <v>1.0703252032520323</v>
      </c>
      <c r="T89">
        <v>1.0703252032520323</v>
      </c>
      <c r="U89" t="str">
        <v>_______</v>
      </c>
    </row>
    <row r="90" spans="1:21" x14ac:dyDescent="0.3">
      <c r="A90">
        <v>4.3958254402953205</v>
      </c>
      <c r="B90">
        <v>4.3958254402953205</v>
      </c>
      <c r="C90">
        <v>-1.5520156017122133</v>
      </c>
      <c r="D90">
        <v>-1.5520156017122133</v>
      </c>
      <c r="E90">
        <v>5.0523634390028827</v>
      </c>
      <c r="F90">
        <v>5.0523634390028827</v>
      </c>
      <c r="G90">
        <v>5.5575997829031714</v>
      </c>
      <c r="H90">
        <v>5.5575997829031714</v>
      </c>
      <c r="I90" t="str">
        <v>Kevin Porter Jr.</v>
      </c>
      <c r="J90">
        <v>-0.6531707317073171</v>
      </c>
      <c r="K90">
        <v>-0.36902439024390243</v>
      </c>
      <c r="L90">
        <v>0.25414634146341464</v>
      </c>
      <c r="M90">
        <v>0.4363414634146342</v>
      </c>
      <c r="N90">
        <v>-0.45609756097560972</v>
      </c>
      <c r="O90">
        <v>1.5648780487804879</v>
      </c>
      <c r="P90">
        <v>0.50560975609756098</v>
      </c>
      <c r="Q90">
        <v>-0.43585365853658536</v>
      </c>
      <c r="R90">
        <v>-1.6358536585365853</v>
      </c>
      <c r="S90">
        <v>1.0158536585365854</v>
      </c>
      <c r="T90">
        <v>1.0158536585365854</v>
      </c>
      <c r="U90" t="str">
        <v>_______</v>
      </c>
    </row>
    <row r="91" spans="1:21" x14ac:dyDescent="0.3">
      <c r="A91">
        <v>4.1650886816870187</v>
      </c>
      <c r="B91">
        <v>4.1650886816870187</v>
      </c>
      <c r="C91">
        <v>-1.8616916493860654</v>
      </c>
      <c r="D91">
        <v>-1.8616916493860654</v>
      </c>
      <c r="E91">
        <v>4.7708397592993812</v>
      </c>
      <c r="F91">
        <v>4.7708397592993812</v>
      </c>
      <c r="G91">
        <v>5.2479237352293193</v>
      </c>
      <c r="H91">
        <v>5.2479237352293193</v>
      </c>
      <c r="I91" t="str">
        <v>Jalen Suggs</v>
      </c>
      <c r="J91">
        <v>-0.49792682926829268</v>
      </c>
      <c r="K91">
        <v>-0.26853658536585368</v>
      </c>
      <c r="L91">
        <v>-0.3520731707317073</v>
      </c>
      <c r="M91">
        <v>0.14085365853658544</v>
      </c>
      <c r="N91">
        <v>-0.36365853658536584</v>
      </c>
      <c r="O91">
        <v>1.1751219512195121</v>
      </c>
      <c r="P91">
        <v>1.2376829268292684</v>
      </c>
      <c r="Q91">
        <v>-0.57963414634146349</v>
      </c>
      <c r="R91">
        <v>-1.3498780487804876</v>
      </c>
      <c r="S91">
        <v>0.94682926829268299</v>
      </c>
      <c r="T91">
        <v>0.94682926829268299</v>
      </c>
      <c r="U91" t="str">
        <v>_______</v>
      </c>
    </row>
    <row r="92" spans="1:21" x14ac:dyDescent="0.3">
      <c r="A92">
        <v>4.110461957917563</v>
      </c>
      <c r="B92">
        <v>4.110461957917563</v>
      </c>
      <c r="C92">
        <v>-1.9350071801074371</v>
      </c>
      <c r="D92">
        <v>-1.9350071801074371</v>
      </c>
      <c r="E92">
        <v>4.7041892768254066</v>
      </c>
      <c r="F92">
        <v>4.7041892768254066</v>
      </c>
      <c r="G92">
        <v>5.1746082045079476</v>
      </c>
      <c r="H92">
        <v>5.1746082045079476</v>
      </c>
      <c r="I92" t="str">
        <v>Devonte' Graham</v>
      </c>
      <c r="J92">
        <v>-1.7714634146341461</v>
      </c>
      <c r="K92">
        <v>0.49317073170731701</v>
      </c>
      <c r="L92">
        <v>1.244390243902439</v>
      </c>
      <c r="M92">
        <v>9.756097560975896E-4</v>
      </c>
      <c r="N92">
        <v>-0.98536585365853657</v>
      </c>
      <c r="O92">
        <v>1.0697560975609757</v>
      </c>
      <c r="P92">
        <v>-0.18585365853658536</v>
      </c>
      <c r="Q92">
        <v>-0.97365853658536583</v>
      </c>
      <c r="R92">
        <v>0.23365853658536584</v>
      </c>
      <c r="S92">
        <v>0.93048780487804894</v>
      </c>
      <c r="T92">
        <v>0.93048780487804894</v>
      </c>
      <c r="U92" t="str">
        <v>_______</v>
      </c>
    </row>
    <row r="93" spans="1:21" x14ac:dyDescent="0.3">
      <c r="A93">
        <v>3.807976666597138</v>
      </c>
      <c r="B93">
        <v>3.807976666597138</v>
      </c>
      <c r="C93">
        <v>-2.3409782532063765</v>
      </c>
      <c r="D93">
        <v>-2.3409782532063765</v>
      </c>
      <c r="E93">
        <v>4.3351246649172799</v>
      </c>
      <c r="F93">
        <v>4.3351246649172799</v>
      </c>
      <c r="G93">
        <v>4.7686371314090081</v>
      </c>
      <c r="H93">
        <v>4.7686371314090081</v>
      </c>
      <c r="I93" t="str">
        <v>Facundo Campazzo</v>
      </c>
      <c r="J93">
        <v>-0.6225609756097561</v>
      </c>
      <c r="K93">
        <v>0.48817073170731712</v>
      </c>
      <c r="L93">
        <v>-0.33426829268292685</v>
      </c>
      <c r="M93">
        <v>-0.9719512195121951</v>
      </c>
      <c r="N93">
        <v>-1.0758536585365854</v>
      </c>
      <c r="O93">
        <v>0.64097560975609758</v>
      </c>
      <c r="P93">
        <v>1.2198780487804879</v>
      </c>
      <c r="Q93">
        <v>-0.69536585365853665</v>
      </c>
      <c r="R93">
        <v>0.38609756097560977</v>
      </c>
      <c r="S93">
        <v>0.83999999999999975</v>
      </c>
      <c r="T93">
        <v>0.83999999999999975</v>
      </c>
      <c r="U93" t="str">
        <v>_______</v>
      </c>
    </row>
    <row r="94" spans="1:21" x14ac:dyDescent="0.3">
      <c r="A94">
        <v>3.7008974170191986</v>
      </c>
      <c r="B94">
        <v>3.7008974170191986</v>
      </c>
      <c r="C94">
        <v>-2.4846912835756321</v>
      </c>
      <c r="D94">
        <v>-2.4846912835756321</v>
      </c>
      <c r="E94">
        <v>4.2044764554906839</v>
      </c>
      <c r="F94">
        <v>4.2044764554906839</v>
      </c>
      <c r="G94">
        <v>4.6249241010397526</v>
      </c>
      <c r="H94">
        <v>4.6249241010397526</v>
      </c>
      <c r="I94" t="str">
        <v>Montrezl Harrell</v>
      </c>
      <c r="J94">
        <v>2.0713821138211381</v>
      </c>
      <c r="K94">
        <v>-1.1134959349593496</v>
      </c>
      <c r="L94">
        <v>-1.6692682926829268</v>
      </c>
      <c r="M94">
        <v>-0.17154471544715447</v>
      </c>
      <c r="N94">
        <v>0.42178861788617888</v>
      </c>
      <c r="O94">
        <v>-0.8461788617886179</v>
      </c>
      <c r="P94">
        <v>-0.53365853658536588</v>
      </c>
      <c r="Q94">
        <v>0.27463414634146338</v>
      </c>
      <c r="R94">
        <v>0.56943089430894311</v>
      </c>
      <c r="S94">
        <v>0.80796747967479654</v>
      </c>
      <c r="T94">
        <v>0.80796747967479654</v>
      </c>
      <c r="U94" t="str">
        <v>_______</v>
      </c>
    </row>
    <row r="95" spans="1:21" x14ac:dyDescent="0.3">
      <c r="A95">
        <v>3.6731763930167873</v>
      </c>
      <c r="B95">
        <v>3.6731763930167873</v>
      </c>
      <c r="C95">
        <v>-2.5218961797625976</v>
      </c>
      <c r="D95">
        <v>-2.5218961797625976</v>
      </c>
      <c r="E95">
        <v>4.1706538225934429</v>
      </c>
      <c r="F95">
        <v>4.1706538225934429</v>
      </c>
      <c r="G95">
        <v>4.5877192048527871</v>
      </c>
      <c r="H95">
        <v>4.5877192048527871</v>
      </c>
      <c r="I95" t="str">
        <v>Larry Nance Jr.</v>
      </c>
      <c r="J95">
        <v>0.20552845528455285</v>
      </c>
      <c r="K95">
        <v>-0.59934959349593497</v>
      </c>
      <c r="L95">
        <v>-0.74048780487804877</v>
      </c>
      <c r="M95">
        <v>-0.91788617886178858</v>
      </c>
      <c r="N95">
        <v>9.0081300813008136E-2</v>
      </c>
      <c r="O95">
        <v>-0.18276422764227646</v>
      </c>
      <c r="P95">
        <v>1.1165853658536584</v>
      </c>
      <c r="Q95">
        <v>-0.34731707317073168</v>
      </c>
      <c r="R95">
        <v>0.37040650406504072</v>
      </c>
      <c r="S95">
        <v>0.79967479674796715</v>
      </c>
      <c r="T95">
        <v>0.79967479674796715</v>
      </c>
      <c r="U95" t="str">
        <v>_______</v>
      </c>
    </row>
    <row r="96" spans="1:21" x14ac:dyDescent="0.3">
      <c r="A96">
        <v>3.5693584403803085</v>
      </c>
      <c r="B96">
        <v>3.5693584403803085</v>
      </c>
      <c r="C96">
        <v>-2.6612321635216203</v>
      </c>
      <c r="D96">
        <v>-2.6612321635216203</v>
      </c>
      <c r="E96">
        <v>4.0439847464488761</v>
      </c>
      <c r="F96">
        <v>4.0439847464488761</v>
      </c>
      <c r="G96">
        <v>4.4483832210937644</v>
      </c>
      <c r="H96">
        <v>4.4483832210937644</v>
      </c>
      <c r="I96" t="str">
        <v>Bojan Bogdanovic</v>
      </c>
      <c r="J96">
        <v>-0.69016260162601617</v>
      </c>
      <c r="K96">
        <v>1.2930081300813008</v>
      </c>
      <c r="L96">
        <v>0.81756097560975616</v>
      </c>
      <c r="M96">
        <v>0.49325203252032518</v>
      </c>
      <c r="N96">
        <v>-0.45666666666666661</v>
      </c>
      <c r="O96">
        <v>-0.47552845528455284</v>
      </c>
      <c r="P96">
        <v>-0.80195121951219506</v>
      </c>
      <c r="Q96">
        <v>-0.99121951219512194</v>
      </c>
      <c r="R96">
        <v>-0.22455284552845528</v>
      </c>
      <c r="S96">
        <v>0.76861788617886173</v>
      </c>
      <c r="T96">
        <v>0.76861788617886173</v>
      </c>
      <c r="U96" t="str">
        <v>_______</v>
      </c>
    </row>
    <row r="97" spans="1:21" x14ac:dyDescent="0.3">
      <c r="A97">
        <v>3.5625640717522664</v>
      </c>
      <c r="B97">
        <v>3.5625640717522664</v>
      </c>
      <c r="C97">
        <v>-2.6703510106262698</v>
      </c>
      <c r="D97">
        <v>-2.6703510106262698</v>
      </c>
      <c r="E97">
        <v>4.0356948854446495</v>
      </c>
      <c r="F97">
        <v>4.0356948854446495</v>
      </c>
      <c r="G97">
        <v>4.4392643739891149</v>
      </c>
      <c r="H97">
        <v>4.4392643739891149</v>
      </c>
      <c r="I97" t="str">
        <v>Wendell Carter Jr.</v>
      </c>
      <c r="J97">
        <v>0.74304878048780487</v>
      </c>
      <c r="K97">
        <v>-0.72146341463414632</v>
      </c>
      <c r="L97">
        <v>-1.3679268292682925</v>
      </c>
      <c r="M97">
        <v>-0.35292682926829266</v>
      </c>
      <c r="N97">
        <v>1.1798780487804876</v>
      </c>
      <c r="O97">
        <v>-0.45585365853658538</v>
      </c>
      <c r="P97">
        <v>-0.77841463414634138</v>
      </c>
      <c r="Q97">
        <v>0.4873170731707317</v>
      </c>
      <c r="R97">
        <v>0.22804878048780489</v>
      </c>
      <c r="S97">
        <v>0.76658536585365833</v>
      </c>
      <c r="T97">
        <v>0.76658536585365833</v>
      </c>
      <c r="U97" t="str">
        <v>_______</v>
      </c>
    </row>
    <row r="98" spans="1:21" x14ac:dyDescent="0.3">
      <c r="A98">
        <v>3.5265539180236454</v>
      </c>
      <c r="B98">
        <v>3.5265539180236454</v>
      </c>
      <c r="C98">
        <v>-2.7186809002809031</v>
      </c>
      <c r="D98">
        <v>-2.7186809002809031</v>
      </c>
      <c r="E98">
        <v>3.9917586221222554</v>
      </c>
      <c r="F98">
        <v>3.9917586221222554</v>
      </c>
      <c r="G98">
        <v>4.3909344843344815</v>
      </c>
      <c r="H98">
        <v>4.3909344843344815</v>
      </c>
      <c r="I98" t="str">
        <v>Spencer Dinwiddie</v>
      </c>
      <c r="J98">
        <v>-0.78565040650406492</v>
      </c>
      <c r="K98">
        <v>0.28398373983739839</v>
      </c>
      <c r="L98">
        <v>0.14951219512195124</v>
      </c>
      <c r="M98">
        <v>0.34288617886178874</v>
      </c>
      <c r="N98">
        <v>-0.54483739837398371</v>
      </c>
      <c r="O98">
        <v>1.7053252032520325</v>
      </c>
      <c r="P98">
        <v>-0.349390243902439</v>
      </c>
      <c r="Q98">
        <v>-0.51707317073170733</v>
      </c>
      <c r="R98">
        <v>-1.3338211382113823</v>
      </c>
      <c r="S98">
        <v>0.75581300813008134</v>
      </c>
      <c r="T98">
        <v>0.75581300813008134</v>
      </c>
      <c r="U98" t="str">
        <v>_______</v>
      </c>
    </row>
    <row r="99" spans="1:21" x14ac:dyDescent="0.3">
      <c r="A99">
        <v>3.4772268017840604</v>
      </c>
      <c r="B99">
        <v>3.4772268017840604</v>
      </c>
      <c r="C99">
        <v>-2.7848837302606508</v>
      </c>
      <c r="D99">
        <v>-2.7848837302606508</v>
      </c>
      <c r="E99">
        <v>3.931574231231576</v>
      </c>
      <c r="F99">
        <v>3.931574231231576</v>
      </c>
      <c r="G99">
        <v>4.3247316543547338</v>
      </c>
      <c r="H99">
        <v>4.3247316543547338</v>
      </c>
      <c r="I99" t="str">
        <v>RJ Barrett</v>
      </c>
      <c r="J99">
        <v>-0.45906504065040654</v>
      </c>
      <c r="K99">
        <v>-0.26638211382113824</v>
      </c>
      <c r="L99">
        <v>6.3902439024390245E-2</v>
      </c>
      <c r="M99">
        <v>0.65849593495934966</v>
      </c>
      <c r="N99">
        <v>0.27662601626016259</v>
      </c>
      <c r="O99">
        <v>9.9837398373983754E-2</v>
      </c>
      <c r="P99">
        <v>-0.52243902439024392</v>
      </c>
      <c r="Q99">
        <v>-0.55475609756097566</v>
      </c>
      <c r="R99">
        <v>-0.36004065040650407</v>
      </c>
      <c r="S99">
        <v>0.74105691056910539</v>
      </c>
      <c r="T99">
        <v>0.74105691056910539</v>
      </c>
      <c r="U99" t="str">
        <v>_______</v>
      </c>
    </row>
    <row r="100" spans="1:21" x14ac:dyDescent="0.3">
      <c r="A100">
        <v>3.2557303845098966</v>
      </c>
      <c r="B100">
        <v>3.2557303845098966</v>
      </c>
      <c r="C100">
        <v>-3.0821581458721816</v>
      </c>
      <c r="D100">
        <v>-3.0821581458721816</v>
      </c>
      <c r="E100">
        <v>3.6613247624938206</v>
      </c>
      <c r="F100">
        <v>3.6613247624938206</v>
      </c>
      <c r="G100">
        <v>4.027457238743203</v>
      </c>
      <c r="H100">
        <v>4.027457238743203</v>
      </c>
      <c r="I100" t="str">
        <v>Dillon Brooks</v>
      </c>
      <c r="J100">
        <v>-1.1286178861788618</v>
      </c>
      <c r="K100">
        <v>0.52211382113821136</v>
      </c>
      <c r="L100">
        <v>0.12853658536585369</v>
      </c>
      <c r="M100">
        <v>0.41455284552845539</v>
      </c>
      <c r="N100">
        <v>-0.89138211382113819</v>
      </c>
      <c r="O100">
        <v>-0.31154471544715445</v>
      </c>
      <c r="P100">
        <v>0.65414634146341466</v>
      </c>
      <c r="Q100">
        <v>-0.36878048780487804</v>
      </c>
      <c r="R100">
        <v>-0.1491056910569106</v>
      </c>
      <c r="S100">
        <v>0.67479674796747968</v>
      </c>
      <c r="T100">
        <v>0.67479674796747968</v>
      </c>
      <c r="U100" t="str">
        <v>_______</v>
      </c>
    </row>
    <row r="101" spans="1:21" x14ac:dyDescent="0.3">
      <c r="A101">
        <v>3.1943092921123983</v>
      </c>
      <c r="B101">
        <v>3.1943092921123983</v>
      </c>
      <c r="C101">
        <v>-3.1645925236982007</v>
      </c>
      <c r="D101">
        <v>-3.1645925236982007</v>
      </c>
      <c r="E101">
        <v>3.5863844190156215</v>
      </c>
      <c r="F101">
        <v>3.5863844190156215</v>
      </c>
      <c r="G101">
        <v>3.945022860917184</v>
      </c>
      <c r="H101">
        <v>3.945022860917184</v>
      </c>
      <c r="I101" t="str">
        <v>Cameron Payne</v>
      </c>
      <c r="J101">
        <v>0.388130081300813</v>
      </c>
      <c r="K101">
        <v>0.38471544715447153</v>
      </c>
      <c r="L101">
        <v>-0.37219512195121951</v>
      </c>
      <c r="M101">
        <v>-0.64406504065040648</v>
      </c>
      <c r="N101">
        <v>-0.93056910569105689</v>
      </c>
      <c r="O101">
        <v>0.57495934959349604</v>
      </c>
      <c r="P101">
        <v>-0.61902439024390243</v>
      </c>
      <c r="Q101">
        <v>-0.47756097560975608</v>
      </c>
      <c r="R101">
        <v>0.54715447154471542</v>
      </c>
      <c r="S101">
        <v>0.65642276422764234</v>
      </c>
      <c r="T101">
        <v>0.65642276422764234</v>
      </c>
      <c r="U101" t="str">
        <v>_______</v>
      </c>
    </row>
    <row r="102" spans="1:21" x14ac:dyDescent="0.3">
      <c r="A102">
        <v>3.1171252644978442</v>
      </c>
      <c r="B102">
        <v>3.1171252644978442</v>
      </c>
      <c r="C102">
        <v>-3.2681826268070027</v>
      </c>
      <c r="D102">
        <v>-3.2681826268070027</v>
      </c>
      <c r="E102">
        <v>3.4922115980076196</v>
      </c>
      <c r="F102">
        <v>3.4922115980076196</v>
      </c>
      <c r="G102">
        <v>3.841432757808382</v>
      </c>
      <c r="H102">
        <v>3.841432757808382</v>
      </c>
      <c r="I102" t="str">
        <v>Danilo Gallinari</v>
      </c>
      <c r="J102">
        <v>-0.39422764227642282</v>
      </c>
      <c r="K102">
        <v>1.7649186991869921</v>
      </c>
      <c r="L102">
        <v>-3.8536585365853609E-2</v>
      </c>
      <c r="M102">
        <v>-0.37605691056910562</v>
      </c>
      <c r="N102">
        <v>-0.58455284552845521</v>
      </c>
      <c r="O102">
        <v>-0.7566666666666666</v>
      </c>
      <c r="P102">
        <v>-1.0017073170731707</v>
      </c>
      <c r="Q102">
        <v>-0.80414634146341468</v>
      </c>
      <c r="R102">
        <v>1.0194308943089432</v>
      </c>
      <c r="S102">
        <v>0.63333333333333375</v>
      </c>
      <c r="T102">
        <v>0.63333333333333375</v>
      </c>
      <c r="U102" t="str">
        <v>_______</v>
      </c>
    </row>
    <row r="103" spans="1:21" x14ac:dyDescent="0.3">
      <c r="A103">
        <v>3.0254012880192764</v>
      </c>
      <c r="B103">
        <v>3.0254012880192764</v>
      </c>
      <c r="C103">
        <v>-3.3912870627197571</v>
      </c>
      <c r="D103">
        <v>-3.3912870627197571</v>
      </c>
      <c r="E103">
        <v>3.3802984744505702</v>
      </c>
      <c r="F103">
        <v>3.3802984744505702</v>
      </c>
      <c r="G103">
        <v>3.7183283218956276</v>
      </c>
      <c r="H103">
        <v>3.7183283218956276</v>
      </c>
      <c r="I103" t="str">
        <v>Marcus Morris Sr.</v>
      </c>
      <c r="J103">
        <v>9.8211382113821147E-2</v>
      </c>
      <c r="K103">
        <v>0.18004065040650405</v>
      </c>
      <c r="L103">
        <v>0.6989024390243902</v>
      </c>
      <c r="M103">
        <v>-0.1176422764227642</v>
      </c>
      <c r="N103">
        <v>-0.42577235772357724</v>
      </c>
      <c r="O103">
        <v>-0.91849593495934956</v>
      </c>
      <c r="P103">
        <v>-0.849390243902439</v>
      </c>
      <c r="Q103">
        <v>-0.56890243902439031</v>
      </c>
      <c r="R103">
        <v>0.70406504065040654</v>
      </c>
      <c r="S103">
        <v>0.60589430894308904</v>
      </c>
      <c r="T103">
        <v>0.60589430894308904</v>
      </c>
      <c r="U103" t="str">
        <v>_______</v>
      </c>
    </row>
    <row r="104" spans="1:21" x14ac:dyDescent="0.3">
      <c r="A104">
        <v>2.9675132673083606</v>
      </c>
      <c r="B104">
        <v>2.9675132673083606</v>
      </c>
      <c r="C104">
        <v>-3.4689796400513586</v>
      </c>
      <c r="D104">
        <v>-3.4689796400513586</v>
      </c>
      <c r="E104">
        <v>3.3096688586945691</v>
      </c>
      <c r="F104">
        <v>3.3096688586945691</v>
      </c>
      <c r="G104">
        <v>3.6406357445640261</v>
      </c>
      <c r="H104">
        <v>3.6406357445640261</v>
      </c>
      <c r="I104" t="str">
        <v>Nicolas Batum</v>
      </c>
      <c r="J104">
        <v>0.14150406504065041</v>
      </c>
      <c r="K104">
        <v>-1.0447154471544717E-2</v>
      </c>
      <c r="L104">
        <v>-0.3228048780487805</v>
      </c>
      <c r="M104">
        <v>-0.98349593495934962</v>
      </c>
      <c r="N104">
        <v>-0.3911382113821138</v>
      </c>
      <c r="O104">
        <v>-0.45959349593495935</v>
      </c>
      <c r="P104">
        <v>-0.12207317073170734</v>
      </c>
      <c r="Q104">
        <v>-9.2682926829268292E-2</v>
      </c>
      <c r="R104">
        <v>1.0244308943089431</v>
      </c>
      <c r="S104">
        <v>0.58857723577235754</v>
      </c>
      <c r="T104">
        <v>0.58857723577235754</v>
      </c>
      <c r="U104" t="str">
        <v>_______</v>
      </c>
    </row>
    <row r="105" spans="1:21" x14ac:dyDescent="0.3">
      <c r="A105">
        <v>2.9404716801687538</v>
      </c>
      <c r="B105">
        <v>2.9404716801687538</v>
      </c>
      <c r="C105">
        <v>-3.5052726515278589</v>
      </c>
      <c r="D105">
        <v>-3.5052726515278589</v>
      </c>
      <c r="E105">
        <v>3.2766752118977505</v>
      </c>
      <c r="F105">
        <v>3.2766752118977505</v>
      </c>
      <c r="G105">
        <v>3.6043427330875257</v>
      </c>
      <c r="H105">
        <v>3.6043427330875257</v>
      </c>
      <c r="I105" t="str">
        <v>Will Barton</v>
      </c>
      <c r="J105">
        <v>-0.64463414634146343</v>
      </c>
      <c r="K105">
        <v>8.3414634146341468E-2</v>
      </c>
      <c r="L105">
        <v>4.9268292682926845E-2</v>
      </c>
      <c r="M105">
        <v>7.7804878048780557E-2</v>
      </c>
      <c r="N105">
        <v>-0.44756097560975605</v>
      </c>
      <c r="O105">
        <v>0.13926829268292687</v>
      </c>
      <c r="P105">
        <v>-6.6341463414634122E-2</v>
      </c>
      <c r="Q105">
        <v>-0.35048780487804876</v>
      </c>
      <c r="R105">
        <v>-6.512195121951217E-2</v>
      </c>
      <c r="S105">
        <v>0.58048780487804863</v>
      </c>
      <c r="T105">
        <v>0.58048780487804863</v>
      </c>
      <c r="U105" t="str">
        <v>_______</v>
      </c>
    </row>
    <row r="106" spans="1:21" x14ac:dyDescent="0.3">
      <c r="A106">
        <v>2.8692666969468754</v>
      </c>
      <c r="B106">
        <v>2.8692666969468754</v>
      </c>
      <c r="C106">
        <v>-3.6008381691845717</v>
      </c>
      <c r="D106">
        <v>-3.6008381691845717</v>
      </c>
      <c r="E106">
        <v>3.1897974685734662</v>
      </c>
      <c r="F106">
        <v>3.1897974685734662</v>
      </c>
      <c r="G106">
        <v>3.508777215430813</v>
      </c>
      <c r="H106">
        <v>3.508777215430813</v>
      </c>
      <c r="I106" t="str">
        <v>Lauri Markkanen</v>
      </c>
      <c r="J106">
        <v>0.2967479674796748</v>
      </c>
      <c r="K106">
        <v>0.34601626016260162</v>
      </c>
      <c r="L106">
        <v>0.32926829268292684</v>
      </c>
      <c r="M106">
        <v>-0.18813008130081302</v>
      </c>
      <c r="N106">
        <v>-6.7479674796747963E-2</v>
      </c>
      <c r="O106">
        <v>-0.97056910569105681</v>
      </c>
      <c r="P106">
        <v>-1.1390243902439026</v>
      </c>
      <c r="Q106">
        <v>-0.59609756097560984</v>
      </c>
      <c r="R106">
        <v>0.74357723577235779</v>
      </c>
      <c r="S106">
        <v>0.5591869918699186</v>
      </c>
      <c r="T106">
        <v>0.5591869918699186</v>
      </c>
      <c r="U106" t="str">
        <v>_______</v>
      </c>
    </row>
    <row r="107" spans="1:21" x14ac:dyDescent="0.3">
      <c r="A107">
        <v>2.4553537601265667</v>
      </c>
      <c r="B107">
        <v>2.4553537601265667</v>
      </c>
      <c r="C107">
        <v>-4.156358334799739</v>
      </c>
      <c r="D107">
        <v>-4.156358334799739</v>
      </c>
      <c r="E107">
        <v>2.6847791361960414</v>
      </c>
      <c r="F107">
        <v>2.6847791361960414</v>
      </c>
      <c r="G107">
        <v>2.9532570498156456</v>
      </c>
      <c r="H107">
        <v>2.9532570498156456</v>
      </c>
      <c r="I107" t="str">
        <v>Seth Curry</v>
      </c>
      <c r="J107">
        <v>7.2439024390243911E-2</v>
      </c>
      <c r="K107">
        <v>0.40780487804878046</v>
      </c>
      <c r="L107">
        <v>0.37365853658536591</v>
      </c>
      <c r="M107">
        <v>-0.27219512195121948</v>
      </c>
      <c r="N107">
        <v>-1.0792682926829267</v>
      </c>
      <c r="O107">
        <v>-0.13390243902439022</v>
      </c>
      <c r="P107">
        <v>-0.38219512195121952</v>
      </c>
      <c r="Q107">
        <v>-0.97365853658536583</v>
      </c>
      <c r="R107">
        <v>0.61780487804878048</v>
      </c>
      <c r="S107">
        <v>0.43536585365853675</v>
      </c>
      <c r="T107">
        <v>0.43536585365853675</v>
      </c>
      <c r="U107" t="str">
        <v>_______</v>
      </c>
    </row>
    <row r="108" spans="1:21" x14ac:dyDescent="0.3">
      <c r="A108">
        <v>2.4553537601265649</v>
      </c>
      <c r="B108">
        <v>2.4553537601265649</v>
      </c>
      <c r="C108">
        <v>-4.1563583347997408</v>
      </c>
      <c r="D108">
        <v>-4.1563583347997408</v>
      </c>
      <c r="E108">
        <v>2.6847791361960396</v>
      </c>
      <c r="F108">
        <v>2.6847791361960396</v>
      </c>
      <c r="G108">
        <v>2.9532570498156439</v>
      </c>
      <c r="H108">
        <v>2.9532570498156439</v>
      </c>
      <c r="I108" t="str">
        <v>Thaddeus Young</v>
      </c>
      <c r="J108">
        <v>1.4297560975609755</v>
      </c>
      <c r="K108">
        <v>-1.1202439024390245</v>
      </c>
      <c r="L108">
        <v>-1.5214634146341464</v>
      </c>
      <c r="M108">
        <v>-0.5026829268292683</v>
      </c>
      <c r="N108">
        <v>8.1707317073170804E-2</v>
      </c>
      <c r="O108">
        <v>0.40390243902439027</v>
      </c>
      <c r="P108">
        <v>7.0243902439024397E-2</v>
      </c>
      <c r="Q108">
        <v>-0.10292682926829266</v>
      </c>
      <c r="R108">
        <v>-0.10780487804878053</v>
      </c>
      <c r="S108">
        <v>0.43536585365853631</v>
      </c>
      <c r="T108">
        <v>0.43536585365853631</v>
      </c>
      <c r="U108" t="str">
        <v>_______</v>
      </c>
    </row>
    <row r="109" spans="1:21" x14ac:dyDescent="0.3">
      <c r="A109">
        <v>2.4110544766717337</v>
      </c>
      <c r="B109">
        <v>2.4110544766717337</v>
      </c>
      <c r="C109">
        <v>-4.2158132179220447</v>
      </c>
      <c r="D109">
        <v>-4.2158132179220447</v>
      </c>
      <c r="E109">
        <v>2.6307292424484907</v>
      </c>
      <c r="F109">
        <v>2.6307292424484907</v>
      </c>
      <c r="G109">
        <v>2.89380216669334</v>
      </c>
      <c r="H109">
        <v>2.89380216669334</v>
      </c>
      <c r="I109" t="str">
        <v>Dennis Schroder</v>
      </c>
      <c r="J109">
        <v>-0.60520325203252046</v>
      </c>
      <c r="K109">
        <v>1.0004065040650409</v>
      </c>
      <c r="L109">
        <v>-0.63853658536585367</v>
      </c>
      <c r="M109">
        <v>-9.5934959349592841E-3</v>
      </c>
      <c r="N109">
        <v>-0.76504065040650404</v>
      </c>
      <c r="O109">
        <v>1.1594308943089431</v>
      </c>
      <c r="P109">
        <v>0.19390243902439028</v>
      </c>
      <c r="Q109">
        <v>-0.82</v>
      </c>
      <c r="R109">
        <v>-0.89813008130081307</v>
      </c>
      <c r="S109">
        <v>0.42211382113821161</v>
      </c>
      <c r="T109">
        <v>0.42211382113821161</v>
      </c>
      <c r="U109" t="str">
        <v>_______</v>
      </c>
    </row>
    <row r="110" spans="1:21" x14ac:dyDescent="0.3">
      <c r="A110">
        <v>2.313759117918174</v>
      </c>
      <c r="B110">
        <v>2.313759117918174</v>
      </c>
      <c r="C110">
        <v>-4.3463951084606078</v>
      </c>
      <c r="D110">
        <v>-4.3463951084606078</v>
      </c>
      <c r="E110">
        <v>2.5120184328679787</v>
      </c>
      <c r="F110">
        <v>2.5120184328679787</v>
      </c>
      <c r="G110">
        <v>2.7632202761547768</v>
      </c>
      <c r="H110">
        <v>2.7632202761547768</v>
      </c>
      <c r="I110" t="str">
        <v>Jae Crowder</v>
      </c>
      <c r="J110">
        <v>-0.80601626016260164</v>
      </c>
      <c r="K110">
        <v>-7.1869918699187005E-2</v>
      </c>
      <c r="L110">
        <v>0.65512195121951222</v>
      </c>
      <c r="M110">
        <v>-0.60894308943089426</v>
      </c>
      <c r="N110">
        <v>-0.23691056910569105</v>
      </c>
      <c r="O110">
        <v>-0.41723577235772363</v>
      </c>
      <c r="P110">
        <v>-0.39073170731707318</v>
      </c>
      <c r="Q110">
        <v>-0.38097560975609757</v>
      </c>
      <c r="R110">
        <v>0.84569105691056912</v>
      </c>
      <c r="S110">
        <v>0.39300813008130087</v>
      </c>
      <c r="T110">
        <v>0.39300813008130087</v>
      </c>
      <c r="U110" t="str">
        <v>_______</v>
      </c>
    </row>
    <row r="111" spans="1:21" x14ac:dyDescent="0.3">
      <c r="A111">
        <v>2.2871251928962479</v>
      </c>
      <c r="B111">
        <v>2.2871251928962479</v>
      </c>
      <c r="C111">
        <v>-4.3821409891108312</v>
      </c>
      <c r="D111">
        <v>-4.3821409891108312</v>
      </c>
      <c r="E111">
        <v>2.479522177731412</v>
      </c>
      <c r="F111">
        <v>2.479522177731412</v>
      </c>
      <c r="G111">
        <v>2.7274743955045535</v>
      </c>
      <c r="H111">
        <v>2.7274743955045535</v>
      </c>
      <c r="I111" t="str">
        <v>Terrence Ross</v>
      </c>
      <c r="J111">
        <v>-1.1130081300813008</v>
      </c>
      <c r="K111">
        <v>0.88504065040650404</v>
      </c>
      <c r="L111">
        <v>-1.9024390243902456E-2</v>
      </c>
      <c r="M111">
        <v>1.0894308943089404E-2</v>
      </c>
      <c r="N111">
        <v>-0.74747967479674804</v>
      </c>
      <c r="O111">
        <v>-0.34032520325203253</v>
      </c>
      <c r="P111">
        <v>-4.4390243902439036E-2</v>
      </c>
      <c r="Q111">
        <v>-0.25609756097560976</v>
      </c>
      <c r="R111">
        <v>0.20455284552845532</v>
      </c>
      <c r="S111">
        <v>0.38504065040650359</v>
      </c>
      <c r="T111">
        <v>0.38504065040650359</v>
      </c>
      <c r="U111" t="str">
        <v>_______</v>
      </c>
    </row>
    <row r="112" spans="1:21" x14ac:dyDescent="0.3">
      <c r="A112">
        <v>2.2555993224621353</v>
      </c>
      <c r="B112">
        <v>2.2555993224621353</v>
      </c>
      <c r="C112">
        <v>-4.4244524396763962</v>
      </c>
      <c r="D112">
        <v>-4.4244524396763962</v>
      </c>
      <c r="E112">
        <v>2.4410572226718075</v>
      </c>
      <c r="F112">
        <v>2.4410572226718075</v>
      </c>
      <c r="G112">
        <v>2.6851629449389884</v>
      </c>
      <c r="H112">
        <v>2.6851629449389884</v>
      </c>
      <c r="I112" t="str">
        <v>Daniel Theis</v>
      </c>
      <c r="J112">
        <v>1.0797560975609757</v>
      </c>
      <c r="K112">
        <v>-0.83</v>
      </c>
      <c r="L112">
        <v>-0.94097560975609751</v>
      </c>
      <c r="M112">
        <v>-0.65634146341463406</v>
      </c>
      <c r="N112">
        <v>5.6097560975609806E-2</v>
      </c>
      <c r="O112">
        <v>-0.60341463414634144</v>
      </c>
      <c r="P112">
        <v>-0.86024390243902438</v>
      </c>
      <c r="Q112">
        <v>0.59707317073170729</v>
      </c>
      <c r="R112">
        <v>0.72878048780487803</v>
      </c>
      <c r="S112">
        <v>0.37560975609756109</v>
      </c>
      <c r="T112">
        <v>0.37560975609756109</v>
      </c>
      <c r="U112" t="str">
        <v>_______</v>
      </c>
    </row>
    <row r="113" spans="1:21" x14ac:dyDescent="0.3">
      <c r="A113">
        <v>2.2338573428524011</v>
      </c>
      <c r="B113">
        <v>2.2338573428524011</v>
      </c>
      <c r="C113">
        <v>-4.4536327504112707</v>
      </c>
      <c r="D113">
        <v>-4.4536327504112707</v>
      </c>
      <c r="E113">
        <v>2.414529667458285</v>
      </c>
      <c r="F113">
        <v>2.414529667458285</v>
      </c>
      <c r="G113">
        <v>2.655982634204114</v>
      </c>
      <c r="H113">
        <v>2.655982634204114</v>
      </c>
      <c r="I113" t="str">
        <v>Justin Holiday</v>
      </c>
      <c r="J113">
        <v>-0.66162601626016249</v>
      </c>
      <c r="K113">
        <v>-0.1243089430894309</v>
      </c>
      <c r="L113">
        <v>0.45609756097560977</v>
      </c>
      <c r="M113">
        <v>-0.64821138211382112</v>
      </c>
      <c r="N113">
        <v>-0.76105691056910563</v>
      </c>
      <c r="O113">
        <v>-0.65626016260162601</v>
      </c>
      <c r="P113">
        <v>-2.9268292682926855E-3</v>
      </c>
      <c r="Q113">
        <v>-5.9024390243902436E-2</v>
      </c>
      <c r="R113">
        <v>1.0215447154471544</v>
      </c>
      <c r="S113">
        <v>0.3691056910569106</v>
      </c>
      <c r="T113">
        <v>0.3691056910569106</v>
      </c>
      <c r="U113" t="str">
        <v>_______</v>
      </c>
    </row>
    <row r="114" spans="1:21" x14ac:dyDescent="0.3">
      <c r="A114">
        <v>2.1365619840988437</v>
      </c>
      <c r="B114">
        <v>2.1365619840988437</v>
      </c>
      <c r="C114">
        <v>-4.5842146409498312</v>
      </c>
      <c r="D114">
        <v>-4.5842146409498312</v>
      </c>
      <c r="E114">
        <v>2.2958188578777761</v>
      </c>
      <c r="F114">
        <v>2.2958188578777761</v>
      </c>
      <c r="G114">
        <v>2.5254007436655539</v>
      </c>
      <c r="H114">
        <v>2.5254007436655539</v>
      </c>
      <c r="I114" t="str">
        <v>Serge Ibaka</v>
      </c>
      <c r="J114">
        <v>0.6356097560975611</v>
      </c>
      <c r="K114">
        <v>0.25463414634146342</v>
      </c>
      <c r="L114">
        <v>-0.8521951219512196</v>
      </c>
      <c r="M114">
        <v>-0.64926829268292674</v>
      </c>
      <c r="N114">
        <v>0.1760975609756098</v>
      </c>
      <c r="O114">
        <v>-0.6429268292682927</v>
      </c>
      <c r="P114">
        <v>-1.8385365853658535</v>
      </c>
      <c r="Q114">
        <v>0.69414634146341481</v>
      </c>
      <c r="R114">
        <v>0.7575609756097561</v>
      </c>
      <c r="S114">
        <v>0.34000000000000052</v>
      </c>
      <c r="T114">
        <v>0.34000000000000052</v>
      </c>
      <c r="U114" t="str">
        <v>_______</v>
      </c>
    </row>
    <row r="115" spans="1:21" x14ac:dyDescent="0.3">
      <c r="A115">
        <v>1.9512116079258603</v>
      </c>
      <c r="B115">
        <v>1.9512116079258603</v>
      </c>
      <c r="C115">
        <v>-4.8329767899646354</v>
      </c>
      <c r="D115">
        <v>-4.8329767899646354</v>
      </c>
      <c r="E115">
        <v>2.0696714496824993</v>
      </c>
      <c r="F115">
        <v>2.0696714496824993</v>
      </c>
      <c r="G115">
        <v>2.2766385946507492</v>
      </c>
      <c r="H115">
        <v>2.2766385946507492</v>
      </c>
      <c r="I115" t="str">
        <v>Derrick Rose</v>
      </c>
      <c r="J115">
        <v>0.12894308943089433</v>
      </c>
      <c r="K115">
        <v>0.75028455284552842</v>
      </c>
      <c r="L115">
        <v>-0.87085365853658547</v>
      </c>
      <c r="M115">
        <v>-0.2730081300813007</v>
      </c>
      <c r="N115">
        <v>-1.1235772357723577</v>
      </c>
      <c r="O115">
        <v>0.26589430894308941</v>
      </c>
      <c r="P115">
        <v>-0.2486585365853658</v>
      </c>
      <c r="Q115">
        <v>-0.495</v>
      </c>
      <c r="R115">
        <v>0.34565040650406503</v>
      </c>
      <c r="S115">
        <v>0.28455284552845539</v>
      </c>
      <c r="T115">
        <v>0.28455284552845539</v>
      </c>
      <c r="U115" t="str">
        <v>_______</v>
      </c>
    </row>
    <row r="116" spans="1:21" x14ac:dyDescent="0.3">
      <c r="A116">
        <v>1.6360887909572783</v>
      </c>
      <c r="B116">
        <v>1.6360887909572783</v>
      </c>
      <c r="C116">
        <v>-5.2559089186782204</v>
      </c>
      <c r="D116">
        <v>-5.2559089186782204</v>
      </c>
      <c r="E116">
        <v>1.6851876963065129</v>
      </c>
      <c r="F116">
        <v>1.6851876963065129</v>
      </c>
      <c r="G116">
        <v>1.8537064659371643</v>
      </c>
      <c r="H116">
        <v>1.8537064659371643</v>
      </c>
      <c r="I116" t="str">
        <v>Malik Beasley</v>
      </c>
      <c r="J116">
        <v>-0.53386178861788625</v>
      </c>
      <c r="K116">
        <v>0.22333333333333333</v>
      </c>
      <c r="L116">
        <v>0.91536585365853662</v>
      </c>
      <c r="M116">
        <v>0.15077235772357728</v>
      </c>
      <c r="N116">
        <v>-0.66821138211382114</v>
      </c>
      <c r="O116">
        <v>-0.49422764227642274</v>
      </c>
      <c r="P116">
        <v>-0.77146341463414636</v>
      </c>
      <c r="Q116">
        <v>-0.86329268292682926</v>
      </c>
      <c r="R116">
        <v>0.4269918699186992</v>
      </c>
      <c r="S116">
        <v>0.19028455284552837</v>
      </c>
      <c r="T116">
        <v>0.19028455284552837</v>
      </c>
      <c r="U116" t="str">
        <v>_______</v>
      </c>
    </row>
    <row r="117" spans="1:21" x14ac:dyDescent="0.3">
      <c r="A117">
        <v>1.5362115721250635</v>
      </c>
      <c r="B117">
        <v>1.5362115721250635</v>
      </c>
      <c r="C117">
        <v>-5.3899559711165486</v>
      </c>
      <c r="D117">
        <v>-5.3899559711165486</v>
      </c>
      <c r="E117">
        <v>1.5633267395443964</v>
      </c>
      <c r="F117">
        <v>1.5633267395443964</v>
      </c>
      <c r="G117">
        <v>1.7196594134988361</v>
      </c>
      <c r="H117">
        <v>1.7196594134988361</v>
      </c>
      <c r="I117" t="str">
        <v>Kyle Kuzma</v>
      </c>
      <c r="J117">
        <v>-0.38861788617886178</v>
      </c>
      <c r="K117">
        <v>-0.35325203252032522</v>
      </c>
      <c r="L117">
        <v>0.33609756097560978</v>
      </c>
      <c r="M117">
        <v>7.1626016260162656E-2</v>
      </c>
      <c r="N117">
        <v>0.31788617886178866</v>
      </c>
      <c r="O117">
        <v>-0.51910569105691051</v>
      </c>
      <c r="P117">
        <v>-1.1146341463414635</v>
      </c>
      <c r="Q117">
        <v>1.9268292682926846E-2</v>
      </c>
      <c r="R117">
        <v>-1.3739837398374005E-2</v>
      </c>
      <c r="S117">
        <v>0.16040650406504064</v>
      </c>
      <c r="T117">
        <v>0.16040650406504064</v>
      </c>
      <c r="U117" t="str">
        <v>_______</v>
      </c>
    </row>
    <row r="118" spans="1:21" x14ac:dyDescent="0.3">
      <c r="A118">
        <v>1.256827134139981</v>
      </c>
      <c r="B118">
        <v>1.256827134139981</v>
      </c>
      <c r="C118">
        <v>-5.764922964059684</v>
      </c>
      <c r="D118">
        <v>-5.764922964059684</v>
      </c>
      <c r="E118">
        <v>1.2224476550506365</v>
      </c>
      <c r="F118">
        <v>1.2224476550506365</v>
      </c>
      <c r="G118">
        <v>1.3446924205557003</v>
      </c>
      <c r="H118">
        <v>1.3446924205557003</v>
      </c>
      <c r="I118" t="str">
        <v>Alperen Sengun</v>
      </c>
      <c r="J118">
        <v>0.99439024390243891</v>
      </c>
      <c r="K118">
        <v>0.1175609756097561</v>
      </c>
      <c r="L118">
        <v>-1.2141463414634146</v>
      </c>
      <c r="M118">
        <v>-0.57097560975609751</v>
      </c>
      <c r="N118">
        <v>0.33780487804878057</v>
      </c>
      <c r="O118">
        <v>-0.83390243902439032</v>
      </c>
      <c r="P118">
        <v>-0.86024390243902438</v>
      </c>
      <c r="Q118">
        <v>0.48609756097560974</v>
      </c>
      <c r="R118">
        <v>-0.18463414634146341</v>
      </c>
      <c r="S118">
        <v>7.6829268292682551E-2</v>
      </c>
      <c r="T118">
        <v>7.6829268292682551E-2</v>
      </c>
      <c r="U118" t="str">
        <v>_______</v>
      </c>
    </row>
    <row r="119" spans="1:21" x14ac:dyDescent="0.3">
      <c r="A119">
        <v>1.1891552226046855</v>
      </c>
      <c r="B119">
        <v>1.1891552226046855</v>
      </c>
      <c r="C119">
        <v>-5.8557466812219783</v>
      </c>
      <c r="D119">
        <v>-5.8557466812219783</v>
      </c>
      <c r="E119">
        <v>1.139880639448551</v>
      </c>
      <c r="F119">
        <v>1.139880639448551</v>
      </c>
      <c r="G119">
        <v>1.2538687033934062</v>
      </c>
      <c r="H119">
        <v>1.2538687033934062</v>
      </c>
      <c r="I119" t="str">
        <v>Jalen Green</v>
      </c>
      <c r="J119">
        <v>-0.73829268292682926</v>
      </c>
      <c r="K119">
        <v>7.8658536585365854E-2</v>
      </c>
      <c r="L119">
        <v>0.60939024390243901</v>
      </c>
      <c r="M119">
        <v>0.43463414634146352</v>
      </c>
      <c r="N119">
        <v>-0.63963414634146343</v>
      </c>
      <c r="O119">
        <v>-0.25817073170731708</v>
      </c>
      <c r="P119">
        <v>0.66792682926829272</v>
      </c>
      <c r="Q119">
        <v>-0.78439024390243905</v>
      </c>
      <c r="R119">
        <v>-1.1184146341463412</v>
      </c>
      <c r="S119">
        <v>5.6585365853658587E-2</v>
      </c>
      <c r="T119">
        <v>5.6585365853658587E-2</v>
      </c>
      <c r="U119" t="str">
        <v>_______</v>
      </c>
    </row>
    <row r="120" spans="1:21" x14ac:dyDescent="0.3">
      <c r="A120">
        <v>1.1426817411888799</v>
      </c>
      <c r="B120">
        <v>1.1426817411888799</v>
      </c>
      <c r="C120">
        <v>-5.918119595417771</v>
      </c>
      <c r="D120">
        <v>-5.918119595417771</v>
      </c>
      <c r="E120">
        <v>1.0831779901796486</v>
      </c>
      <c r="F120">
        <v>1.0831779901796486</v>
      </c>
      <c r="G120">
        <v>1.1914957891976135</v>
      </c>
      <c r="H120">
        <v>1.1914957891976135</v>
      </c>
      <c r="I120" t="str">
        <v>Ricky Rubio</v>
      </c>
      <c r="J120">
        <v>-0.78975609756097553</v>
      </c>
      <c r="K120">
        <v>0.57853658536585373</v>
      </c>
      <c r="L120">
        <v>-0.88975609756097551</v>
      </c>
      <c r="M120">
        <v>-0.98926829268292682</v>
      </c>
      <c r="N120">
        <v>-0.92560975609756091</v>
      </c>
      <c r="O120">
        <v>1.138048780487805</v>
      </c>
      <c r="P120">
        <v>0.77024390243902441</v>
      </c>
      <c r="Q120">
        <v>-0.99926829268292683</v>
      </c>
      <c r="R120">
        <v>0.34463414634146339</v>
      </c>
      <c r="S120">
        <v>4.2682926829268553E-2</v>
      </c>
      <c r="T120">
        <v>4.2682926829268553E-2</v>
      </c>
      <c r="U120" t="str">
        <v>_______</v>
      </c>
    </row>
    <row r="121" spans="1:21" x14ac:dyDescent="0.3">
      <c r="A121">
        <v>1.0497347783572664</v>
      </c>
      <c r="B121">
        <v>1.0497347783572664</v>
      </c>
      <c r="C121">
        <v>-6.04286542380936</v>
      </c>
      <c r="D121">
        <v>-6.04286542380936</v>
      </c>
      <c r="E121">
        <v>0.96977269164184077</v>
      </c>
      <c r="F121">
        <v>0.96977269164184077</v>
      </c>
      <c r="G121">
        <v>1.0667499608060249</v>
      </c>
      <c r="H121">
        <v>1.0667499608060249</v>
      </c>
      <c r="I121" t="str">
        <v>Josh Hart</v>
      </c>
      <c r="J121">
        <v>-0.19658536585365854</v>
      </c>
      <c r="K121">
        <v>7.109756097560975E-2</v>
      </c>
      <c r="L121">
        <v>-0.58353658536585362</v>
      </c>
      <c r="M121">
        <v>-0.84317073170731704</v>
      </c>
      <c r="N121">
        <v>0.65695121951219515</v>
      </c>
      <c r="O121">
        <v>-0.423170731707317</v>
      </c>
      <c r="P121">
        <v>-0.5741463414634147</v>
      </c>
      <c r="Q121">
        <v>-0.63207317073170721</v>
      </c>
      <c r="R121">
        <v>0.7346341463414634</v>
      </c>
      <c r="S121">
        <v>1.4878048780487818E-2</v>
      </c>
      <c r="T121">
        <v>1.4878048780487818E-2</v>
      </c>
      <c r="U121" t="str">
        <v>_______</v>
      </c>
    </row>
    <row r="122" spans="1:21" x14ac:dyDescent="0.3">
      <c r="A122">
        <v>1</v>
      </c>
      <c r="B122">
        <v>1</v>
      </c>
      <c r="C122">
        <v>-6.1096153846153847</v>
      </c>
      <c r="D122">
        <v>-6.1096153846153847</v>
      </c>
      <c r="E122">
        <v>0.90909090909090906</v>
      </c>
      <c r="F122">
        <v>0.90909090909090906</v>
      </c>
      <c r="G122">
        <v>1</v>
      </c>
      <c r="H122">
        <v>1</v>
      </c>
      <c r="I122" t="str">
        <v>Tyler Herro</v>
      </c>
      <c r="J122">
        <v>-0.40560975609756095</v>
      </c>
      <c r="K122">
        <v>0.2882926829268293</v>
      </c>
      <c r="L122">
        <v>8.3414634146341482E-2</v>
      </c>
      <c r="M122">
        <v>9.756097560975896E-4</v>
      </c>
      <c r="N122">
        <v>-0.20853658536585362</v>
      </c>
      <c r="O122">
        <v>0.11365853658536587</v>
      </c>
      <c r="P122">
        <v>-0.95414634146341459</v>
      </c>
      <c r="Q122">
        <v>-0.60658536585365841</v>
      </c>
      <c r="R122">
        <v>-0.11634146341463414</v>
      </c>
      <c r="S122">
        <v>0</v>
      </c>
      <c r="T122">
        <v>0</v>
      </c>
      <c r="U122" t="str">
        <v>_______</v>
      </c>
    </row>
    <row r="123" spans="1:21" x14ac:dyDescent="0.3">
      <c r="A123">
        <v>24.040791116670423</v>
      </c>
      <c r="B123">
        <v>24.040791116670423</v>
      </c>
      <c r="C123">
        <v>24.813854162783411</v>
      </c>
      <c r="D123">
        <v>24.813854162783411</v>
      </c>
      <c r="E123">
        <v>29.021335952180721</v>
      </c>
      <c r="F123">
        <v>29.021335952180721</v>
      </c>
      <c r="G123">
        <v>31.923469547398795</v>
      </c>
      <c r="H123">
        <v>31.923469547398795</v>
      </c>
      <c r="I123" t="str">
        <v>Giannis Antetokounmpo</v>
      </c>
      <c r="J123">
        <v>3.6001626016260162</v>
      </c>
      <c r="K123">
        <v>-3.5298373983739841</v>
      </c>
      <c r="L123">
        <v>-0.63853658536585367</v>
      </c>
      <c r="M123">
        <v>1.9757723577235773</v>
      </c>
      <c r="N123">
        <v>2.1949593495934963</v>
      </c>
      <c r="O123">
        <v>1.4391869918699187</v>
      </c>
      <c r="P123">
        <v>0.67219512195121955</v>
      </c>
      <c r="Q123">
        <v>1.2826829268292683</v>
      </c>
      <c r="R123">
        <v>-1.9088617886178865</v>
      </c>
      <c r="S123">
        <v>6.8926016260162593</v>
      </c>
      <c r="T123">
        <v>6.8926016260162593</v>
      </c>
      <c r="U123" t="str">
        <v>bal</v>
      </c>
    </row>
    <row r="124" spans="1:21" x14ac:dyDescent="0.3">
      <c r="A124">
        <v>18.962951778817065</v>
      </c>
      <c r="B124">
        <v>18.962951778817065</v>
      </c>
      <c r="C124">
        <v>17.998792590653537</v>
      </c>
      <c r="D124">
        <v>17.998792590653537</v>
      </c>
      <c r="E124">
        <v>22.825825432062654</v>
      </c>
      <c r="F124">
        <v>22.825825432062654</v>
      </c>
      <c r="G124">
        <v>25.108407975268921</v>
      </c>
      <c r="H124">
        <v>25.108407975268921</v>
      </c>
      <c r="I124" t="str">
        <v>Kyrie Irving</v>
      </c>
      <c r="J124">
        <v>0.88991869918699196</v>
      </c>
      <c r="K124">
        <v>1.2258943089430896</v>
      </c>
      <c r="L124">
        <v>0.69865853658536581</v>
      </c>
      <c r="M124">
        <v>1.0349186991869919</v>
      </c>
      <c r="N124">
        <v>-0.62418699186991866</v>
      </c>
      <c r="O124">
        <v>0.93174796747967481</v>
      </c>
      <c r="P124">
        <v>0.50439024390243914</v>
      </c>
      <c r="Q124">
        <v>-0.29682926829268286</v>
      </c>
      <c r="R124">
        <v>-0.79581300813008149</v>
      </c>
      <c r="S124">
        <v>5.3735772357723581</v>
      </c>
      <c r="T124">
        <v>5.3735772357723581</v>
      </c>
      <c r="U124" t="str">
        <v>bal</v>
      </c>
    </row>
    <row r="125" spans="1:21" x14ac:dyDescent="0.3">
      <c r="A125">
        <v>17.664683821370822</v>
      </c>
      <c r="B125">
        <v>17.664683821370822</v>
      </c>
      <c r="C125">
        <v>16.256363285897354</v>
      </c>
      <c r="D125">
        <v>16.256363285897354</v>
      </c>
      <c r="E125">
        <v>21.241798791375217</v>
      </c>
      <c r="F125">
        <v>21.241798791375217</v>
      </c>
      <c r="G125">
        <v>23.365978670512739</v>
      </c>
      <c r="H125">
        <v>23.365978670512739</v>
      </c>
      <c r="I125" t="str">
        <v>Zion Williamson</v>
      </c>
      <c r="J125">
        <v>4.7959349593495935</v>
      </c>
      <c r="K125">
        <v>-2.7235772357723578</v>
      </c>
      <c r="L125">
        <v>-1.4960975609756098</v>
      </c>
      <c r="M125">
        <v>1.9637398373983741</v>
      </c>
      <c r="N125">
        <v>0.83430894308943093</v>
      </c>
      <c r="O125">
        <v>0.63642276422764232</v>
      </c>
      <c r="P125">
        <v>0.14487804878048782</v>
      </c>
      <c r="Q125">
        <v>0.26</v>
      </c>
      <c r="R125">
        <v>-1.2352845528455285</v>
      </c>
      <c r="S125">
        <v>4.9852032520325196</v>
      </c>
      <c r="T125">
        <v>4.9852032520325196</v>
      </c>
      <c r="U125" t="str">
        <v>bal</v>
      </c>
    </row>
    <row r="126" spans="1:21" x14ac:dyDescent="0.3">
      <c r="A126">
        <v>23.216634202088947</v>
      </c>
      <c r="B126">
        <v>23.216634202088947</v>
      </c>
      <c r="C126">
        <v>23.707738008989583</v>
      </c>
      <c r="D126">
        <v>23.707738008989583</v>
      </c>
      <c r="E126">
        <v>28.015775812368151</v>
      </c>
      <c r="F126">
        <v>28.015775812368151</v>
      </c>
      <c r="G126">
        <v>30.817353393604968</v>
      </c>
      <c r="H126">
        <v>30.817353393604968</v>
      </c>
      <c r="I126" t="str">
        <v>Anthony Davis</v>
      </c>
      <c r="J126">
        <v>1.1160569105691056</v>
      </c>
      <c r="K126">
        <v>-0.17040650406504065</v>
      </c>
      <c r="L126">
        <v>-0.84341463414634155</v>
      </c>
      <c r="M126">
        <v>1.1002032520325202</v>
      </c>
      <c r="N126">
        <v>1.1633333333333333</v>
      </c>
      <c r="O126">
        <v>-0.4740650406504065</v>
      </c>
      <c r="P126">
        <v>0.6351219512195122</v>
      </c>
      <c r="Q126">
        <v>2.5963414634146345</v>
      </c>
      <c r="R126">
        <v>-0.28199186991869912</v>
      </c>
      <c r="S126">
        <v>6.6460569105691052</v>
      </c>
      <c r="T126">
        <v>6.6460569105691052</v>
      </c>
      <c r="U126" t="str">
        <v>bude</v>
      </c>
    </row>
    <row r="127" spans="1:21" x14ac:dyDescent="0.3">
      <c r="A127">
        <v>20.335686016426639</v>
      </c>
      <c r="B127">
        <v>20.335686016426639</v>
      </c>
      <c r="C127">
        <v>19.841164459676655</v>
      </c>
      <c r="D127">
        <v>19.841164459676655</v>
      </c>
      <c r="E127">
        <v>24.500708949356397</v>
      </c>
      <c r="F127">
        <v>24.500708949356397</v>
      </c>
      <c r="G127">
        <v>26.95077984429204</v>
      </c>
      <c r="H127">
        <v>26.95077984429204</v>
      </c>
      <c r="I127" t="str">
        <v>Myles Turner</v>
      </c>
      <c r="J127">
        <v>0.3178861788617886</v>
      </c>
      <c r="K127">
        <v>-0.23869918699186993</v>
      </c>
      <c r="L127">
        <v>-0.29317073170731711</v>
      </c>
      <c r="M127">
        <v>-0.2840650406504065</v>
      </c>
      <c r="N127">
        <v>0.4040650406504066</v>
      </c>
      <c r="O127">
        <v>-0.93528455284552847</v>
      </c>
      <c r="P127">
        <v>-0.14487804878048782</v>
      </c>
      <c r="Q127">
        <v>4.8346341463414637</v>
      </c>
      <c r="R127">
        <v>0.31886178861788617</v>
      </c>
      <c r="S127">
        <v>5.7842276422764227</v>
      </c>
      <c r="T127">
        <v>5.7842276422764227</v>
      </c>
      <c r="U127" t="str">
        <v>bude</v>
      </c>
    </row>
    <row r="128" spans="1:21" x14ac:dyDescent="0.3">
      <c r="A128">
        <v>18.305936332485416</v>
      </c>
      <c r="B128">
        <v>18.305936332485416</v>
      </c>
      <c r="C128">
        <v>17.117000075634056</v>
      </c>
      <c r="D128">
        <v>17.117000075634056</v>
      </c>
      <c r="E128">
        <v>22.024195872954035</v>
      </c>
      <c r="F128">
        <v>22.024195872954035</v>
      </c>
      <c r="G128">
        <v>24.226615460249441</v>
      </c>
      <c r="H128">
        <v>24.226615460249441</v>
      </c>
      <c r="I128" t="str">
        <v>John Collins</v>
      </c>
      <c r="J128">
        <v>2.4769105691056912</v>
      </c>
      <c r="K128">
        <v>0.68483739837398383</v>
      </c>
      <c r="L128">
        <v>-0.44829268292682933</v>
      </c>
      <c r="M128">
        <v>0.49386178861788627</v>
      </c>
      <c r="N128">
        <v>0.83455284552845532</v>
      </c>
      <c r="O128">
        <v>-0.83308943089430898</v>
      </c>
      <c r="P128">
        <v>-1.0895121951219513</v>
      </c>
      <c r="Q128">
        <v>0.87207317073170731</v>
      </c>
      <c r="R128">
        <v>0.38081300813008134</v>
      </c>
      <c r="S128">
        <v>5.1770325203252039</v>
      </c>
      <c r="T128">
        <v>5.1770325203252039</v>
      </c>
      <c r="U128" t="str">
        <v>bude</v>
      </c>
    </row>
    <row r="129" spans="1:21" x14ac:dyDescent="0.3">
      <c r="A129">
        <v>33.038981152903943</v>
      </c>
      <c r="B129">
        <v>33.038981152903943</v>
      </c>
      <c r="C129">
        <v>36.890490514295308</v>
      </c>
      <c r="D129">
        <v>36.890490514295308</v>
      </c>
      <c r="E129">
        <v>40.000096271736993</v>
      </c>
      <c r="F129">
        <v>40.000096271736993</v>
      </c>
      <c r="G129">
        <v>44.000105898910697</v>
      </c>
      <c r="H129">
        <v>44.000105898910697</v>
      </c>
      <c r="I129" t="str">
        <v>Damian Lillard</v>
      </c>
      <c r="J129">
        <v>-0.40146341463414636</v>
      </c>
      <c r="K129">
        <v>4.2439024390243905</v>
      </c>
      <c r="L129">
        <v>2.2678048780487807</v>
      </c>
      <c r="M129">
        <v>2.0482926829268293</v>
      </c>
      <c r="N129">
        <v>-0.40585365853658539</v>
      </c>
      <c r="O129">
        <v>2.1995121951219514</v>
      </c>
      <c r="P129">
        <v>-0.11853658536585365</v>
      </c>
      <c r="Q129">
        <v>-0.58829268292682924</v>
      </c>
      <c r="R129">
        <v>-1.4658536585365853</v>
      </c>
      <c r="S129">
        <v>9.5843902439024404</v>
      </c>
      <c r="T129">
        <v>9.5843902439024404</v>
      </c>
      <c r="U129" t="str">
        <v>diaz</v>
      </c>
    </row>
    <row r="130" spans="1:21" x14ac:dyDescent="0.3">
      <c r="A130">
        <v>22.319098106324617</v>
      </c>
      <c r="B130">
        <v>22.319098106324617</v>
      </c>
      <c r="C130">
        <v>22.503138306465559</v>
      </c>
      <c r="D130">
        <v>22.503138306465559</v>
      </c>
      <c r="E130">
        <v>26.920685173709945</v>
      </c>
      <c r="F130">
        <v>26.920685173709945</v>
      </c>
      <c r="G130">
        <v>29.612753691080943</v>
      </c>
      <c r="H130">
        <v>29.612753691080943</v>
      </c>
      <c r="I130" t="str">
        <v>Bam Adebayo</v>
      </c>
      <c r="J130">
        <v>2.5180487804878049</v>
      </c>
      <c r="K130">
        <v>0.42536585365853663</v>
      </c>
      <c r="L130">
        <v>-1.7268292682926831</v>
      </c>
      <c r="M130">
        <v>0.69512195121951226</v>
      </c>
      <c r="N130">
        <v>1.4941463414634146</v>
      </c>
      <c r="O130">
        <v>0.63317073170731719</v>
      </c>
      <c r="P130">
        <v>0.73414634146341473</v>
      </c>
      <c r="Q130">
        <v>0.91317073170731722</v>
      </c>
      <c r="R130">
        <v>-1.113658536585366</v>
      </c>
      <c r="S130">
        <v>6.3775609756097555</v>
      </c>
      <c r="T130">
        <v>6.3775609756097555</v>
      </c>
      <c r="U130" t="str">
        <v>diaz</v>
      </c>
    </row>
    <row r="131" spans="1:21" x14ac:dyDescent="0.3">
      <c r="A131">
        <v>19.006435738036529</v>
      </c>
      <c r="B131">
        <v>19.006435738036529</v>
      </c>
      <c r="C131">
        <v>18.057153212123286</v>
      </c>
      <c r="D131">
        <v>18.057153212123286</v>
      </c>
      <c r="E131">
        <v>22.8788805424897</v>
      </c>
      <c r="F131">
        <v>22.8788805424897</v>
      </c>
      <c r="G131">
        <v>25.16676859673867</v>
      </c>
      <c r="H131">
        <v>25.16676859673867</v>
      </c>
      <c r="I131" t="str">
        <v>Jaren Jackson Jr.</v>
      </c>
      <c r="J131">
        <v>0.14926829268292685</v>
      </c>
      <c r="K131">
        <v>0.5614634146341464</v>
      </c>
      <c r="L131">
        <v>0.16878048780487809</v>
      </c>
      <c r="M131">
        <v>0.41926829268292687</v>
      </c>
      <c r="N131">
        <v>0.54268292682926833</v>
      </c>
      <c r="O131">
        <v>-0.76560975609756099</v>
      </c>
      <c r="P131">
        <v>0.30926829268292688</v>
      </c>
      <c r="Q131">
        <v>2.3556097560975608</v>
      </c>
      <c r="R131">
        <v>-0.15902439024390247</v>
      </c>
      <c r="S131">
        <v>5.3865853658536587</v>
      </c>
      <c r="T131">
        <v>5.3865853658536587</v>
      </c>
      <c r="U131" t="str">
        <v>diaz</v>
      </c>
    </row>
    <row r="132" spans="1:21" x14ac:dyDescent="0.3">
      <c r="A132">
        <v>34.965999983189178</v>
      </c>
      <c r="B132">
        <v>34.965999983189178</v>
      </c>
      <c r="C132">
        <v>39.476777930115645</v>
      </c>
      <c r="D132">
        <v>39.476777930115645</v>
      </c>
      <c r="E132">
        <v>42.351266649755473</v>
      </c>
      <c r="F132">
        <v>42.351266649755473</v>
      </c>
      <c r="G132">
        <v>46.586393314731026</v>
      </c>
      <c r="H132">
        <v>46.586393314731026</v>
      </c>
      <c r="I132" t="str">
        <v>Stephen Curry</v>
      </c>
      <c r="J132">
        <v>0.48134146341463419</v>
      </c>
      <c r="K132">
        <v>3.2123170731707318</v>
      </c>
      <c r="L132">
        <v>3.1376829268292683</v>
      </c>
      <c r="M132">
        <v>2.3041463414634147</v>
      </c>
      <c r="N132">
        <v>8.1463414634146386E-2</v>
      </c>
      <c r="O132">
        <v>1.3531707317073169</v>
      </c>
      <c r="P132">
        <v>0.62341463414634157</v>
      </c>
      <c r="Q132">
        <v>-0.98024390243902437</v>
      </c>
      <c r="R132">
        <v>-1.8573170731707318</v>
      </c>
      <c r="S132">
        <v>10.160853658536587</v>
      </c>
      <c r="T132">
        <v>10.160853658536587</v>
      </c>
      <c r="U132" t="str">
        <v>koe</v>
      </c>
    </row>
    <row r="133" spans="1:21" x14ac:dyDescent="0.3">
      <c r="A133">
        <v>21.831534213576333</v>
      </c>
      <c r="B133">
        <v>21.831534213576333</v>
      </c>
      <c r="C133">
        <v>21.848769838236006</v>
      </c>
      <c r="D133">
        <v>21.848769838236006</v>
      </c>
      <c r="E133">
        <v>26.325804748046718</v>
      </c>
      <c r="F133">
        <v>26.325804748046718</v>
      </c>
      <c r="G133">
        <v>28.95838522285139</v>
      </c>
      <c r="H133">
        <v>28.95838522285139</v>
      </c>
      <c r="I133" t="str">
        <v>Fred VanVleet</v>
      </c>
      <c r="J133">
        <v>-1.7714634146341461</v>
      </c>
      <c r="K133">
        <v>1.4578048780487805</v>
      </c>
      <c r="L133">
        <v>1.4663414634146341</v>
      </c>
      <c r="M133">
        <v>0.73512195121951229</v>
      </c>
      <c r="N133">
        <v>-0.51585365853658538</v>
      </c>
      <c r="O133">
        <v>1.36</v>
      </c>
      <c r="P133">
        <v>1.555609756097561</v>
      </c>
      <c r="Q133">
        <v>0.13609756097560977</v>
      </c>
      <c r="R133">
        <v>3.170731707317076E-3</v>
      </c>
      <c r="S133">
        <v>6.2317073170731705</v>
      </c>
      <c r="T133">
        <v>6.2317073170731705</v>
      </c>
      <c r="U133" t="str">
        <v>koe</v>
      </c>
    </row>
    <row r="134" spans="1:21" x14ac:dyDescent="0.3">
      <c r="A134">
        <v>20.581098611271511</v>
      </c>
      <c r="B134">
        <v>20.581098611271511</v>
      </c>
      <c r="C134">
        <v>20.170537217096552</v>
      </c>
      <c r="D134">
        <v>20.170537217096552</v>
      </c>
      <c r="E134">
        <v>24.80013872882903</v>
      </c>
      <c r="F134">
        <v>24.80013872882903</v>
      </c>
      <c r="G134">
        <v>27.280152601711936</v>
      </c>
      <c r="H134">
        <v>27.280152601711936</v>
      </c>
      <c r="I134" t="str">
        <v>Trae Young</v>
      </c>
      <c r="J134">
        <v>-0.78528455284552834</v>
      </c>
      <c r="K134">
        <v>3.3761788617886177</v>
      </c>
      <c r="L134">
        <v>0.74146341463414633</v>
      </c>
      <c r="M134">
        <v>1.6632520325203253</v>
      </c>
      <c r="N134">
        <v>-0.47569105691056907</v>
      </c>
      <c r="O134">
        <v>3.424471544715447</v>
      </c>
      <c r="P134">
        <v>-0.28829268292682925</v>
      </c>
      <c r="Q134">
        <v>-0.78195121951219515</v>
      </c>
      <c r="R134">
        <v>-2.8213821138211377</v>
      </c>
      <c r="S134">
        <v>5.857642276422764</v>
      </c>
      <c r="T134">
        <v>5.857642276422764</v>
      </c>
      <c r="U134" t="str">
        <v>koe</v>
      </c>
    </row>
    <row r="135" spans="1:21" x14ac:dyDescent="0.3">
      <c r="A135">
        <v>28.391633011323314</v>
      </c>
      <c r="B135">
        <v>28.391633011323314</v>
      </c>
      <c r="C135">
        <v>30.653199094715941</v>
      </c>
      <c r="D135">
        <v>30.653199094715941</v>
      </c>
      <c r="E135">
        <v>34.32983134484666</v>
      </c>
      <c r="F135">
        <v>34.32983134484666</v>
      </c>
      <c r="G135">
        <v>37.762814479331325</v>
      </c>
      <c r="H135">
        <v>37.762814479331325</v>
      </c>
      <c r="I135" t="str">
        <v>Jayson Tatum</v>
      </c>
      <c r="J135">
        <v>0.13609756097560979</v>
      </c>
      <c r="K135">
        <v>1.8897560975609757</v>
      </c>
      <c r="L135">
        <v>1.2853658536585366</v>
      </c>
      <c r="M135">
        <v>1.9370731707317077</v>
      </c>
      <c r="N135">
        <v>0.90097560975609781</v>
      </c>
      <c r="O135">
        <v>0.87414634146341474</v>
      </c>
      <c r="P135">
        <v>0.73414634146341473</v>
      </c>
      <c r="Q135">
        <v>-0.14341463414634145</v>
      </c>
      <c r="R135">
        <v>-1.2248780487804878</v>
      </c>
      <c r="S135">
        <v>8.1941463414634157</v>
      </c>
      <c r="T135">
        <v>8.1941463414634157</v>
      </c>
      <c r="U135" t="str">
        <v>me</v>
      </c>
    </row>
    <row r="136" spans="1:21" x14ac:dyDescent="0.3">
      <c r="A136">
        <v>20.904782332711424</v>
      </c>
      <c r="B136">
        <v>20.904782332711424</v>
      </c>
      <c r="C136">
        <v>20.604959093161991</v>
      </c>
      <c r="D136">
        <v>20.604959093161991</v>
      </c>
      <c r="E136">
        <v>25.19506770707034</v>
      </c>
      <c r="F136">
        <v>25.19506770707034</v>
      </c>
      <c r="G136">
        <v>27.714574477777376</v>
      </c>
      <c r="H136">
        <v>27.714574477777376</v>
      </c>
      <c r="I136" t="str">
        <v>Clint Capela</v>
      </c>
      <c r="J136">
        <v>2.5683739837398374</v>
      </c>
      <c r="K136">
        <v>-2.671869918699187</v>
      </c>
      <c r="L136">
        <v>-1.7196341463414635</v>
      </c>
      <c r="M136">
        <v>0.12800813008130085</v>
      </c>
      <c r="N136">
        <v>3.7613821138211385</v>
      </c>
      <c r="O136">
        <v>-1.0160162601626017</v>
      </c>
      <c r="P136">
        <v>-0.49500000000000005</v>
      </c>
      <c r="Q136">
        <v>3.1678048780487806</v>
      </c>
      <c r="R136">
        <v>0.4265447154471545</v>
      </c>
      <c r="S136">
        <v>5.9544715447154468</v>
      </c>
      <c r="T136">
        <v>5.9544715447154468</v>
      </c>
      <c r="U136" t="str">
        <v>me</v>
      </c>
    </row>
    <row r="137" spans="1:21" x14ac:dyDescent="0.3">
      <c r="A137">
        <v>18.768632836055065</v>
      </c>
      <c r="B137">
        <v>18.768632836055065</v>
      </c>
      <c r="C137">
        <v>17.737993563460595</v>
      </c>
      <c r="D137">
        <v>17.737993563460595</v>
      </c>
      <c r="E137">
        <v>22.588735407341797</v>
      </c>
      <c r="F137">
        <v>22.588735407341797</v>
      </c>
      <c r="G137">
        <v>24.84760894807598</v>
      </c>
      <c r="H137">
        <v>24.84760894807598</v>
      </c>
      <c r="I137" t="str">
        <v>Mikal Bridges</v>
      </c>
      <c r="J137">
        <v>1.4120325203252031</v>
      </c>
      <c r="K137">
        <v>0.36081300813008127</v>
      </c>
      <c r="L137">
        <v>0.21829268292682924</v>
      </c>
      <c r="M137">
        <v>-2.0406504065040632E-2</v>
      </c>
      <c r="N137">
        <v>-0.28544715447154467</v>
      </c>
      <c r="O137">
        <v>-0.36138211382113822</v>
      </c>
      <c r="P137">
        <v>0.52975609756097564</v>
      </c>
      <c r="Q137">
        <v>0.73999999999999988</v>
      </c>
      <c r="R137">
        <v>0.91691056910569102</v>
      </c>
      <c r="S137">
        <v>5.3154471544715447</v>
      </c>
      <c r="T137">
        <v>5.3154471544715447</v>
      </c>
      <c r="U137" t="str">
        <v>me</v>
      </c>
    </row>
    <row r="138" spans="1:21" x14ac:dyDescent="0.3">
      <c r="A138">
        <v>21.400771242558484</v>
      </c>
      <c r="B138">
        <v>21.400771242558484</v>
      </c>
      <c r="C138">
        <v>21.270634931801311</v>
      </c>
      <c r="D138">
        <v>21.270634931801311</v>
      </c>
      <c r="E138">
        <v>25.800227560378811</v>
      </c>
      <c r="F138">
        <v>25.800227560378811</v>
      </c>
      <c r="G138">
        <v>28.380250316416696</v>
      </c>
      <c r="H138">
        <v>28.380250316416696</v>
      </c>
      <c r="I138" t="str">
        <v>Joel Embiid</v>
      </c>
      <c r="J138">
        <v>0.97711382113821132</v>
      </c>
      <c r="K138">
        <v>1.4636991869918701</v>
      </c>
      <c r="L138">
        <v>-0.74402439024390243</v>
      </c>
      <c r="M138">
        <v>1.3361382113821139</v>
      </c>
      <c r="N138">
        <v>1.4605691056910572</v>
      </c>
      <c r="O138">
        <v>-0.21764227642276418</v>
      </c>
      <c r="P138">
        <v>-0.13768292682926825</v>
      </c>
      <c r="Q138">
        <v>1.2806097560975611</v>
      </c>
      <c r="R138">
        <v>-1.1208130081300816</v>
      </c>
      <c r="S138">
        <v>6.1028455284552852</v>
      </c>
      <c r="T138">
        <v>6.1028455284552852</v>
      </c>
      <c r="U138" t="str">
        <v>peon</v>
      </c>
    </row>
    <row r="139" spans="1:21" x14ac:dyDescent="0.3">
      <c r="A139">
        <v>19.95411427427581</v>
      </c>
      <c r="B139">
        <v>19.95411427427581</v>
      </c>
      <c r="C139">
        <v>19.329050006279616</v>
      </c>
      <c r="D139">
        <v>19.329050006279616</v>
      </c>
      <c r="E139">
        <v>24.03515035535909</v>
      </c>
      <c r="F139">
        <v>24.03515035535909</v>
      </c>
      <c r="G139">
        <v>26.438665390895</v>
      </c>
      <c r="H139">
        <v>26.438665390895</v>
      </c>
      <c r="I139" t="str">
        <v>Chris Paul</v>
      </c>
      <c r="J139">
        <v>0.55495934959349602</v>
      </c>
      <c r="K139">
        <v>1.3769105691056911</v>
      </c>
      <c r="L139">
        <v>-0.29317073170731711</v>
      </c>
      <c r="M139">
        <v>0.20764227642276425</v>
      </c>
      <c r="N139">
        <v>-0.32471544715447154</v>
      </c>
      <c r="O139">
        <v>2.6383739837398377</v>
      </c>
      <c r="P139">
        <v>0.81219512195121957</v>
      </c>
      <c r="Q139">
        <v>-0.60048780487804876</v>
      </c>
      <c r="R139">
        <v>-0.50650406504065049</v>
      </c>
      <c r="S139">
        <v>5.670081300813008</v>
      </c>
      <c r="T139">
        <v>5.670081300813008</v>
      </c>
      <c r="U139" t="str">
        <v>peon</v>
      </c>
    </row>
    <row r="140" spans="1:21" x14ac:dyDescent="0.3">
      <c r="A140">
        <v>17.318714570830938</v>
      </c>
      <c r="B140">
        <v>17.318714570830938</v>
      </c>
      <c r="C140">
        <v>15.792031591328673</v>
      </c>
      <c r="D140">
        <v>15.792031591328673</v>
      </c>
      <c r="E140">
        <v>20.819679069040049</v>
      </c>
      <c r="F140">
        <v>20.819679069040049</v>
      </c>
      <c r="G140">
        <v>22.901646975944058</v>
      </c>
      <c r="H140">
        <v>22.901646975944058</v>
      </c>
      <c r="I140" t="str">
        <v>LaMelo Ball</v>
      </c>
      <c r="J140">
        <v>-0.47121951219512198</v>
      </c>
      <c r="K140">
        <v>-8.158536585365854E-2</v>
      </c>
      <c r="L140">
        <v>0.26219512195121952</v>
      </c>
      <c r="M140">
        <v>0.61268292682926839</v>
      </c>
      <c r="N140">
        <v>0.55329268292682943</v>
      </c>
      <c r="O140">
        <v>1.9140243902439025</v>
      </c>
      <c r="P140">
        <v>2.1902439024390246</v>
      </c>
      <c r="Q140">
        <v>-0.25024390243902439</v>
      </c>
      <c r="R140">
        <v>-1.6525609756097559</v>
      </c>
      <c r="S140">
        <v>4.8817073170731717</v>
      </c>
      <c r="T140">
        <v>4.8817073170731717</v>
      </c>
      <c r="U140" t="str">
        <v>peon</v>
      </c>
    </row>
    <row r="141" spans="1:21" x14ac:dyDescent="0.3">
      <c r="A141">
        <v>28.151112361890625</v>
      </c>
      <c r="B141">
        <v>28.151112361890625</v>
      </c>
      <c r="C141">
        <v>30.330391907211382</v>
      </c>
      <c r="D141">
        <v>30.330391907211382</v>
      </c>
      <c r="E141">
        <v>34.036370265297059</v>
      </c>
      <c r="F141">
        <v>34.036370265297059</v>
      </c>
      <c r="G141">
        <v>37.440007291826767</v>
      </c>
      <c r="H141">
        <v>37.440007291826767</v>
      </c>
      <c r="I141" t="str">
        <v>Bradley Beal</v>
      </c>
      <c r="J141">
        <v>0.11634146341463414</v>
      </c>
      <c r="K141">
        <v>2.9719512195121949</v>
      </c>
      <c r="L141">
        <v>0.81414634146341469</v>
      </c>
      <c r="M141">
        <v>2.4910975609756099</v>
      </c>
      <c r="N141">
        <v>-0.20341463414634142</v>
      </c>
      <c r="O141">
        <v>1.3887804878048779</v>
      </c>
      <c r="P141">
        <v>0.66792682926829272</v>
      </c>
      <c r="Q141">
        <v>-0.3570731707317073</v>
      </c>
      <c r="R141">
        <v>-1.5724390243902437</v>
      </c>
      <c r="S141">
        <v>8.1221951219512185</v>
      </c>
      <c r="T141">
        <v>8.1221951219512185</v>
      </c>
      <c r="U141" t="str">
        <v>pete</v>
      </c>
    </row>
    <row r="142" spans="1:21" x14ac:dyDescent="0.3">
      <c r="A142">
        <v>21.17995426214712</v>
      </c>
      <c r="B142">
        <v>21.17995426214712</v>
      </c>
      <c r="C142">
        <v>20.974272400900244</v>
      </c>
      <c r="D142">
        <v>20.974272400900244</v>
      </c>
      <c r="E142">
        <v>25.530807077741478</v>
      </c>
      <c r="F142">
        <v>25.530807077741478</v>
      </c>
      <c r="G142">
        <v>28.083887785515628</v>
      </c>
      <c r="H142">
        <v>28.083887785515628</v>
      </c>
      <c r="I142" t="str">
        <v>Tobias Harris</v>
      </c>
      <c r="J142">
        <v>1.3336178861788617</v>
      </c>
      <c r="K142">
        <v>1.2884959349593494</v>
      </c>
      <c r="L142">
        <v>-0.43914634146341469</v>
      </c>
      <c r="M142">
        <v>0.78654471544715454</v>
      </c>
      <c r="N142">
        <v>0.62418699186991877</v>
      </c>
      <c r="O142">
        <v>0.29191056910569102</v>
      </c>
      <c r="P142">
        <v>-6.5121951219512197E-2</v>
      </c>
      <c r="Q142">
        <v>0.46963414634146344</v>
      </c>
      <c r="R142">
        <v>-5.8211382113821125E-2</v>
      </c>
      <c r="S142">
        <v>6.0367886178861783</v>
      </c>
      <c r="T142">
        <v>6.0367886178861783</v>
      </c>
      <c r="U142" t="str">
        <v>pete</v>
      </c>
    </row>
    <row r="143" spans="1:21" x14ac:dyDescent="0.3">
      <c r="A143">
        <v>17.807909112049948</v>
      </c>
      <c r="B143">
        <v>17.807909112049948</v>
      </c>
      <c r="C143">
        <v>16.448588582863341</v>
      </c>
      <c r="D143">
        <v>16.448588582863341</v>
      </c>
      <c r="E143">
        <v>21.416549061344295</v>
      </c>
      <c r="F143">
        <v>21.416549061344295</v>
      </c>
      <c r="G143">
        <v>23.558203967478725</v>
      </c>
      <c r="H143">
        <v>23.558203967478725</v>
      </c>
      <c r="I143" t="str">
        <v>Shai Gilgeous-Alexander</v>
      </c>
      <c r="J143">
        <v>1.3358536585365854</v>
      </c>
      <c r="K143">
        <v>0.85170731707317071</v>
      </c>
      <c r="L143">
        <v>0.1773170731707317</v>
      </c>
      <c r="M143">
        <v>1.2473170731707317</v>
      </c>
      <c r="N143">
        <v>-0.19999999999999996</v>
      </c>
      <c r="O143">
        <v>1.3514634146341464</v>
      </c>
      <c r="P143">
        <v>-0.38219512195121952</v>
      </c>
      <c r="Q143">
        <v>0.21292682926829271</v>
      </c>
      <c r="R143">
        <v>-1.3712195121951221</v>
      </c>
      <c r="S143">
        <v>5.0280487804878051</v>
      </c>
      <c r="T143">
        <v>5.0280487804878051</v>
      </c>
      <c r="U143" t="str">
        <v>pete</v>
      </c>
    </row>
    <row r="144" spans="1:21" x14ac:dyDescent="0.3">
      <c r="A144">
        <v>47.583686074953135</v>
      </c>
      <c r="B144">
        <v>47.583686074953135</v>
      </c>
      <c r="C144">
        <v>56.41120651121571</v>
      </c>
      <c r="D144">
        <v>56.41120651121571</v>
      </c>
      <c r="E144">
        <v>57.746201723482805</v>
      </c>
      <c r="F144">
        <v>57.746201723482805</v>
      </c>
      <c r="G144">
        <v>63.520821895831091</v>
      </c>
      <c r="H144">
        <v>63.520821895831091</v>
      </c>
      <c r="I144" t="str">
        <v>Nikola Jokic</v>
      </c>
      <c r="J144">
        <v>3.667479674796748</v>
      </c>
      <c r="K144">
        <v>2.1589430894308941</v>
      </c>
      <c r="L144">
        <v>-0.40060975609756094</v>
      </c>
      <c r="M144">
        <v>2.0841869918699185</v>
      </c>
      <c r="N144">
        <v>2.3393495934959345</v>
      </c>
      <c r="O144">
        <v>2.5699186991869913</v>
      </c>
      <c r="P144">
        <v>1.0843902439024389</v>
      </c>
      <c r="Q144">
        <v>0.38195121951219513</v>
      </c>
      <c r="R144">
        <v>-1.7550813008130082</v>
      </c>
      <c r="S144">
        <v>13.935406504065039</v>
      </c>
      <c r="T144">
        <v>13.935406504065039</v>
      </c>
      <c r="U144" t="str">
        <v>rob</v>
      </c>
    </row>
    <row r="145" spans="1:21" x14ac:dyDescent="0.3">
      <c r="A145">
        <v>23.465443981247841</v>
      </c>
      <c r="B145">
        <v>23.465443981247841</v>
      </c>
      <c r="C145">
        <v>24.041670189961806</v>
      </c>
      <c r="D145">
        <v>24.041670189961806</v>
      </c>
      <c r="E145">
        <v>28.319350522342898</v>
      </c>
      <c r="F145">
        <v>28.319350522342898</v>
      </c>
      <c r="G145">
        <v>31.151285574577191</v>
      </c>
      <c r="H145">
        <v>31.151285574577191</v>
      </c>
      <c r="I145" t="str">
        <v>Nikola Vucevic</v>
      </c>
      <c r="J145">
        <v>0.28439024390243905</v>
      </c>
      <c r="K145">
        <v>0.6941463414634147</v>
      </c>
      <c r="L145">
        <v>0.31219512195121957</v>
      </c>
      <c r="M145">
        <v>0.99170731707317084</v>
      </c>
      <c r="N145">
        <v>2.3282926829268296</v>
      </c>
      <c r="O145">
        <v>2.1463414634146361E-2</v>
      </c>
      <c r="P145">
        <v>-9.0731707317073168E-2</v>
      </c>
      <c r="Q145">
        <v>0.53317073170731721</v>
      </c>
      <c r="R145">
        <v>-0.1590243902439025</v>
      </c>
      <c r="S145">
        <v>6.720487804878049</v>
      </c>
      <c r="T145">
        <v>6.720487804878049</v>
      </c>
      <c r="U145" t="str">
        <v>rob</v>
      </c>
    </row>
    <row r="146" spans="1:21" x14ac:dyDescent="0.3">
      <c r="A146">
        <v>18.994613536623739</v>
      </c>
      <c r="B146">
        <v>18.994613536623739</v>
      </c>
      <c r="C146">
        <v>18.041286418161196</v>
      </c>
      <c r="D146">
        <v>18.041286418161196</v>
      </c>
      <c r="E146">
        <v>22.864456184342345</v>
      </c>
      <c r="F146">
        <v>22.864456184342345</v>
      </c>
      <c r="G146">
        <v>25.15090180277658</v>
      </c>
      <c r="H146">
        <v>25.15090180277658</v>
      </c>
      <c r="I146" t="str">
        <v>Michael Porter Jr.</v>
      </c>
      <c r="J146">
        <v>1.3721951219512194</v>
      </c>
      <c r="K146">
        <v>0.29987804878048779</v>
      </c>
      <c r="L146">
        <v>1.0097560975609756</v>
      </c>
      <c r="M146">
        <v>0.73378048780487792</v>
      </c>
      <c r="N146">
        <v>0.79585365853658541</v>
      </c>
      <c r="O146">
        <v>-0.84804878048780474</v>
      </c>
      <c r="P146">
        <v>-0.66402439024390247</v>
      </c>
      <c r="Q146">
        <v>0.51999999999999991</v>
      </c>
      <c r="R146">
        <v>0.35878048780487803</v>
      </c>
      <c r="S146">
        <v>5.3830487804878047</v>
      </c>
      <c r="T146">
        <v>5.3830487804878047</v>
      </c>
      <c r="U146" t="str">
        <v>rob</v>
      </c>
    </row>
    <row r="147" spans="1:21" x14ac:dyDescent="0.3">
      <c r="A147">
        <v>23.769288146293867</v>
      </c>
      <c r="B147">
        <v>23.769288146293867</v>
      </c>
      <c r="C147">
        <v>24.449465032481665</v>
      </c>
      <c r="D147">
        <v>24.449465032481665</v>
      </c>
      <c r="E147">
        <v>28.690073106451862</v>
      </c>
      <c r="F147">
        <v>28.690073106451862</v>
      </c>
      <c r="G147">
        <v>31.55908041709705</v>
      </c>
      <c r="H147">
        <v>31.55908041709705</v>
      </c>
      <c r="I147" t="str">
        <v>Paul George</v>
      </c>
      <c r="J147">
        <v>-8.1788617886178874E-2</v>
      </c>
      <c r="K147">
        <v>1.7494308943089432</v>
      </c>
      <c r="L147">
        <v>1.7348780487804878</v>
      </c>
      <c r="M147">
        <v>1.5606504065040649</v>
      </c>
      <c r="N147">
        <v>0.61569105691056913</v>
      </c>
      <c r="O147">
        <v>1.1955284552845529</v>
      </c>
      <c r="P147">
        <v>0.52780487804878051</v>
      </c>
      <c r="Q147">
        <v>-0.35073170731707315</v>
      </c>
      <c r="R147">
        <v>-1.9449593495934963</v>
      </c>
      <c r="S147">
        <v>6.8113821138211366</v>
      </c>
      <c r="T147">
        <v>6.8113821138211366</v>
      </c>
      <c r="U147" t="str">
        <v>sch</v>
      </c>
    </row>
    <row r="148" spans="1:21" x14ac:dyDescent="0.3">
      <c r="A148">
        <v>20.800964380074944</v>
      </c>
      <c r="B148">
        <v>20.800964380074944</v>
      </c>
      <c r="C148">
        <v>20.465623109402962</v>
      </c>
      <c r="D148">
        <v>20.465623109402962</v>
      </c>
      <c r="E148">
        <v>25.068398630925767</v>
      </c>
      <c r="F148">
        <v>25.068398630925767</v>
      </c>
      <c r="G148">
        <v>27.575238494018347</v>
      </c>
      <c r="H148">
        <v>27.575238494018347</v>
      </c>
      <c r="I148" t="str">
        <v>Deandre Ayton</v>
      </c>
      <c r="J148">
        <v>3.2317073170731709</v>
      </c>
      <c r="K148">
        <v>-8.439024390243903E-2</v>
      </c>
      <c r="L148">
        <v>-1.578536585365854</v>
      </c>
      <c r="M148">
        <v>0.25951219512195128</v>
      </c>
      <c r="N148">
        <v>2.2541463414634149</v>
      </c>
      <c r="O148">
        <v>-0.70146341463414641</v>
      </c>
      <c r="P148">
        <v>-0.76731707317073172</v>
      </c>
      <c r="Q148">
        <v>1.4229268292682928</v>
      </c>
      <c r="R148">
        <v>8.1951219512195111E-2</v>
      </c>
      <c r="S148">
        <v>5.923414634146341</v>
      </c>
      <c r="T148">
        <v>5.923414634146341</v>
      </c>
      <c r="U148" t="str">
        <v>sch</v>
      </c>
    </row>
    <row r="149" spans="1:21" x14ac:dyDescent="0.3">
      <c r="A149">
        <v>17.195057061800568</v>
      </c>
      <c r="B149">
        <v>17.195057061800568</v>
      </c>
      <c r="C149">
        <v>15.626068574024071</v>
      </c>
      <c r="D149">
        <v>15.626068574024071</v>
      </c>
      <c r="E149">
        <v>20.668803598763141</v>
      </c>
      <c r="F149">
        <v>20.668803598763141</v>
      </c>
      <c r="G149">
        <v>22.735683958639456</v>
      </c>
      <c r="H149">
        <v>22.735683958639456</v>
      </c>
      <c r="I149" t="str">
        <v>CJ McCollum</v>
      </c>
      <c r="J149">
        <v>-0.18260162601626018</v>
      </c>
      <c r="K149">
        <v>0.43739837398373982</v>
      </c>
      <c r="L149">
        <v>1.6560975609756097</v>
      </c>
      <c r="M149">
        <v>1.1471544715447155</v>
      </c>
      <c r="N149">
        <v>-0.54422764227642273</v>
      </c>
      <c r="O149">
        <v>0.77691056910569112</v>
      </c>
      <c r="P149">
        <v>-0.17121951219512196</v>
      </c>
      <c r="Q149">
        <v>-0.39853658536585368</v>
      </c>
      <c r="R149">
        <v>0.31886178861788617</v>
      </c>
      <c r="S149">
        <v>4.8447154471544707</v>
      </c>
      <c r="T149">
        <v>4.8447154471544707</v>
      </c>
      <c r="U149" t="str">
        <v>sch</v>
      </c>
    </row>
    <row r="150" spans="1:21" x14ac:dyDescent="0.3">
      <c r="A150">
        <v>29.010192331220239</v>
      </c>
      <c r="B150">
        <v>29.010192331220239</v>
      </c>
      <c r="C150">
        <v>31.48337893512311</v>
      </c>
      <c r="D150">
        <v>31.48337893512311</v>
      </c>
      <c r="E150">
        <v>35.084540290671356</v>
      </c>
      <c r="F150">
        <v>35.084540290671356</v>
      </c>
      <c r="G150">
        <v>38.592994319738494</v>
      </c>
      <c r="H150">
        <v>38.592994319738494</v>
      </c>
      <c r="I150" t="str">
        <v>Kevin Durant</v>
      </c>
      <c r="J150">
        <v>1.9221138211382112</v>
      </c>
      <c r="K150">
        <v>2.5021138211382112</v>
      </c>
      <c r="L150">
        <v>0.39560975609756094</v>
      </c>
      <c r="M150">
        <v>1.4786991869918698</v>
      </c>
      <c r="N150">
        <v>0.54617886178861785</v>
      </c>
      <c r="O150">
        <v>0.85382113821138206</v>
      </c>
      <c r="P150">
        <v>-0.67463414634146335</v>
      </c>
      <c r="Q150">
        <v>1.2034146341463416</v>
      </c>
      <c r="R150">
        <v>-1.6530081300813007</v>
      </c>
      <c r="S150">
        <v>8.3791869918699184</v>
      </c>
      <c r="T150">
        <v>8.3791869918699184</v>
      </c>
      <c r="U150" t="str">
        <v>ul</v>
      </c>
    </row>
    <row r="151" spans="1:21" x14ac:dyDescent="0.3">
      <c r="A151">
        <v>21.186884518147721</v>
      </c>
      <c r="B151">
        <v>21.186884518147721</v>
      </c>
      <c r="C151">
        <v>20.983573624946981</v>
      </c>
      <c r="D151">
        <v>20.983573624946981</v>
      </c>
      <c r="E151">
        <v>25.539262735965785</v>
      </c>
      <c r="F151">
        <v>25.539262735965785</v>
      </c>
      <c r="G151">
        <v>28.093189009562366</v>
      </c>
      <c r="H151">
        <v>28.093189009562366</v>
      </c>
      <c r="I151" t="str">
        <v>Richaun Holmes</v>
      </c>
      <c r="J151">
        <v>3.1627642276422763</v>
      </c>
      <c r="K151">
        <v>5.105691056910569E-2</v>
      </c>
      <c r="L151">
        <v>-1.6980487804878048</v>
      </c>
      <c r="M151">
        <v>8.4715447154471574E-2</v>
      </c>
      <c r="N151">
        <v>1.2908943089430893</v>
      </c>
      <c r="O151">
        <v>-0.54894308943089432</v>
      </c>
      <c r="P151">
        <v>-0.75951219512195123</v>
      </c>
      <c r="Q151">
        <v>2.2092682926829266</v>
      </c>
      <c r="R151">
        <v>0.4417886178861789</v>
      </c>
      <c r="S151">
        <v>6.0388617886178855</v>
      </c>
      <c r="T151">
        <v>6.0388617886178855</v>
      </c>
      <c r="U151" t="str">
        <v>ul</v>
      </c>
    </row>
    <row r="152" spans="1:21" x14ac:dyDescent="0.3">
      <c r="A152">
        <v>19.190970789974145</v>
      </c>
      <c r="B152">
        <v>19.190970789974145</v>
      </c>
      <c r="C152">
        <v>18.30482109948553</v>
      </c>
      <c r="D152">
        <v>18.30482109948553</v>
      </c>
      <c r="E152">
        <v>23.104033167364467</v>
      </c>
      <c r="F152">
        <v>23.104033167364467</v>
      </c>
      <c r="G152">
        <v>25.414436484100914</v>
      </c>
      <c r="H152">
        <v>25.414436484100914</v>
      </c>
      <c r="I152" t="str">
        <v>Jrue Holiday</v>
      </c>
      <c r="J152">
        <v>0.95886178861788629</v>
      </c>
      <c r="K152">
        <v>-1.6260162601626016E-3</v>
      </c>
      <c r="L152">
        <v>8.4390243902439044E-2</v>
      </c>
      <c r="M152">
        <v>0.43593495934959348</v>
      </c>
      <c r="N152">
        <v>-0.31593495934959348</v>
      </c>
      <c r="O152">
        <v>1.4442276422764229</v>
      </c>
      <c r="P152">
        <v>1.5673170731707315</v>
      </c>
      <c r="Q152">
        <v>-3.4146341463414526E-3</v>
      </c>
      <c r="R152">
        <v>-0.53284552845528466</v>
      </c>
      <c r="S152">
        <v>5.4417886178861785</v>
      </c>
      <c r="T152">
        <v>5.4417886178861785</v>
      </c>
      <c r="U152" t="str">
        <v>ul</v>
      </c>
    </row>
    <row r="153" spans="1:21" x14ac:dyDescent="0.3">
      <c r="A153">
        <v>29.376001138154013</v>
      </c>
      <c r="B153">
        <v>29.376001138154013</v>
      </c>
      <c r="C153">
        <v>31.974337663237375</v>
      </c>
      <c r="D153">
        <v>31.974337663237375</v>
      </c>
      <c r="E153">
        <v>35.530866407138866</v>
      </c>
      <c r="F153">
        <v>35.530866407138866</v>
      </c>
      <c r="G153">
        <v>39.083953047852759</v>
      </c>
      <c r="H153">
        <v>39.083953047852759</v>
      </c>
      <c r="I153" t="str">
        <v>Karl-Anthony Towns</v>
      </c>
      <c r="J153">
        <v>0.72178861788617898</v>
      </c>
      <c r="K153">
        <v>1.7983739837398371</v>
      </c>
      <c r="L153">
        <v>0.58487804878048777</v>
      </c>
      <c r="M153">
        <v>1.4369105691056911</v>
      </c>
      <c r="N153">
        <v>1.9757723577235773</v>
      </c>
      <c r="O153">
        <v>0.72422764227642278</v>
      </c>
      <c r="P153">
        <v>-0.37317073170731707</v>
      </c>
      <c r="Q153">
        <v>1.4453658536585365</v>
      </c>
      <c r="R153">
        <v>-1.6304065040650404</v>
      </c>
      <c r="S153">
        <v>8.4886178861788615</v>
      </c>
      <c r="T153">
        <v>8.4886178861788615</v>
      </c>
      <c r="U153" t="str">
        <v>varg</v>
      </c>
    </row>
    <row r="154" spans="1:21" x14ac:dyDescent="0.3">
      <c r="A154">
        <v>21.668469366503331</v>
      </c>
      <c r="B154">
        <v>21.668469366503331</v>
      </c>
      <c r="C154">
        <v>21.629917507724446</v>
      </c>
      <c r="D154">
        <v>21.629917507724446</v>
      </c>
      <c r="E154">
        <v>26.126848083945298</v>
      </c>
      <c r="F154">
        <v>26.126848083945298</v>
      </c>
      <c r="G154">
        <v>28.739532892339831</v>
      </c>
      <c r="H154">
        <v>28.739532892339831</v>
      </c>
      <c r="I154" t="str">
        <v>Rudy Gobert</v>
      </c>
      <c r="J154">
        <v>3.2965853658536584</v>
      </c>
      <c r="K154">
        <v>-3.3746341463414637</v>
      </c>
      <c r="L154">
        <v>-1.7268292682926831</v>
      </c>
      <c r="M154">
        <v>6.4878048780487835E-2</v>
      </c>
      <c r="N154">
        <v>3.2921951219512198</v>
      </c>
      <c r="O154">
        <v>-0.775609756097561</v>
      </c>
      <c r="P154">
        <v>-0.82292682926829275</v>
      </c>
      <c r="Q154">
        <v>4.527804878048781</v>
      </c>
      <c r="R154">
        <v>-0.10341463414634147</v>
      </c>
      <c r="S154">
        <v>6.1829268292682924</v>
      </c>
      <c r="T154">
        <v>6.1829268292682924</v>
      </c>
      <c r="U154" t="str">
        <v>varg</v>
      </c>
    </row>
    <row r="155" spans="1:21" x14ac:dyDescent="0.3">
      <c r="A155">
        <v>18.16366225341422</v>
      </c>
      <c r="B155">
        <v>18.16366225341422</v>
      </c>
      <c r="C155">
        <v>16.92605141726272</v>
      </c>
      <c r="D155">
        <v>16.92605141726272</v>
      </c>
      <c r="E155">
        <v>21.850606183525549</v>
      </c>
      <c r="F155">
        <v>21.850606183525549</v>
      </c>
      <c r="G155">
        <v>24.035666801878104</v>
      </c>
      <c r="H155">
        <v>24.035666801878104</v>
      </c>
      <c r="I155" t="str">
        <v>Domantas Sabonis</v>
      </c>
      <c r="J155">
        <v>1.8456910569105689</v>
      </c>
      <c r="K155">
        <v>-0.87089430894308939</v>
      </c>
      <c r="L155">
        <v>-0.96048780487804886</v>
      </c>
      <c r="M155">
        <v>0.75203252032520329</v>
      </c>
      <c r="N155">
        <v>2.3445528455284554</v>
      </c>
      <c r="O155">
        <v>1.6286178861788618</v>
      </c>
      <c r="P155">
        <v>0.54</v>
      </c>
      <c r="Q155">
        <v>-0.19658536585365854</v>
      </c>
      <c r="R155">
        <v>-1.7533333333333332</v>
      </c>
      <c r="S155">
        <v>5.1344715447154474</v>
      </c>
      <c r="T155">
        <v>5.1344715447154474</v>
      </c>
      <c r="U155" t="str">
        <v>varg</v>
      </c>
    </row>
    <row r="156" spans="1:21" x14ac:dyDescent="0.3">
      <c r="A156">
        <v>34.907976075105694</v>
      </c>
      <c r="B156">
        <v>34.907976075105694</v>
      </c>
      <c r="C156">
        <v>39.398902975841935</v>
      </c>
      <c r="D156">
        <v>39.398902975841935</v>
      </c>
      <c r="E156">
        <v>42.280471236779384</v>
      </c>
      <c r="F156">
        <v>42.280471236779384</v>
      </c>
      <c r="G156">
        <v>46.508518360457323</v>
      </c>
      <c r="H156">
        <v>46.508518360457323</v>
      </c>
      <c r="I156" t="str">
        <v>James Harden</v>
      </c>
      <c r="J156">
        <v>0.19032520325203253</v>
      </c>
      <c r="K156">
        <v>2.4043495934959349</v>
      </c>
      <c r="L156">
        <v>0.969390243902439</v>
      </c>
      <c r="M156">
        <v>1.4176422764227643</v>
      </c>
      <c r="N156">
        <v>1.0906504065040652</v>
      </c>
      <c r="O156">
        <v>3.7309349593495935</v>
      </c>
      <c r="P156">
        <v>0.60256097560975619</v>
      </c>
      <c r="Q156">
        <v>0.43304878048780499</v>
      </c>
      <c r="R156">
        <v>-2.5002845528455286</v>
      </c>
      <c r="S156">
        <v>10.143495934959351</v>
      </c>
      <c r="T156">
        <v>10.143495934959351</v>
      </c>
      <c r="U156" t="str">
        <v>zieg</v>
      </c>
    </row>
    <row r="157" spans="1:21" x14ac:dyDescent="0.3">
      <c r="A157">
        <v>21.627159605244838</v>
      </c>
      <c r="B157">
        <v>21.627159605244838</v>
      </c>
      <c r="C157">
        <v>21.574474917328189</v>
      </c>
      <c r="D157">
        <v>21.574474917328189</v>
      </c>
      <c r="E157">
        <v>26.076445729039609</v>
      </c>
      <c r="F157">
        <v>26.076445729039609</v>
      </c>
      <c r="G157">
        <v>28.684090301943574</v>
      </c>
      <c r="H157">
        <v>28.684090301943574</v>
      </c>
      <c r="I157" t="str">
        <v>Jimmy Butler</v>
      </c>
      <c r="J157">
        <v>0.74813008130081304</v>
      </c>
      <c r="K157">
        <v>2.4393495934959351</v>
      </c>
      <c r="L157">
        <v>-1.2414634146341463</v>
      </c>
      <c r="M157">
        <v>0.83983739837398375</v>
      </c>
      <c r="N157">
        <v>4.4065040650406506E-2</v>
      </c>
      <c r="O157">
        <v>0.62764227642276427</v>
      </c>
      <c r="P157">
        <v>1.8658536585365855</v>
      </c>
      <c r="Q157">
        <v>-0.61804878048780487</v>
      </c>
      <c r="R157">
        <v>-0.33967479674796752</v>
      </c>
      <c r="S157">
        <v>6.1705691056910572</v>
      </c>
      <c r="T157">
        <v>6.1705691056910572</v>
      </c>
      <c r="U157" t="str">
        <v>zieg</v>
      </c>
    </row>
    <row r="158" spans="1:21" x14ac:dyDescent="0.3">
      <c r="A158">
        <v>19.89581859144721</v>
      </c>
      <c r="B158">
        <v>19.89581859144721</v>
      </c>
      <c r="C158">
        <v>19.250810298121735</v>
      </c>
      <c r="D158">
        <v>19.250810298121735</v>
      </c>
      <c r="E158">
        <v>23.964023347942835</v>
      </c>
      <c r="F158">
        <v>23.964023347942835</v>
      </c>
      <c r="G158">
        <v>26.36042568273712</v>
      </c>
      <c r="H158">
        <v>26.36042568273712</v>
      </c>
      <c r="I158" t="str">
        <v>Luka Doncic</v>
      </c>
      <c r="J158">
        <v>0.55617886178861797</v>
      </c>
      <c r="K158">
        <v>-1.0804065040650408</v>
      </c>
      <c r="L158">
        <v>1.1980487804878048</v>
      </c>
      <c r="M158">
        <v>2.0578861788617884</v>
      </c>
      <c r="N158">
        <v>1.1638211382113821</v>
      </c>
      <c r="O158">
        <v>2.8894715447154473</v>
      </c>
      <c r="P158">
        <v>0.24585365853658536</v>
      </c>
      <c r="Q158">
        <v>-0.13402439024390245</v>
      </c>
      <c r="R158">
        <v>-3.0490650406504067</v>
      </c>
      <c r="S158">
        <v>5.652642276422764</v>
      </c>
      <c r="T158">
        <v>5.652642276422764</v>
      </c>
      <c r="U158" t="str">
        <v>zieg</v>
      </c>
    </row>
    <row r="159" spans="1:2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</sheetData>
  <conditionalFormatting sqref="AO17:AX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 AO18:AX19 AO41:AX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1:AX4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8:AX2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9:AX2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0:AX3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2:AX3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1:AX3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3:AX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4:AX3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5:AX3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7:AX3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X3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8:AX3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9:AX3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0:AX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3:AJ20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1:AH20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1:AG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1:AF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1:AE20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1:AD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11:AC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1:AB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1:AA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1:Z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1:Y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60:X20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59:W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9:V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9:U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1:AN2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1:AX2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2:AX2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3:AX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4:AX2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5:AX2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1:U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1:V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1:W1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1:X15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62" sqref="C62:C73"/>
    </sheetView>
    <sheetView tabSelected="1" zoomScaleNormal="100" workbookViewId="1">
      <selection activeCell="C38" sqref="C38"/>
    </sheetView>
    <sheetView workbookViewId="2">
      <selection activeCell="B3" sqref="B3"/>
    </sheetView>
  </sheetViews>
  <sheetFormatPr defaultRowHeight="14.4" x14ac:dyDescent="0.3"/>
  <cols>
    <col min="1" max="1" width="15" customWidth="1"/>
    <col min="2" max="2" width="4.5546875" customWidth="1"/>
  </cols>
  <sheetData>
    <row r="1" spans="1:5" x14ac:dyDescent="0.3">
      <c r="A1" t="s">
        <v>1</v>
      </c>
      <c r="B1" t="s">
        <v>203</v>
      </c>
      <c r="C1" s="1" t="s">
        <v>193</v>
      </c>
    </row>
    <row r="2" spans="1:5" x14ac:dyDescent="0.3">
      <c r="A2" t="s">
        <v>17</v>
      </c>
      <c r="B2">
        <v>45</v>
      </c>
      <c r="C2" t="s">
        <v>330</v>
      </c>
      <c r="D2" s="1" t="s">
        <v>352</v>
      </c>
      <c r="E2" t="s">
        <v>330</v>
      </c>
    </row>
    <row r="3" spans="1:5" x14ac:dyDescent="0.3">
      <c r="A3" t="s">
        <v>10</v>
      </c>
      <c r="B3">
        <v>23</v>
      </c>
      <c r="C3" t="s">
        <v>751</v>
      </c>
      <c r="D3" s="1" t="s">
        <v>330</v>
      </c>
      <c r="E3" t="s">
        <v>751</v>
      </c>
    </row>
    <row r="4" spans="1:5" x14ac:dyDescent="0.3">
      <c r="A4" t="s">
        <v>318</v>
      </c>
      <c r="B4">
        <v>15</v>
      </c>
      <c r="C4" t="s">
        <v>752</v>
      </c>
      <c r="D4" s="1" t="s">
        <v>348</v>
      </c>
      <c r="E4" t="s">
        <v>752</v>
      </c>
    </row>
    <row r="5" spans="1:5" x14ac:dyDescent="0.3">
      <c r="A5" t="s">
        <v>12</v>
      </c>
      <c r="B5">
        <v>64</v>
      </c>
      <c r="C5" t="s">
        <v>753</v>
      </c>
      <c r="D5" s="1" t="s">
        <v>349</v>
      </c>
      <c r="E5" t="s">
        <v>753</v>
      </c>
    </row>
    <row r="6" spans="1:5" x14ac:dyDescent="0.3">
      <c r="A6" t="s">
        <v>38</v>
      </c>
      <c r="B6">
        <v>59</v>
      </c>
      <c r="C6" t="s">
        <v>761</v>
      </c>
      <c r="D6" s="1" t="s">
        <v>350</v>
      </c>
      <c r="E6" t="s">
        <v>761</v>
      </c>
    </row>
    <row r="7" spans="1:5" x14ac:dyDescent="0.3">
      <c r="A7" t="s">
        <v>321</v>
      </c>
      <c r="B7">
        <v>70</v>
      </c>
      <c r="C7" t="s">
        <v>754</v>
      </c>
      <c r="D7" s="1" t="s">
        <v>351</v>
      </c>
      <c r="E7" t="s">
        <v>754</v>
      </c>
    </row>
    <row r="8" spans="1:5" x14ac:dyDescent="0.3">
      <c r="A8" t="s">
        <v>42</v>
      </c>
      <c r="B8">
        <v>76</v>
      </c>
      <c r="C8" t="s">
        <v>755</v>
      </c>
      <c r="D8" s="1" t="s">
        <v>354</v>
      </c>
      <c r="E8" t="s">
        <v>755</v>
      </c>
    </row>
    <row r="9" spans="1:5" x14ac:dyDescent="0.3">
      <c r="A9" t="s">
        <v>35</v>
      </c>
      <c r="B9">
        <v>65</v>
      </c>
      <c r="C9" t="s">
        <v>760</v>
      </c>
      <c r="D9" s="1" t="s">
        <v>353</v>
      </c>
      <c r="E9" t="s">
        <v>760</v>
      </c>
    </row>
    <row r="10" spans="1:5" x14ac:dyDescent="0.3">
      <c r="A10" t="s">
        <v>319</v>
      </c>
      <c r="B10">
        <v>50</v>
      </c>
      <c r="C10" t="s">
        <v>756</v>
      </c>
      <c r="D10" s="1" t="s">
        <v>355</v>
      </c>
      <c r="E10" t="s">
        <v>756</v>
      </c>
    </row>
    <row r="11" spans="1:5" x14ac:dyDescent="0.3">
      <c r="A11" t="s">
        <v>29</v>
      </c>
      <c r="B11">
        <v>86</v>
      </c>
      <c r="C11" t="s">
        <v>757</v>
      </c>
      <c r="D11" s="1" t="s">
        <v>712</v>
      </c>
      <c r="E11" t="s">
        <v>757</v>
      </c>
    </row>
    <row r="12" spans="1:5" x14ac:dyDescent="0.3">
      <c r="A12" t="s">
        <v>31</v>
      </c>
      <c r="B12">
        <v>64</v>
      </c>
      <c r="C12" t="s">
        <v>758</v>
      </c>
      <c r="D12" s="1" t="s">
        <v>356</v>
      </c>
      <c r="E12" t="s">
        <v>758</v>
      </c>
    </row>
    <row r="13" spans="1:5" x14ac:dyDescent="0.3">
      <c r="A13" t="s">
        <v>25</v>
      </c>
      <c r="B13">
        <v>54</v>
      </c>
      <c r="C13" t="s">
        <v>759</v>
      </c>
      <c r="D13" s="1" t="s">
        <v>713</v>
      </c>
      <c r="E13" t="s">
        <v>759</v>
      </c>
    </row>
    <row r="14" spans="1:5" x14ac:dyDescent="0.3">
      <c r="A14" t="s">
        <v>39</v>
      </c>
      <c r="B14">
        <v>60</v>
      </c>
      <c r="C14" t="s">
        <v>330</v>
      </c>
    </row>
    <row r="15" spans="1:5" x14ac:dyDescent="0.3">
      <c r="A15" t="s">
        <v>56</v>
      </c>
      <c r="B15">
        <v>48</v>
      </c>
      <c r="C15" t="s">
        <v>751</v>
      </c>
    </row>
    <row r="16" spans="1:5" x14ac:dyDescent="0.3">
      <c r="A16" t="s">
        <v>33</v>
      </c>
      <c r="B16">
        <v>37</v>
      </c>
      <c r="C16" t="s">
        <v>752</v>
      </c>
    </row>
    <row r="17" spans="1:3" x14ac:dyDescent="0.3">
      <c r="A17" t="s">
        <v>37</v>
      </c>
      <c r="B17">
        <v>32</v>
      </c>
      <c r="C17" t="s">
        <v>753</v>
      </c>
    </row>
    <row r="18" spans="1:3" x14ac:dyDescent="0.3">
      <c r="A18" t="s">
        <v>99</v>
      </c>
      <c r="B18">
        <v>3</v>
      </c>
      <c r="C18" t="s">
        <v>761</v>
      </c>
    </row>
    <row r="19" spans="1:3" x14ac:dyDescent="0.3">
      <c r="A19" t="s">
        <v>47</v>
      </c>
      <c r="B19">
        <v>38</v>
      </c>
      <c r="C19" t="s">
        <v>754</v>
      </c>
    </row>
    <row r="20" spans="1:3" x14ac:dyDescent="0.3">
      <c r="A20" t="s">
        <v>82</v>
      </c>
      <c r="B20">
        <v>25</v>
      </c>
      <c r="C20" t="s">
        <v>755</v>
      </c>
    </row>
    <row r="21" spans="1:3" x14ac:dyDescent="0.3">
      <c r="A21" t="s">
        <v>102</v>
      </c>
      <c r="B21">
        <v>25</v>
      </c>
      <c r="C21" t="s">
        <v>760</v>
      </c>
    </row>
    <row r="22" spans="1:3" x14ac:dyDescent="0.3">
      <c r="A22" t="s">
        <v>75</v>
      </c>
      <c r="B22">
        <v>5</v>
      </c>
      <c r="C22" t="s">
        <v>756</v>
      </c>
    </row>
    <row r="23" spans="1:3" x14ac:dyDescent="0.3">
      <c r="A23" t="s">
        <v>27</v>
      </c>
      <c r="B23">
        <v>20</v>
      </c>
      <c r="C23" t="s">
        <v>757</v>
      </c>
    </row>
    <row r="24" spans="1:3" x14ac:dyDescent="0.3">
      <c r="A24" t="s">
        <v>32</v>
      </c>
      <c r="B24">
        <v>23</v>
      </c>
      <c r="C24" t="s">
        <v>758</v>
      </c>
    </row>
    <row r="25" spans="1:3" x14ac:dyDescent="0.3">
      <c r="A25" t="s">
        <v>53</v>
      </c>
      <c r="B25">
        <v>23</v>
      </c>
      <c r="C25" t="s">
        <v>759</v>
      </c>
    </row>
    <row r="26" spans="1:3" x14ac:dyDescent="0.3">
      <c r="A26" t="s">
        <v>109</v>
      </c>
      <c r="B26">
        <v>30</v>
      </c>
      <c r="C26" t="s">
        <v>330</v>
      </c>
    </row>
    <row r="27" spans="1:3" x14ac:dyDescent="0.3">
      <c r="A27" t="s">
        <v>19</v>
      </c>
      <c r="B27">
        <v>53</v>
      </c>
      <c r="C27" t="s">
        <v>751</v>
      </c>
    </row>
    <row r="28" spans="1:3" x14ac:dyDescent="0.3">
      <c r="A28" t="s">
        <v>21</v>
      </c>
      <c r="B28">
        <v>76</v>
      </c>
      <c r="C28" t="s">
        <v>752</v>
      </c>
    </row>
    <row r="29" spans="1:3" x14ac:dyDescent="0.3">
      <c r="A29" t="s">
        <v>328</v>
      </c>
      <c r="B29">
        <v>4</v>
      </c>
      <c r="C29" t="s">
        <v>753</v>
      </c>
    </row>
    <row r="30" spans="1:3" x14ac:dyDescent="0.3">
      <c r="A30" t="s">
        <v>77</v>
      </c>
      <c r="B30">
        <v>28</v>
      </c>
      <c r="C30" t="s">
        <v>761</v>
      </c>
    </row>
    <row r="31" spans="1:3" x14ac:dyDescent="0.3">
      <c r="A31" t="s">
        <v>65</v>
      </c>
      <c r="B31">
        <v>46</v>
      </c>
      <c r="C31" t="s">
        <v>754</v>
      </c>
    </row>
    <row r="32" spans="1:3" x14ac:dyDescent="0.3">
      <c r="A32" t="s">
        <v>54</v>
      </c>
      <c r="B32">
        <v>31</v>
      </c>
      <c r="C32" t="s">
        <v>755</v>
      </c>
    </row>
    <row r="33" spans="1:3" x14ac:dyDescent="0.3">
      <c r="A33" t="s">
        <v>100</v>
      </c>
      <c r="B33">
        <v>12</v>
      </c>
      <c r="C33" t="s">
        <v>760</v>
      </c>
    </row>
    <row r="34" spans="1:3" x14ac:dyDescent="0.3">
      <c r="A34" t="s">
        <v>44</v>
      </c>
      <c r="B34">
        <v>4</v>
      </c>
      <c r="C34" t="s">
        <v>756</v>
      </c>
    </row>
    <row r="35" spans="1:3" x14ac:dyDescent="0.3">
      <c r="A35" t="s">
        <v>104</v>
      </c>
      <c r="B35">
        <v>60</v>
      </c>
      <c r="C35" t="s">
        <v>757</v>
      </c>
    </row>
    <row r="36" spans="1:3" x14ac:dyDescent="0.3">
      <c r="A36" t="s">
        <v>81</v>
      </c>
      <c r="B36">
        <v>13</v>
      </c>
      <c r="C36" t="s">
        <v>758</v>
      </c>
    </row>
    <row r="37" spans="1:3" x14ac:dyDescent="0.3">
      <c r="A37" t="s">
        <v>156</v>
      </c>
      <c r="B37">
        <v>40</v>
      </c>
      <c r="C37" t="s">
        <v>759</v>
      </c>
    </row>
    <row r="38" spans="1:3" x14ac:dyDescent="0.3">
      <c r="A38" t="s">
        <v>69</v>
      </c>
      <c r="B38">
        <v>19</v>
      </c>
      <c r="C38" s="1" t="s">
        <v>193</v>
      </c>
    </row>
    <row r="39" spans="1:3" x14ac:dyDescent="0.3">
      <c r="A39" t="s">
        <v>323</v>
      </c>
      <c r="B39">
        <v>4</v>
      </c>
      <c r="C39" s="1" t="s">
        <v>193</v>
      </c>
    </row>
    <row r="40" spans="1:3" x14ac:dyDescent="0.3">
      <c r="A40" t="s">
        <v>45</v>
      </c>
      <c r="B40">
        <v>21</v>
      </c>
      <c r="C40" s="1" t="s">
        <v>193</v>
      </c>
    </row>
    <row r="41" spans="1:3" x14ac:dyDescent="0.3">
      <c r="A41" t="s">
        <v>320</v>
      </c>
      <c r="B41">
        <v>56</v>
      </c>
      <c r="C41" s="1" t="s">
        <v>193</v>
      </c>
    </row>
    <row r="42" spans="1:3" x14ac:dyDescent="0.3">
      <c r="A42" t="s">
        <v>155</v>
      </c>
      <c r="B42">
        <v>9</v>
      </c>
      <c r="C42" s="1" t="s">
        <v>193</v>
      </c>
    </row>
    <row r="43" spans="1:3" x14ac:dyDescent="0.3">
      <c r="A43" t="s">
        <v>173</v>
      </c>
      <c r="B43">
        <v>11</v>
      </c>
      <c r="C43" s="1" t="s">
        <v>193</v>
      </c>
    </row>
    <row r="44" spans="1:3" x14ac:dyDescent="0.3">
      <c r="A44" t="s">
        <v>41</v>
      </c>
      <c r="B44">
        <v>19</v>
      </c>
      <c r="C44" s="1" t="s">
        <v>193</v>
      </c>
    </row>
    <row r="45" spans="1:3" x14ac:dyDescent="0.3">
      <c r="A45" t="s">
        <v>83</v>
      </c>
      <c r="B45">
        <v>23</v>
      </c>
      <c r="C45" s="1" t="s">
        <v>193</v>
      </c>
    </row>
    <row r="46" spans="1:3" x14ac:dyDescent="0.3">
      <c r="A46" t="s">
        <v>57</v>
      </c>
      <c r="B46">
        <v>51</v>
      </c>
      <c r="C46" s="1" t="s">
        <v>193</v>
      </c>
    </row>
    <row r="47" spans="1:3" x14ac:dyDescent="0.3">
      <c r="A47" t="s">
        <v>397</v>
      </c>
      <c r="B47">
        <v>13</v>
      </c>
      <c r="C47" s="1" t="s">
        <v>193</v>
      </c>
    </row>
    <row r="48" spans="1:3" x14ac:dyDescent="0.3">
      <c r="A48" t="s">
        <v>136</v>
      </c>
      <c r="B48">
        <v>39</v>
      </c>
      <c r="C48" s="1" t="s">
        <v>193</v>
      </c>
    </row>
    <row r="49" spans="1:3" x14ac:dyDescent="0.3">
      <c r="A49" t="s">
        <v>117</v>
      </c>
      <c r="B49">
        <v>5</v>
      </c>
      <c r="C49" s="1" t="s">
        <v>193</v>
      </c>
    </row>
    <row r="50" spans="1:3" x14ac:dyDescent="0.3">
      <c r="A50" t="s">
        <v>84</v>
      </c>
      <c r="B50">
        <v>31</v>
      </c>
      <c r="C50" s="1" t="s">
        <v>193</v>
      </c>
    </row>
    <row r="51" spans="1:3" x14ac:dyDescent="0.3">
      <c r="A51" t="s">
        <v>236</v>
      </c>
      <c r="B51">
        <v>7</v>
      </c>
      <c r="C51" s="1" t="s">
        <v>193</v>
      </c>
    </row>
    <row r="52" spans="1:3" x14ac:dyDescent="0.3">
      <c r="A52" t="s">
        <v>23</v>
      </c>
      <c r="B52">
        <v>22</v>
      </c>
      <c r="C52" s="1" t="s">
        <v>193</v>
      </c>
    </row>
    <row r="53" spans="1:3" x14ac:dyDescent="0.3">
      <c r="A53" t="s">
        <v>130</v>
      </c>
      <c r="B53">
        <v>10</v>
      </c>
      <c r="C53" s="1" t="s">
        <v>193</v>
      </c>
    </row>
    <row r="54" spans="1:3" x14ac:dyDescent="0.3">
      <c r="A54" t="s">
        <v>85</v>
      </c>
      <c r="B54">
        <v>1</v>
      </c>
      <c r="C54" s="1" t="s">
        <v>193</v>
      </c>
    </row>
    <row r="55" spans="1:3" x14ac:dyDescent="0.3">
      <c r="A55" t="s">
        <v>89</v>
      </c>
      <c r="B55">
        <v>16</v>
      </c>
      <c r="C55" s="1" t="s">
        <v>193</v>
      </c>
    </row>
    <row r="56" spans="1:3" x14ac:dyDescent="0.3">
      <c r="A56" t="s">
        <v>79</v>
      </c>
      <c r="B56">
        <v>18.235532912495568</v>
      </c>
      <c r="C56" s="1" t="s">
        <v>193</v>
      </c>
    </row>
    <row r="57" spans="1:3" x14ac:dyDescent="0.3">
      <c r="A57" t="s">
        <v>63</v>
      </c>
      <c r="B57">
        <v>1</v>
      </c>
      <c r="C57" s="1" t="s">
        <v>193</v>
      </c>
    </row>
    <row r="58" spans="1:3" x14ac:dyDescent="0.3">
      <c r="A58" t="s">
        <v>134</v>
      </c>
      <c r="B58">
        <v>1</v>
      </c>
      <c r="C58" s="1" t="s">
        <v>193</v>
      </c>
    </row>
    <row r="59" spans="1:3" x14ac:dyDescent="0.3">
      <c r="A59" t="s">
        <v>407</v>
      </c>
      <c r="B59">
        <v>4</v>
      </c>
      <c r="C59" s="1" t="s">
        <v>193</v>
      </c>
    </row>
    <row r="60" spans="1:3" x14ac:dyDescent="0.3">
      <c r="A60" t="s">
        <v>322</v>
      </c>
      <c r="B60">
        <v>13</v>
      </c>
      <c r="C60" s="1" t="s">
        <v>193</v>
      </c>
    </row>
    <row r="61" spans="1:3" x14ac:dyDescent="0.3">
      <c r="A61" t="s">
        <v>94</v>
      </c>
      <c r="B61">
        <v>6</v>
      </c>
      <c r="C61" s="1" t="s">
        <v>193</v>
      </c>
    </row>
    <row r="62" spans="1:3" x14ac:dyDescent="0.3">
      <c r="A62" t="s">
        <v>113</v>
      </c>
      <c r="B62">
        <v>3</v>
      </c>
      <c r="C62" s="1" t="s">
        <v>193</v>
      </c>
    </row>
    <row r="63" spans="1:3" x14ac:dyDescent="0.3">
      <c r="A63" t="s">
        <v>198</v>
      </c>
      <c r="B63">
        <v>5</v>
      </c>
      <c r="C63" s="1" t="s">
        <v>193</v>
      </c>
    </row>
    <row r="64" spans="1:3" x14ac:dyDescent="0.3">
      <c r="A64" t="s">
        <v>73</v>
      </c>
      <c r="B64">
        <v>54</v>
      </c>
      <c r="C64" s="1" t="s">
        <v>193</v>
      </c>
    </row>
    <row r="65" spans="1:3" x14ac:dyDescent="0.3">
      <c r="A65" t="s">
        <v>124</v>
      </c>
      <c r="B65">
        <v>3</v>
      </c>
      <c r="C65" s="1" t="s">
        <v>193</v>
      </c>
    </row>
    <row r="66" spans="1:3" x14ac:dyDescent="0.3">
      <c r="A66" t="s">
        <v>325</v>
      </c>
      <c r="B66">
        <v>12</v>
      </c>
      <c r="C66" s="1" t="s">
        <v>193</v>
      </c>
    </row>
    <row r="67" spans="1:3" x14ac:dyDescent="0.3">
      <c r="A67" t="s">
        <v>92</v>
      </c>
      <c r="B67">
        <v>1</v>
      </c>
      <c r="C67" s="1" t="s">
        <v>193</v>
      </c>
    </row>
    <row r="68" spans="1:3" x14ac:dyDescent="0.3">
      <c r="A68" t="s">
        <v>419</v>
      </c>
      <c r="B68">
        <v>1</v>
      </c>
      <c r="C68" s="1" t="s">
        <v>193</v>
      </c>
    </row>
    <row r="69" spans="1:3" x14ac:dyDescent="0.3">
      <c r="A69" t="s">
        <v>68</v>
      </c>
      <c r="B69">
        <v>2</v>
      </c>
      <c r="C69" s="1" t="s">
        <v>193</v>
      </c>
    </row>
    <row r="70" spans="1:3" x14ac:dyDescent="0.3">
      <c r="A70" t="s">
        <v>51</v>
      </c>
      <c r="B70">
        <v>9</v>
      </c>
      <c r="C70" s="1" t="s">
        <v>193</v>
      </c>
    </row>
    <row r="71" spans="1:3" x14ac:dyDescent="0.3">
      <c r="A71" t="s">
        <v>181</v>
      </c>
      <c r="B71">
        <v>16</v>
      </c>
      <c r="C71" s="1" t="s">
        <v>193</v>
      </c>
    </row>
    <row r="72" spans="1:3" x14ac:dyDescent="0.3">
      <c r="A72" t="s">
        <v>180</v>
      </c>
      <c r="B72">
        <v>9</v>
      </c>
      <c r="C72" s="1" t="s">
        <v>193</v>
      </c>
    </row>
    <row r="73" spans="1:3" x14ac:dyDescent="0.3">
      <c r="A73" t="s">
        <v>60</v>
      </c>
      <c r="B73">
        <v>12</v>
      </c>
      <c r="C73" s="1" t="s">
        <v>193</v>
      </c>
    </row>
    <row r="74" spans="1:3" x14ac:dyDescent="0.3">
      <c r="A74" t="s">
        <v>107</v>
      </c>
      <c r="B74">
        <v>7</v>
      </c>
      <c r="C74" s="1" t="s">
        <v>193</v>
      </c>
    </row>
    <row r="75" spans="1:3" x14ac:dyDescent="0.3">
      <c r="A75" t="s">
        <v>62</v>
      </c>
      <c r="B75">
        <v>9</v>
      </c>
      <c r="C75" s="1" t="s">
        <v>193</v>
      </c>
    </row>
    <row r="76" spans="1:3" x14ac:dyDescent="0.3">
      <c r="A76" t="s">
        <v>179</v>
      </c>
      <c r="B76">
        <v>13.475494723869206</v>
      </c>
      <c r="C76" s="1" t="s">
        <v>193</v>
      </c>
    </row>
    <row r="77" spans="1:3" x14ac:dyDescent="0.3">
      <c r="A77" t="s">
        <v>129</v>
      </c>
      <c r="B77">
        <v>2</v>
      </c>
      <c r="C77" s="1" t="s">
        <v>193</v>
      </c>
    </row>
    <row r="78" spans="1:3" x14ac:dyDescent="0.3">
      <c r="A78" t="s">
        <v>327</v>
      </c>
      <c r="B78">
        <v>6</v>
      </c>
      <c r="C78" s="1" t="s">
        <v>193</v>
      </c>
    </row>
    <row r="79" spans="1:3" x14ac:dyDescent="0.3">
      <c r="A79" t="s">
        <v>96</v>
      </c>
      <c r="B79">
        <v>1</v>
      </c>
      <c r="C79" s="1" t="s">
        <v>193</v>
      </c>
    </row>
    <row r="80" spans="1:3" x14ac:dyDescent="0.3">
      <c r="A80" t="s">
        <v>90</v>
      </c>
      <c r="B80">
        <v>7</v>
      </c>
      <c r="C80" s="1" t="s">
        <v>193</v>
      </c>
    </row>
    <row r="81" spans="1:6" x14ac:dyDescent="0.3">
      <c r="A81" t="s">
        <v>435</v>
      </c>
      <c r="B81">
        <v>1</v>
      </c>
      <c r="C81" s="1" t="s">
        <v>193</v>
      </c>
    </row>
    <row r="82" spans="1:6" x14ac:dyDescent="0.3">
      <c r="A82" t="s">
        <v>72</v>
      </c>
      <c r="B82">
        <v>19</v>
      </c>
      <c r="C82" s="1" t="s">
        <v>193</v>
      </c>
    </row>
    <row r="83" spans="1:6" x14ac:dyDescent="0.3">
      <c r="A83" t="s">
        <v>162</v>
      </c>
      <c r="B83">
        <v>1</v>
      </c>
      <c r="C83" s="1" t="s">
        <v>193</v>
      </c>
    </row>
    <row r="84" spans="1:6" x14ac:dyDescent="0.3">
      <c r="A84" t="s">
        <v>441</v>
      </c>
      <c r="B84">
        <v>1</v>
      </c>
      <c r="C84" s="1" t="s">
        <v>193</v>
      </c>
    </row>
    <row r="85" spans="1:6" x14ac:dyDescent="0.3">
      <c r="A85" t="s">
        <v>80</v>
      </c>
      <c r="B85">
        <v>13</v>
      </c>
      <c r="C85" s="1" t="s">
        <v>193</v>
      </c>
    </row>
    <row r="86" spans="1:6" x14ac:dyDescent="0.3">
      <c r="A86" t="s">
        <v>166</v>
      </c>
      <c r="B86">
        <v>1</v>
      </c>
      <c r="C86" s="1" t="s">
        <v>193</v>
      </c>
    </row>
    <row r="87" spans="1:6" x14ac:dyDescent="0.3">
      <c r="A87" t="s">
        <v>439</v>
      </c>
      <c r="B87">
        <v>1</v>
      </c>
      <c r="C87" s="1" t="s">
        <v>193</v>
      </c>
    </row>
    <row r="88" spans="1:6" x14ac:dyDescent="0.3">
      <c r="A88" s="1" t="s">
        <v>147</v>
      </c>
      <c r="B88">
        <v>1</v>
      </c>
      <c r="C88" s="1" t="s">
        <v>193</v>
      </c>
      <c r="F88" s="1"/>
    </row>
    <row r="89" spans="1:6" x14ac:dyDescent="0.3">
      <c r="A89" t="s">
        <v>120</v>
      </c>
      <c r="B89">
        <v>11.59847123584842</v>
      </c>
      <c r="C89" s="1" t="s">
        <v>193</v>
      </c>
    </row>
    <row r="90" spans="1:6" x14ac:dyDescent="0.3">
      <c r="A90" t="s">
        <v>443</v>
      </c>
      <c r="B90">
        <v>11.532268405868676</v>
      </c>
      <c r="C90" s="1" t="s">
        <v>193</v>
      </c>
    </row>
    <row r="91" spans="1:6" x14ac:dyDescent="0.3">
      <c r="A91" t="s">
        <v>118</v>
      </c>
      <c r="B91">
        <v>1</v>
      </c>
      <c r="C91" s="1" t="s">
        <v>193</v>
      </c>
    </row>
    <row r="92" spans="1:6" x14ac:dyDescent="0.3">
      <c r="A92" t="s">
        <v>158</v>
      </c>
      <c r="B92">
        <v>3</v>
      </c>
      <c r="C92" s="1" t="s">
        <v>193</v>
      </c>
    </row>
    <row r="93" spans="1:6" x14ac:dyDescent="0.3">
      <c r="A93" t="s">
        <v>450</v>
      </c>
      <c r="B93">
        <v>1</v>
      </c>
      <c r="C93" s="1" t="s">
        <v>193</v>
      </c>
    </row>
    <row r="94" spans="1:6" x14ac:dyDescent="0.3">
      <c r="A94" t="s">
        <v>110</v>
      </c>
      <c r="B94">
        <v>1</v>
      </c>
      <c r="C94" s="1" t="s">
        <v>193</v>
      </c>
    </row>
    <row r="95" spans="1:6" x14ac:dyDescent="0.3">
      <c r="A95" t="s">
        <v>437</v>
      </c>
      <c r="B95">
        <v>3</v>
      </c>
      <c r="C95" s="1" t="s">
        <v>193</v>
      </c>
    </row>
    <row r="96" spans="1:6" x14ac:dyDescent="0.3">
      <c r="A96" t="s">
        <v>76</v>
      </c>
      <c r="B96">
        <v>14</v>
      </c>
      <c r="C96" s="1" t="s">
        <v>193</v>
      </c>
    </row>
    <row r="97" spans="1:3" x14ac:dyDescent="0.3">
      <c r="A97" t="s">
        <v>334</v>
      </c>
      <c r="B97">
        <v>1</v>
      </c>
      <c r="C97" s="1" t="s">
        <v>193</v>
      </c>
    </row>
    <row r="98" spans="1:3" x14ac:dyDescent="0.3">
      <c r="A98" t="s">
        <v>261</v>
      </c>
      <c r="B98">
        <v>4</v>
      </c>
      <c r="C98" s="1" t="s">
        <v>193</v>
      </c>
    </row>
    <row r="99" spans="1:3" x14ac:dyDescent="0.3">
      <c r="A99" t="s">
        <v>114</v>
      </c>
      <c r="B99">
        <v>1</v>
      </c>
      <c r="C99" s="1" t="s">
        <v>193</v>
      </c>
    </row>
    <row r="100" spans="1:3" x14ac:dyDescent="0.3">
      <c r="A100" t="s">
        <v>448</v>
      </c>
      <c r="B100">
        <v>9.6939088295715958</v>
      </c>
      <c r="C100" s="1" t="s">
        <v>193</v>
      </c>
    </row>
    <row r="101" spans="1:3" x14ac:dyDescent="0.3">
      <c r="A101" t="s">
        <v>49</v>
      </c>
      <c r="B101">
        <v>26</v>
      </c>
      <c r="C101" s="1" t="s">
        <v>193</v>
      </c>
    </row>
    <row r="102" spans="1:3" x14ac:dyDescent="0.3">
      <c r="A102" t="s">
        <v>310</v>
      </c>
      <c r="B102">
        <v>9.3718311498354208</v>
      </c>
      <c r="C102" s="1" t="s">
        <v>193</v>
      </c>
    </row>
    <row r="103" spans="1:3" x14ac:dyDescent="0.3">
      <c r="A103" t="s">
        <v>178</v>
      </c>
      <c r="B103">
        <v>9.3623475488465875</v>
      </c>
      <c r="C103" s="1" t="s">
        <v>193</v>
      </c>
    </row>
    <row r="104" spans="1:3" x14ac:dyDescent="0.3">
      <c r="A104" t="s">
        <v>463</v>
      </c>
      <c r="B104">
        <v>9.250368106401508</v>
      </c>
      <c r="C104" s="1" t="s">
        <v>193</v>
      </c>
    </row>
    <row r="105" spans="1:3" x14ac:dyDescent="0.3">
      <c r="A105" t="s">
        <v>163</v>
      </c>
      <c r="B105">
        <v>1</v>
      </c>
      <c r="C105" s="1" t="s">
        <v>193</v>
      </c>
    </row>
    <row r="106" spans="1:3" x14ac:dyDescent="0.3">
      <c r="A106" t="s">
        <v>149</v>
      </c>
      <c r="B106">
        <v>1</v>
      </c>
      <c r="C106" s="1" t="s">
        <v>193</v>
      </c>
    </row>
    <row r="107" spans="1:3" x14ac:dyDescent="0.3">
      <c r="A107" t="s">
        <v>454</v>
      </c>
      <c r="B107">
        <v>8.8604462042067524</v>
      </c>
      <c r="C107" s="1" t="s">
        <v>193</v>
      </c>
    </row>
    <row r="108" spans="1:3" x14ac:dyDescent="0.3">
      <c r="A108" t="s">
        <v>304</v>
      </c>
      <c r="B108">
        <v>8.6430528892319369</v>
      </c>
      <c r="C108" s="1" t="s">
        <v>193</v>
      </c>
    </row>
    <row r="109" spans="1:3" x14ac:dyDescent="0.3">
      <c r="A109" t="s">
        <v>200</v>
      </c>
      <c r="B109">
        <v>8.5620775269426623</v>
      </c>
      <c r="C109" s="1" t="s">
        <v>193</v>
      </c>
    </row>
    <row r="110" spans="1:3" x14ac:dyDescent="0.3">
      <c r="A110" t="s">
        <v>257</v>
      </c>
      <c r="B110">
        <v>8.3171452937118087</v>
      </c>
      <c r="C110" s="1" t="s">
        <v>193</v>
      </c>
    </row>
    <row r="111" spans="1:3" x14ac:dyDescent="0.3">
      <c r="A111" t="s">
        <v>67</v>
      </c>
      <c r="B111">
        <v>5</v>
      </c>
      <c r="C111" s="1" t="s">
        <v>193</v>
      </c>
    </row>
    <row r="112" spans="1:3" x14ac:dyDescent="0.3">
      <c r="A112" t="s">
        <v>467</v>
      </c>
      <c r="B112">
        <v>7.7023526219164298</v>
      </c>
      <c r="C112" s="1" t="s">
        <v>193</v>
      </c>
    </row>
    <row r="113" spans="1:3" x14ac:dyDescent="0.3">
      <c r="A113" t="s">
        <v>112</v>
      </c>
      <c r="B113">
        <v>1</v>
      </c>
      <c r="C113" s="1" t="s">
        <v>193</v>
      </c>
    </row>
    <row r="114" spans="1:3" x14ac:dyDescent="0.3">
      <c r="A114" t="s">
        <v>190</v>
      </c>
      <c r="B114">
        <v>1</v>
      </c>
      <c r="C114" s="1" t="s">
        <v>193</v>
      </c>
    </row>
    <row r="115" spans="1:3" x14ac:dyDescent="0.3">
      <c r="A115" t="s">
        <v>165</v>
      </c>
      <c r="B115">
        <v>1</v>
      </c>
      <c r="C115" s="1" t="s">
        <v>193</v>
      </c>
    </row>
    <row r="116" spans="1:3" x14ac:dyDescent="0.3">
      <c r="A116" t="s">
        <v>95</v>
      </c>
      <c r="B116">
        <v>6.6339884951358448</v>
      </c>
      <c r="C116" s="1" t="s">
        <v>193</v>
      </c>
    </row>
    <row r="117" spans="1:3" x14ac:dyDescent="0.3">
      <c r="A117" t="s">
        <v>50</v>
      </c>
      <c r="B117">
        <v>32</v>
      </c>
      <c r="C117" s="1" t="s">
        <v>193</v>
      </c>
    </row>
    <row r="118" spans="1:3" x14ac:dyDescent="0.3">
      <c r="A118" t="s">
        <v>237</v>
      </c>
      <c r="B118">
        <v>6.5967835989488837</v>
      </c>
      <c r="C118" s="1" t="s">
        <v>193</v>
      </c>
    </row>
    <row r="119" spans="1:3" x14ac:dyDescent="0.3">
      <c r="A119" t="s">
        <v>185</v>
      </c>
      <c r="B119">
        <v>6.5595787027619146</v>
      </c>
      <c r="C119" s="1" t="s">
        <v>193</v>
      </c>
    </row>
    <row r="120" spans="1:3" x14ac:dyDescent="0.3">
      <c r="A120" t="s">
        <v>297</v>
      </c>
      <c r="B120">
        <v>6.3268657246512934</v>
      </c>
      <c r="C120" s="1" t="s">
        <v>193</v>
      </c>
    </row>
    <row r="121" spans="1:3" x14ac:dyDescent="0.3">
      <c r="A121" t="s">
        <v>478</v>
      </c>
      <c r="B121">
        <v>8</v>
      </c>
      <c r="C121" s="1" t="s">
        <v>193</v>
      </c>
    </row>
    <row r="122" spans="1:3" x14ac:dyDescent="0.3">
      <c r="A122" t="s">
        <v>170</v>
      </c>
      <c r="B122">
        <v>6.0481937571332436</v>
      </c>
      <c r="C122" s="1" t="s">
        <v>193</v>
      </c>
    </row>
    <row r="123" spans="1:3" x14ac:dyDescent="0.3">
      <c r="A123" t="s">
        <v>78</v>
      </c>
      <c r="B123">
        <v>1</v>
      </c>
      <c r="C123" s="1" t="s">
        <v>193</v>
      </c>
    </row>
    <row r="124" spans="1:3" x14ac:dyDescent="0.3">
      <c r="A124" t="s">
        <v>164</v>
      </c>
      <c r="B124">
        <v>5.8019848853077427</v>
      </c>
      <c r="C124" s="1" t="s">
        <v>193</v>
      </c>
    </row>
    <row r="125" spans="1:3" x14ac:dyDescent="0.3">
      <c r="A125" t="s">
        <v>152</v>
      </c>
      <c r="B125">
        <v>1</v>
      </c>
      <c r="C125" s="1" t="s">
        <v>193</v>
      </c>
    </row>
    <row r="126" spans="1:3" x14ac:dyDescent="0.3">
      <c r="A126" t="s">
        <v>133</v>
      </c>
      <c r="B126">
        <v>1</v>
      </c>
      <c r="C126" s="1" t="s">
        <v>193</v>
      </c>
    </row>
    <row r="127" spans="1:3" x14ac:dyDescent="0.3">
      <c r="A127" t="s">
        <v>486</v>
      </c>
      <c r="B127">
        <v>6</v>
      </c>
      <c r="C127" s="1" t="s">
        <v>193</v>
      </c>
    </row>
    <row r="128" spans="1:3" x14ac:dyDescent="0.3">
      <c r="A128" t="s">
        <v>490</v>
      </c>
      <c r="B128">
        <v>4.7686371314090081</v>
      </c>
      <c r="C128" s="1" t="s">
        <v>193</v>
      </c>
    </row>
    <row r="129" spans="1:3" x14ac:dyDescent="0.3">
      <c r="A129" t="s">
        <v>153</v>
      </c>
      <c r="B129">
        <v>11</v>
      </c>
      <c r="C129" s="1" t="s">
        <v>193</v>
      </c>
    </row>
    <row r="130" spans="1:3" x14ac:dyDescent="0.3">
      <c r="A130" t="s">
        <v>145</v>
      </c>
      <c r="B130">
        <v>4.5877192048527871</v>
      </c>
      <c r="C130" s="1" t="s">
        <v>193</v>
      </c>
    </row>
    <row r="131" spans="1:3" x14ac:dyDescent="0.3">
      <c r="A131" t="s">
        <v>97</v>
      </c>
      <c r="B131">
        <v>2</v>
      </c>
      <c r="C131" s="1" t="s">
        <v>193</v>
      </c>
    </row>
    <row r="132" spans="1:3" x14ac:dyDescent="0.3">
      <c r="A132" t="s">
        <v>171</v>
      </c>
      <c r="B132">
        <v>6</v>
      </c>
      <c r="C132" s="1" t="s">
        <v>193</v>
      </c>
    </row>
    <row r="133" spans="1:3" x14ac:dyDescent="0.3">
      <c r="A133" t="s">
        <v>329</v>
      </c>
      <c r="B133">
        <v>1</v>
      </c>
      <c r="C133" s="1" t="s">
        <v>193</v>
      </c>
    </row>
    <row r="134" spans="1:3" x14ac:dyDescent="0.3">
      <c r="A134" t="s">
        <v>188</v>
      </c>
      <c r="B134">
        <v>3</v>
      </c>
      <c r="C134" s="1" t="s">
        <v>193</v>
      </c>
    </row>
    <row r="135" spans="1:3" x14ac:dyDescent="0.3">
      <c r="A135" t="s">
        <v>137</v>
      </c>
      <c r="B135">
        <v>4.027457238743203</v>
      </c>
      <c r="C135" s="1" t="s">
        <v>193</v>
      </c>
    </row>
    <row r="136" spans="1:3" x14ac:dyDescent="0.3">
      <c r="A136" t="s">
        <v>183</v>
      </c>
      <c r="B136">
        <v>3.945022860917184</v>
      </c>
      <c r="C136" s="1" t="s">
        <v>193</v>
      </c>
    </row>
    <row r="137" spans="1:3" x14ac:dyDescent="0.3">
      <c r="A137" t="s">
        <v>308</v>
      </c>
      <c r="B137">
        <v>3.841432757808382</v>
      </c>
      <c r="C137" s="1" t="s">
        <v>193</v>
      </c>
    </row>
    <row r="138" spans="1:3" x14ac:dyDescent="0.3">
      <c r="A138" t="s">
        <v>254</v>
      </c>
      <c r="B138">
        <v>3.7183283218956276</v>
      </c>
      <c r="C138" s="1" t="s">
        <v>193</v>
      </c>
    </row>
    <row r="139" spans="1:3" x14ac:dyDescent="0.3">
      <c r="A139" t="s">
        <v>498</v>
      </c>
      <c r="B139">
        <v>3.6406357445640261</v>
      </c>
      <c r="C139" s="1" t="s">
        <v>193</v>
      </c>
    </row>
    <row r="140" spans="1:3" x14ac:dyDescent="0.3">
      <c r="A140" t="s">
        <v>150</v>
      </c>
      <c r="B140">
        <v>3.6043427330875257</v>
      </c>
      <c r="C140" s="1" t="s">
        <v>193</v>
      </c>
    </row>
    <row r="141" spans="1:3" x14ac:dyDescent="0.3">
      <c r="A141" t="s">
        <v>98</v>
      </c>
      <c r="B141">
        <v>1</v>
      </c>
      <c r="C141" s="1" t="s">
        <v>193</v>
      </c>
    </row>
    <row r="142" spans="1:3" x14ac:dyDescent="0.3">
      <c r="A142" t="s">
        <v>192</v>
      </c>
      <c r="B142">
        <v>1</v>
      </c>
      <c r="C142" s="1" t="s">
        <v>193</v>
      </c>
    </row>
    <row r="143" spans="1:3" x14ac:dyDescent="0.3">
      <c r="A143" t="s">
        <v>157</v>
      </c>
      <c r="B143">
        <v>2.9532570498156439</v>
      </c>
      <c r="C143" s="1" t="s">
        <v>193</v>
      </c>
    </row>
    <row r="144" spans="1:3" x14ac:dyDescent="0.3">
      <c r="A144" t="s">
        <v>167</v>
      </c>
      <c r="B144">
        <v>1</v>
      </c>
      <c r="C144" s="1" t="s">
        <v>193</v>
      </c>
    </row>
    <row r="145" spans="1:3" x14ac:dyDescent="0.3">
      <c r="A145" t="s">
        <v>332</v>
      </c>
      <c r="B145">
        <v>2.7632202761547768</v>
      </c>
      <c r="C145" s="1" t="s">
        <v>193</v>
      </c>
    </row>
    <row r="146" spans="1:3" x14ac:dyDescent="0.3">
      <c r="A146" t="s">
        <v>230</v>
      </c>
      <c r="B146">
        <v>2.7274743955045535</v>
      </c>
      <c r="C146" s="1" t="s">
        <v>193</v>
      </c>
    </row>
    <row r="147" spans="1:3" x14ac:dyDescent="0.3">
      <c r="A147" t="s">
        <v>199</v>
      </c>
      <c r="B147">
        <v>2.6851629449389884</v>
      </c>
      <c r="C147" s="1" t="s">
        <v>193</v>
      </c>
    </row>
    <row r="148" spans="1:3" x14ac:dyDescent="0.3">
      <c r="A148" t="s">
        <v>119</v>
      </c>
      <c r="B148">
        <v>2.655982634204114</v>
      </c>
      <c r="C148" s="1" t="s">
        <v>193</v>
      </c>
    </row>
    <row r="149" spans="1:3" x14ac:dyDescent="0.3">
      <c r="A149" t="s">
        <v>331</v>
      </c>
      <c r="B149">
        <v>1</v>
      </c>
      <c r="C149" s="1" t="s">
        <v>193</v>
      </c>
    </row>
    <row r="150" spans="1:3" x14ac:dyDescent="0.3">
      <c r="A150" t="s">
        <v>121</v>
      </c>
      <c r="B150">
        <v>2.2766385946507492</v>
      </c>
      <c r="C150" s="1" t="s">
        <v>193</v>
      </c>
    </row>
    <row r="151" spans="1:3" x14ac:dyDescent="0.3">
      <c r="A151" t="s">
        <v>224</v>
      </c>
      <c r="B151">
        <v>1</v>
      </c>
      <c r="C151" s="1" t="s">
        <v>193</v>
      </c>
    </row>
    <row r="152" spans="1:3" x14ac:dyDescent="0.3">
      <c r="A152" t="s">
        <v>228</v>
      </c>
      <c r="B152">
        <v>1</v>
      </c>
      <c r="C152" s="1" t="s">
        <v>193</v>
      </c>
    </row>
    <row r="153" spans="1:3" x14ac:dyDescent="0.3">
      <c r="A153" t="s">
        <v>515</v>
      </c>
      <c r="B153">
        <v>1.3446924205557003</v>
      </c>
      <c r="C153" s="1" t="s">
        <v>193</v>
      </c>
    </row>
    <row r="154" spans="1:3" x14ac:dyDescent="0.3">
      <c r="A154" t="s">
        <v>521</v>
      </c>
      <c r="B154">
        <v>2</v>
      </c>
      <c r="C154" s="1" t="s">
        <v>193</v>
      </c>
    </row>
    <row r="155" spans="1:3" x14ac:dyDescent="0.3">
      <c r="A155" t="s">
        <v>151</v>
      </c>
      <c r="B155">
        <v>1</v>
      </c>
      <c r="C155" s="1" t="s">
        <v>193</v>
      </c>
    </row>
    <row r="156" spans="1:3" x14ac:dyDescent="0.3">
      <c r="A156" t="s">
        <v>234</v>
      </c>
      <c r="B156">
        <v>1.0667499608060249</v>
      </c>
      <c r="C156" s="1" t="s">
        <v>193</v>
      </c>
    </row>
    <row r="157" spans="1:3" x14ac:dyDescent="0.3">
      <c r="A157" t="s">
        <v>311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333</v>
      </c>
      <c r="B160">
        <v>0.66416851228085405</v>
      </c>
      <c r="C160" s="1" t="s">
        <v>193</v>
      </c>
    </row>
    <row r="161" spans="1:3" x14ac:dyDescent="0.3">
      <c r="A161" t="s">
        <v>269</v>
      </c>
      <c r="B161">
        <v>0.5903593941008195</v>
      </c>
      <c r="C161" s="1" t="s">
        <v>193</v>
      </c>
    </row>
    <row r="162" spans="1:3" x14ac:dyDescent="0.3">
      <c r="A162" t="s">
        <v>523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6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238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1</v>
      </c>
      <c r="C166" s="1" t="s">
        <v>193</v>
      </c>
    </row>
    <row r="167" spans="1:3" x14ac:dyDescent="0.3">
      <c r="A167" t="s">
        <v>525</v>
      </c>
      <c r="B167">
        <v>-0.78249020404779102</v>
      </c>
      <c r="C167" s="1" t="s">
        <v>193</v>
      </c>
    </row>
    <row r="168" spans="1:3" x14ac:dyDescent="0.3">
      <c r="A168" t="s">
        <v>335</v>
      </c>
      <c r="B168">
        <v>-0.88984892140056937</v>
      </c>
      <c r="C168" s="1" t="s">
        <v>193</v>
      </c>
    </row>
    <row r="169" spans="1:3" x14ac:dyDescent="0.3">
      <c r="A169" t="s">
        <v>326</v>
      </c>
      <c r="B169">
        <v>-1.0049240465630751</v>
      </c>
      <c r="C169" s="1" t="s">
        <v>193</v>
      </c>
    </row>
    <row r="170" spans="1:3" x14ac:dyDescent="0.3">
      <c r="A170" t="s">
        <v>510</v>
      </c>
      <c r="B170">
        <v>-1.06430683709883</v>
      </c>
      <c r="C170" s="1" t="s">
        <v>193</v>
      </c>
    </row>
    <row r="171" spans="1:3" x14ac:dyDescent="0.3">
      <c r="A171" t="s">
        <v>285</v>
      </c>
      <c r="B171">
        <v>-1.0844365966024752</v>
      </c>
      <c r="C171" s="1" t="s">
        <v>193</v>
      </c>
    </row>
    <row r="172" spans="1:3" x14ac:dyDescent="0.3">
      <c r="A172" t="s">
        <v>225</v>
      </c>
      <c r="B172">
        <v>1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1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1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676</v>
      </c>
      <c r="B179">
        <v>1</v>
      </c>
      <c r="C179" s="1" t="s">
        <v>193</v>
      </c>
    </row>
    <row r="180" spans="1:3" x14ac:dyDescent="0.3">
      <c r="A180" t="s">
        <v>677</v>
      </c>
      <c r="B180">
        <v>1</v>
      </c>
      <c r="C180" s="1" t="s">
        <v>193</v>
      </c>
    </row>
    <row r="181" spans="1:3" x14ac:dyDescent="0.3">
      <c r="A181" t="s">
        <v>678</v>
      </c>
      <c r="B181">
        <v>1</v>
      </c>
      <c r="C181" s="1" t="s">
        <v>193</v>
      </c>
    </row>
    <row r="182" spans="1:3" x14ac:dyDescent="0.3">
      <c r="A182" t="s">
        <v>679</v>
      </c>
      <c r="B182">
        <v>1</v>
      </c>
      <c r="C182" s="1" t="s">
        <v>193</v>
      </c>
    </row>
    <row r="183" spans="1:3" x14ac:dyDescent="0.3">
      <c r="A183" t="s">
        <v>680</v>
      </c>
      <c r="B183">
        <v>1</v>
      </c>
      <c r="C183" s="1" t="s">
        <v>193</v>
      </c>
    </row>
    <row r="184" spans="1:3" x14ac:dyDescent="0.3">
      <c r="A184" t="s">
        <v>681</v>
      </c>
      <c r="B184">
        <v>1</v>
      </c>
      <c r="C184" s="1" t="s">
        <v>193</v>
      </c>
    </row>
    <row r="185" spans="1:3" x14ac:dyDescent="0.3">
      <c r="A185" t="s">
        <v>682</v>
      </c>
      <c r="B185">
        <v>1</v>
      </c>
      <c r="C185" s="1" t="s">
        <v>193</v>
      </c>
    </row>
    <row r="186" spans="1:3" x14ac:dyDescent="0.3">
      <c r="A186" t="s">
        <v>683</v>
      </c>
      <c r="B186">
        <v>1</v>
      </c>
      <c r="C186" s="1" t="s">
        <v>193</v>
      </c>
    </row>
    <row r="187" spans="1:3" x14ac:dyDescent="0.3">
      <c r="A187" t="s">
        <v>684</v>
      </c>
      <c r="B187">
        <v>1</v>
      </c>
      <c r="C187" s="1" t="s">
        <v>193</v>
      </c>
    </row>
    <row r="188" spans="1:3" x14ac:dyDescent="0.3">
      <c r="A188" t="s">
        <v>685</v>
      </c>
      <c r="B188">
        <v>1</v>
      </c>
      <c r="C188" s="1" t="s">
        <v>193</v>
      </c>
    </row>
    <row r="189" spans="1:3" x14ac:dyDescent="0.3">
      <c r="A189" t="s">
        <v>714</v>
      </c>
      <c r="B189">
        <v>1</v>
      </c>
      <c r="C189" s="1" t="s">
        <v>193</v>
      </c>
    </row>
    <row r="190" spans="1:3" x14ac:dyDescent="0.3">
      <c r="A190" t="s">
        <v>715</v>
      </c>
      <c r="B190">
        <v>1</v>
      </c>
      <c r="C190" s="1" t="s">
        <v>193</v>
      </c>
    </row>
    <row r="191" spans="1:3" x14ac:dyDescent="0.3">
      <c r="A191" t="s">
        <v>716</v>
      </c>
      <c r="B191">
        <v>1</v>
      </c>
      <c r="C191" s="1" t="s">
        <v>193</v>
      </c>
    </row>
    <row r="192" spans="1:3" x14ac:dyDescent="0.3">
      <c r="A192" t="s">
        <v>717</v>
      </c>
      <c r="B192">
        <v>1</v>
      </c>
      <c r="C192" s="1" t="s">
        <v>193</v>
      </c>
    </row>
    <row r="193" spans="1:3" x14ac:dyDescent="0.3">
      <c r="A193" t="s">
        <v>718</v>
      </c>
      <c r="B193">
        <v>1</v>
      </c>
      <c r="C193" s="1" t="s">
        <v>193</v>
      </c>
    </row>
    <row r="194" spans="1:3" x14ac:dyDescent="0.3">
      <c r="A194" t="s">
        <v>719</v>
      </c>
      <c r="B194">
        <v>1</v>
      </c>
      <c r="C194" s="1" t="s">
        <v>193</v>
      </c>
    </row>
    <row r="195" spans="1:3" x14ac:dyDescent="0.3">
      <c r="A195" t="s">
        <v>720</v>
      </c>
      <c r="B195">
        <v>1</v>
      </c>
      <c r="C195" s="1" t="s">
        <v>193</v>
      </c>
    </row>
    <row r="196" spans="1:3" x14ac:dyDescent="0.3">
      <c r="A196" t="s">
        <v>721</v>
      </c>
      <c r="B196">
        <v>1</v>
      </c>
      <c r="C196" s="1" t="s">
        <v>193</v>
      </c>
    </row>
    <row r="197" spans="1:3" x14ac:dyDescent="0.3">
      <c r="A197" t="s">
        <v>722</v>
      </c>
      <c r="B197">
        <v>1</v>
      </c>
      <c r="C197" s="1" t="s">
        <v>193</v>
      </c>
    </row>
    <row r="198" spans="1:3" x14ac:dyDescent="0.3">
      <c r="A198" t="s">
        <v>723</v>
      </c>
      <c r="B198">
        <v>1</v>
      </c>
      <c r="C198" s="1" t="s">
        <v>193</v>
      </c>
    </row>
    <row r="199" spans="1:3" x14ac:dyDescent="0.3">
      <c r="A199" t="s">
        <v>724</v>
      </c>
      <c r="B199">
        <v>1</v>
      </c>
      <c r="C199" s="1" t="s">
        <v>193</v>
      </c>
    </row>
    <row r="200" spans="1:3" x14ac:dyDescent="0.3">
      <c r="A200" t="s">
        <v>725</v>
      </c>
      <c r="B200">
        <v>1</v>
      </c>
      <c r="C200" s="1" t="s">
        <v>193</v>
      </c>
    </row>
    <row r="201" spans="1:3" x14ac:dyDescent="0.3">
      <c r="A201" t="s">
        <v>726</v>
      </c>
      <c r="B201">
        <v>1</v>
      </c>
      <c r="C201" s="1" t="s">
        <v>193</v>
      </c>
    </row>
    <row r="202" spans="1:3" x14ac:dyDescent="0.3">
      <c r="A202" t="s">
        <v>727</v>
      </c>
      <c r="B202">
        <v>1</v>
      </c>
      <c r="C202" s="1" t="s">
        <v>193</v>
      </c>
    </row>
    <row r="203" spans="1:3" x14ac:dyDescent="0.3">
      <c r="A203" t="s">
        <v>728</v>
      </c>
      <c r="B203">
        <v>1</v>
      </c>
      <c r="C203" s="1" t="s">
        <v>193</v>
      </c>
    </row>
    <row r="204" spans="1:3" x14ac:dyDescent="0.3">
      <c r="A204" t="s">
        <v>729</v>
      </c>
      <c r="B204">
        <v>1</v>
      </c>
      <c r="C204" s="1" t="s">
        <v>193</v>
      </c>
    </row>
    <row r="205" spans="1:3" x14ac:dyDescent="0.3">
      <c r="A205" t="s">
        <v>730</v>
      </c>
      <c r="B205">
        <v>1</v>
      </c>
      <c r="C205" s="1" t="s">
        <v>193</v>
      </c>
    </row>
    <row r="206" spans="1:3" x14ac:dyDescent="0.3">
      <c r="A206" t="s">
        <v>731</v>
      </c>
      <c r="B206">
        <v>1</v>
      </c>
      <c r="C206" s="1" t="s">
        <v>193</v>
      </c>
    </row>
    <row r="207" spans="1:3" x14ac:dyDescent="0.3">
      <c r="A207" t="s">
        <v>732</v>
      </c>
      <c r="B207">
        <v>1</v>
      </c>
      <c r="C207" s="1" t="s">
        <v>193</v>
      </c>
    </row>
    <row r="208" spans="1:3" x14ac:dyDescent="0.3">
      <c r="A208" t="s">
        <v>733</v>
      </c>
      <c r="B208">
        <v>1</v>
      </c>
      <c r="C208" s="1" t="s">
        <v>193</v>
      </c>
    </row>
    <row r="209" spans="1:3" x14ac:dyDescent="0.3">
      <c r="A209" t="s">
        <v>734</v>
      </c>
      <c r="B209">
        <v>1</v>
      </c>
      <c r="C209" s="1" t="s">
        <v>193</v>
      </c>
    </row>
    <row r="210" spans="1:3" x14ac:dyDescent="0.3">
      <c r="A210" t="s">
        <v>735</v>
      </c>
      <c r="B210">
        <v>1</v>
      </c>
      <c r="C210" s="1" t="s">
        <v>193</v>
      </c>
    </row>
    <row r="211" spans="1:3" x14ac:dyDescent="0.3">
      <c r="A211" t="s">
        <v>736</v>
      </c>
      <c r="B211">
        <v>1</v>
      </c>
      <c r="C211" s="1" t="s">
        <v>193</v>
      </c>
    </row>
    <row r="212" spans="1:3" x14ac:dyDescent="0.3">
      <c r="A212" t="s">
        <v>737</v>
      </c>
      <c r="B212">
        <v>1</v>
      </c>
      <c r="C212" s="1" t="s">
        <v>193</v>
      </c>
    </row>
    <row r="213" spans="1:3" x14ac:dyDescent="0.3">
      <c r="A213" t="s">
        <v>738</v>
      </c>
      <c r="B213">
        <v>1</v>
      </c>
      <c r="C213" s="1" t="s">
        <v>193</v>
      </c>
    </row>
    <row r="214" spans="1:3" x14ac:dyDescent="0.3">
      <c r="A214" t="s">
        <v>739</v>
      </c>
      <c r="B214">
        <v>1</v>
      </c>
      <c r="C214" s="1" t="s">
        <v>193</v>
      </c>
    </row>
    <row r="215" spans="1:3" x14ac:dyDescent="0.3">
      <c r="A215" t="s">
        <v>740</v>
      </c>
      <c r="B215">
        <v>1</v>
      </c>
      <c r="C215" s="1" t="s">
        <v>193</v>
      </c>
    </row>
    <row r="216" spans="1:3" x14ac:dyDescent="0.3">
      <c r="A216" t="s">
        <v>741</v>
      </c>
      <c r="B216">
        <v>1</v>
      </c>
      <c r="C216" s="1" t="s">
        <v>193</v>
      </c>
    </row>
    <row r="217" spans="1:3" x14ac:dyDescent="0.3">
      <c r="A217" t="s">
        <v>742</v>
      </c>
      <c r="B217">
        <v>1</v>
      </c>
      <c r="C217" s="1" t="s">
        <v>193</v>
      </c>
    </row>
    <row r="218" spans="1:3" x14ac:dyDescent="0.3">
      <c r="A218" t="s">
        <v>743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D2:D13 C1 C38:C218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trueraw</vt:lpstr>
      <vt:lpstr>injury_attenuated</vt:lpstr>
      <vt:lpstr>raw</vt:lpstr>
      <vt:lpstr>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2021-10-03T16:31:07Z</dcterms:modified>
</cp:coreProperties>
</file>