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2021\"/>
    </mc:Choice>
  </mc:AlternateContent>
  <xr:revisionPtr revIDLastSave="0" documentId="13_ncr:1_{A9BB5627-CE4F-476C-A455-04BD27710F02}" xr6:coauthVersionLast="45" xr6:coauthVersionMax="45" xr10:uidLastSave="{00000000-0000-0000-0000-000000000000}"/>
  <bookViews>
    <workbookView xWindow="-110" yWindow="-110" windowWidth="38620" windowHeight="21220" activeTab="5" xr2:uid="{00000000-000D-0000-FFFF-FFFF00000000}"/>
  </bookViews>
  <sheets>
    <sheet name="trueraw" sheetId="5" r:id="rId1"/>
    <sheet name="raw" sheetId="1" r:id="rId2"/>
    <sheet name="Traw" sheetId="6" r:id="rId3"/>
    <sheet name="sorted" sheetId="3" r:id="rId4"/>
    <sheet name="Tsorted" sheetId="8" r:id="rId5"/>
    <sheet name="GMs" sheetId="7" r:id="rId6"/>
    <sheet name="AVs" sheetId="4" r:id="rId7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32" i="4" l="1"/>
  <c r="AO28" i="4"/>
  <c r="AM75" i="4"/>
  <c r="AL75" i="4"/>
  <c r="AM74" i="4"/>
  <c r="AL74" i="4"/>
  <c r="AM73" i="4"/>
  <c r="AL73" i="4"/>
  <c r="AM72" i="4"/>
  <c r="AL72" i="4"/>
  <c r="AM71" i="4"/>
  <c r="AL71" i="4"/>
  <c r="AM70" i="4"/>
  <c r="AL70" i="4"/>
  <c r="AM69" i="4"/>
  <c r="AL69" i="4"/>
  <c r="AM68" i="4"/>
  <c r="AL68" i="4"/>
  <c r="AM66" i="4"/>
  <c r="AL66" i="4"/>
  <c r="AM65" i="4"/>
  <c r="AL65" i="4"/>
  <c r="AM64" i="4"/>
  <c r="AL64" i="4"/>
  <c r="AM63" i="4"/>
  <c r="AL63" i="4"/>
  <c r="AM62" i="4"/>
  <c r="AL62" i="4"/>
  <c r="AM61" i="4"/>
  <c r="AL61" i="4"/>
  <c r="AM60" i="4"/>
  <c r="AL60" i="4"/>
  <c r="AM59" i="4"/>
  <c r="AL59" i="4"/>
  <c r="AM57" i="4"/>
  <c r="AL57" i="4"/>
  <c r="AM56" i="4"/>
  <c r="AL56" i="4"/>
  <c r="AM55" i="4"/>
  <c r="AL55" i="4"/>
  <c r="AM54" i="4"/>
  <c r="AL54" i="4"/>
  <c r="AM53" i="4"/>
  <c r="AL53" i="4"/>
  <c r="AM52" i="4"/>
  <c r="AL52" i="4"/>
  <c r="AM51" i="4"/>
  <c r="AL51" i="4"/>
  <c r="AM50" i="4"/>
  <c r="AL50" i="4"/>
  <c r="AM48" i="4"/>
  <c r="AL48" i="4"/>
  <c r="AM47" i="4"/>
  <c r="AL47" i="4"/>
  <c r="AM46" i="4"/>
  <c r="AL46" i="4"/>
  <c r="AM45" i="4"/>
  <c r="AL45" i="4"/>
  <c r="AM44" i="4"/>
  <c r="AL44" i="4"/>
  <c r="AM43" i="4"/>
  <c r="AL43" i="4"/>
  <c r="AM42" i="4"/>
  <c r="AL42" i="4"/>
  <c r="AM41" i="4"/>
  <c r="AL41" i="4"/>
  <c r="AM40" i="4"/>
  <c r="AL40" i="4"/>
  <c r="AM39" i="4"/>
  <c r="AL39" i="4"/>
  <c r="AM38" i="4"/>
  <c r="AL38" i="4"/>
  <c r="AM37" i="4"/>
  <c r="AL37" i="4"/>
  <c r="AM36" i="4"/>
  <c r="AL36" i="4"/>
  <c r="AM35" i="4"/>
  <c r="AL35" i="4"/>
  <c r="AM33" i="4"/>
  <c r="AL33" i="4"/>
  <c r="AM32" i="4"/>
  <c r="AL32" i="4"/>
  <c r="AM31" i="4"/>
  <c r="AL31" i="4"/>
  <c r="AM30" i="4"/>
  <c r="AL30" i="4"/>
  <c r="AM29" i="4"/>
  <c r="AL29" i="4"/>
  <c r="AM28" i="4"/>
  <c r="AL28" i="4"/>
  <c r="B19" i="7"/>
  <c r="AL26" i="4"/>
  <c r="AL25" i="4"/>
  <c r="AL24" i="4"/>
  <c r="AL23" i="4"/>
  <c r="AL22" i="4"/>
  <c r="AL21" i="4"/>
  <c r="AL20" i="4"/>
  <c r="AL19" i="4"/>
  <c r="AL18" i="4"/>
  <c r="AL17" i="4"/>
  <c r="AL16" i="4"/>
  <c r="AL15" i="4"/>
  <c r="AL14" i="4"/>
  <c r="AL13" i="4"/>
  <c r="AM26" i="4"/>
  <c r="AM25" i="4"/>
  <c r="AM24" i="4"/>
  <c r="AM23" i="4"/>
  <c r="AM22" i="4"/>
  <c r="AM21" i="4"/>
  <c r="AM20" i="4"/>
  <c r="AM19" i="4"/>
  <c r="AM18" i="4"/>
  <c r="AM17" i="4"/>
  <c r="AM16" i="4"/>
  <c r="AM15" i="4"/>
  <c r="AM14" i="4"/>
  <c r="AM13" i="4"/>
  <c r="AM11" i="4"/>
  <c r="AX10" i="4"/>
  <c r="AW10" i="4"/>
  <c r="AV10" i="4"/>
  <c r="AU10" i="4"/>
  <c r="AT10" i="4"/>
  <c r="AS10" i="4"/>
  <c r="AR10" i="4"/>
  <c r="AQ10" i="4"/>
  <c r="AP10" i="4"/>
  <c r="AO10" i="4"/>
  <c r="AN10" i="4"/>
  <c r="AR7" i="4"/>
  <c r="A5" i="8"/>
  <c r="B30" i="7" s="1"/>
  <c r="A4" i="8"/>
  <c r="B29" i="7" s="1"/>
  <c r="A3" i="8"/>
  <c r="B28" i="7" s="1"/>
  <c r="A2" i="8"/>
  <c r="B27" i="7" s="1"/>
  <c r="A1" i="8"/>
  <c r="B26" i="7" s="1"/>
  <c r="AB2" i="3" a="1"/>
  <c r="AB2" i="3" s="1"/>
  <c r="A9" i="6"/>
  <c r="A2" i="6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AG14" i="3" l="1"/>
  <c r="M5" i="8" s="1"/>
  <c r="AG26" i="3"/>
  <c r="Y5" i="8" s="1"/>
  <c r="AG38" i="3"/>
  <c r="AK5" i="8" s="1"/>
  <c r="AG50" i="3"/>
  <c r="AW5" i="8" s="1"/>
  <c r="AG62" i="3"/>
  <c r="BI5" i="8" s="1"/>
  <c r="AG74" i="3"/>
  <c r="BU5" i="8" s="1"/>
  <c r="AG86" i="3"/>
  <c r="CG5" i="8" s="1"/>
  <c r="AG98" i="3"/>
  <c r="CS5" i="8" s="1"/>
  <c r="AG110" i="3"/>
  <c r="DE5" i="8" s="1"/>
  <c r="AG122" i="3"/>
  <c r="DQ5" i="8" s="1"/>
  <c r="AG134" i="3"/>
  <c r="EC5" i="8" s="1"/>
  <c r="AG146" i="3"/>
  <c r="EO5" i="8" s="1"/>
  <c r="AG158" i="3"/>
  <c r="FA5" i="8" s="1"/>
  <c r="AG170" i="3"/>
  <c r="FM5" i="8" s="1"/>
  <c r="AG182" i="3"/>
  <c r="FY5" i="8" s="1"/>
  <c r="AG194" i="3"/>
  <c r="GK5" i="8" s="1"/>
  <c r="AG46" i="3"/>
  <c r="AS5" i="8" s="1"/>
  <c r="AG47" i="3"/>
  <c r="AT5" i="8" s="1"/>
  <c r="AG39" i="3"/>
  <c r="AL5" i="8" s="1"/>
  <c r="AG195" i="3"/>
  <c r="GL5" i="8" s="1"/>
  <c r="AG9" i="3"/>
  <c r="H5" i="8" s="1"/>
  <c r="AG22" i="3"/>
  <c r="U5" i="8" s="1"/>
  <c r="AG71" i="3"/>
  <c r="BR5" i="8" s="1"/>
  <c r="AG135" i="3"/>
  <c r="ED5" i="8" s="1"/>
  <c r="AG10" i="3"/>
  <c r="I5" i="8" s="1"/>
  <c r="AG82" i="3"/>
  <c r="CC5" i="8" s="1"/>
  <c r="AG83" i="3"/>
  <c r="CD5" i="8" s="1"/>
  <c r="AG15" i="3"/>
  <c r="N5" i="8" s="1"/>
  <c r="AG51" i="3"/>
  <c r="AX5" i="8" s="1"/>
  <c r="AG75" i="3"/>
  <c r="BV5" i="8" s="1"/>
  <c r="AG99" i="3"/>
  <c r="CT5" i="8" s="1"/>
  <c r="AG123" i="3"/>
  <c r="DR5" i="8" s="1"/>
  <c r="AG159" i="3"/>
  <c r="FB5" i="8" s="1"/>
  <c r="AG171" i="3"/>
  <c r="FN5" i="8" s="1"/>
  <c r="AG4" i="3"/>
  <c r="C5" i="8" s="1"/>
  <c r="AG52" i="3"/>
  <c r="AY5" i="8" s="1"/>
  <c r="AG100" i="3"/>
  <c r="CU5" i="8" s="1"/>
  <c r="AG148" i="3"/>
  <c r="EQ5" i="8" s="1"/>
  <c r="AG196" i="3"/>
  <c r="GM5" i="8" s="1"/>
  <c r="AG17" i="3"/>
  <c r="P5" i="8" s="1"/>
  <c r="AG41" i="3"/>
  <c r="AN5" i="8" s="1"/>
  <c r="AG65" i="3"/>
  <c r="BL5" i="8" s="1"/>
  <c r="AG101" i="3"/>
  <c r="CV5" i="8" s="1"/>
  <c r="AG137" i="3"/>
  <c r="EF5" i="8" s="1"/>
  <c r="AG161" i="3"/>
  <c r="FD5" i="8" s="1"/>
  <c r="AG66" i="3"/>
  <c r="BM5" i="8" s="1"/>
  <c r="AG174" i="3"/>
  <c r="FQ5" i="8" s="1"/>
  <c r="AG33" i="3"/>
  <c r="AF5" i="8" s="1"/>
  <c r="AG34" i="3"/>
  <c r="AG5" i="8" s="1"/>
  <c r="AG59" i="3"/>
  <c r="BF5" i="8" s="1"/>
  <c r="AG3" i="3"/>
  <c r="B5" i="8" s="1"/>
  <c r="AG27" i="3"/>
  <c r="Z5" i="8" s="1"/>
  <c r="AG63" i="3"/>
  <c r="BJ5" i="8" s="1"/>
  <c r="AG87" i="3"/>
  <c r="CH5" i="8" s="1"/>
  <c r="AG111" i="3"/>
  <c r="DF5" i="8" s="1"/>
  <c r="AG147" i="3"/>
  <c r="EP5" i="8" s="1"/>
  <c r="AG183" i="3"/>
  <c r="FZ5" i="8" s="1"/>
  <c r="AG16" i="3"/>
  <c r="O5" i="8" s="1"/>
  <c r="AG40" i="3"/>
  <c r="AM5" i="8" s="1"/>
  <c r="AG76" i="3"/>
  <c r="BW5" i="8" s="1"/>
  <c r="AG112" i="3"/>
  <c r="DG5" i="8" s="1"/>
  <c r="AG136" i="3"/>
  <c r="EE5" i="8" s="1"/>
  <c r="AG160" i="3"/>
  <c r="FC5" i="8" s="1"/>
  <c r="AG184" i="3"/>
  <c r="GA5" i="8" s="1"/>
  <c r="AG29" i="3"/>
  <c r="AB5" i="8" s="1"/>
  <c r="AG77" i="3"/>
  <c r="BX5" i="8" s="1"/>
  <c r="AG113" i="3"/>
  <c r="DH5" i="8" s="1"/>
  <c r="AG149" i="3"/>
  <c r="ER5" i="8" s="1"/>
  <c r="AG185" i="3"/>
  <c r="GB5" i="8" s="1"/>
  <c r="AG197" i="3"/>
  <c r="GN5" i="8" s="1"/>
  <c r="AG6" i="3"/>
  <c r="E5" i="8" s="1"/>
  <c r="AG30" i="3"/>
  <c r="AC5" i="8" s="1"/>
  <c r="AG54" i="3"/>
  <c r="BA5" i="8" s="1"/>
  <c r="AG90" i="3"/>
  <c r="CK5" i="8" s="1"/>
  <c r="AG114" i="3"/>
  <c r="DI5" i="8" s="1"/>
  <c r="AG138" i="3"/>
  <c r="EG5" i="8" s="1"/>
  <c r="AG162" i="3"/>
  <c r="FE5" i="8" s="1"/>
  <c r="AG198" i="3"/>
  <c r="GO5" i="8" s="1"/>
  <c r="AG7" i="3"/>
  <c r="F5" i="8" s="1"/>
  <c r="AG19" i="3"/>
  <c r="R5" i="8" s="1"/>
  <c r="AG31" i="3"/>
  <c r="AD5" i="8" s="1"/>
  <c r="AG43" i="3"/>
  <c r="AP5" i="8" s="1"/>
  <c r="AG55" i="3"/>
  <c r="BB5" i="8" s="1"/>
  <c r="AG67" i="3"/>
  <c r="BN5" i="8" s="1"/>
  <c r="AG79" i="3"/>
  <c r="BZ5" i="8" s="1"/>
  <c r="AG91" i="3"/>
  <c r="CL5" i="8" s="1"/>
  <c r="AG103" i="3"/>
  <c r="CX5" i="8" s="1"/>
  <c r="AG115" i="3"/>
  <c r="DJ5" i="8" s="1"/>
  <c r="AG127" i="3"/>
  <c r="DV5" i="8" s="1"/>
  <c r="AG139" i="3"/>
  <c r="EH5" i="8" s="1"/>
  <c r="AG151" i="3"/>
  <c r="ET5" i="8" s="1"/>
  <c r="AG163" i="3"/>
  <c r="FF5" i="8" s="1"/>
  <c r="AG175" i="3"/>
  <c r="FR5" i="8" s="1"/>
  <c r="AG187" i="3"/>
  <c r="GD5" i="8" s="1"/>
  <c r="AG199" i="3"/>
  <c r="GP5" i="8" s="1"/>
  <c r="AG106" i="3"/>
  <c r="DA5" i="8" s="1"/>
  <c r="AG35" i="3"/>
  <c r="AH5" i="8" s="1"/>
  <c r="AG28" i="3"/>
  <c r="AA5" i="8" s="1"/>
  <c r="AG64" i="3"/>
  <c r="BK5" i="8" s="1"/>
  <c r="AG88" i="3"/>
  <c r="CI5" i="8" s="1"/>
  <c r="AG124" i="3"/>
  <c r="DS5" i="8" s="1"/>
  <c r="AG172" i="3"/>
  <c r="FO5" i="8" s="1"/>
  <c r="AG5" i="3"/>
  <c r="D5" i="8" s="1"/>
  <c r="AG53" i="3"/>
  <c r="AZ5" i="8" s="1"/>
  <c r="AG89" i="3"/>
  <c r="CJ5" i="8" s="1"/>
  <c r="AG125" i="3"/>
  <c r="DT5" i="8" s="1"/>
  <c r="AG173" i="3"/>
  <c r="FP5" i="8" s="1"/>
  <c r="AG18" i="3"/>
  <c r="Q5" i="8" s="1"/>
  <c r="AG42" i="3"/>
  <c r="AO5" i="8" s="1"/>
  <c r="AG78" i="3"/>
  <c r="BY5" i="8" s="1"/>
  <c r="AG102" i="3"/>
  <c r="CW5" i="8" s="1"/>
  <c r="AG126" i="3"/>
  <c r="DU5" i="8" s="1"/>
  <c r="AG150" i="3"/>
  <c r="ES5" i="8" s="1"/>
  <c r="AG186" i="3"/>
  <c r="GC5" i="8" s="1"/>
  <c r="AG8" i="3"/>
  <c r="G5" i="8" s="1"/>
  <c r="AG20" i="3"/>
  <c r="S5" i="8" s="1"/>
  <c r="AG32" i="3"/>
  <c r="AE5" i="8" s="1"/>
  <c r="AG44" i="3"/>
  <c r="AQ5" i="8" s="1"/>
  <c r="AG56" i="3"/>
  <c r="BC5" i="8" s="1"/>
  <c r="AG68" i="3"/>
  <c r="BO5" i="8" s="1"/>
  <c r="AG80" i="3"/>
  <c r="CA5" i="8" s="1"/>
  <c r="AG92" i="3"/>
  <c r="CM5" i="8" s="1"/>
  <c r="AG104" i="3"/>
  <c r="CY5" i="8" s="1"/>
  <c r="AG116" i="3"/>
  <c r="DK5" i="8" s="1"/>
  <c r="AG128" i="3"/>
  <c r="DW5" i="8" s="1"/>
  <c r="AG140" i="3"/>
  <c r="EI5" i="8" s="1"/>
  <c r="AG152" i="3"/>
  <c r="EU5" i="8" s="1"/>
  <c r="AG164" i="3"/>
  <c r="FG5" i="8" s="1"/>
  <c r="AG176" i="3"/>
  <c r="FS5" i="8" s="1"/>
  <c r="AG188" i="3"/>
  <c r="GE5" i="8" s="1"/>
  <c r="AG200" i="3"/>
  <c r="GQ5" i="8" s="1"/>
  <c r="AG45" i="3"/>
  <c r="AR5" i="8" s="1"/>
  <c r="AG57" i="3"/>
  <c r="BD5" i="8" s="1"/>
  <c r="AG69" i="3"/>
  <c r="BP5" i="8" s="1"/>
  <c r="AG81" i="3"/>
  <c r="CB5" i="8" s="1"/>
  <c r="AG93" i="3"/>
  <c r="CN5" i="8" s="1"/>
  <c r="AG105" i="3"/>
  <c r="CZ5" i="8" s="1"/>
  <c r="AG117" i="3"/>
  <c r="DL5" i="8" s="1"/>
  <c r="AG129" i="3"/>
  <c r="DX5" i="8" s="1"/>
  <c r="AG141" i="3"/>
  <c r="EJ5" i="8" s="1"/>
  <c r="AG153" i="3"/>
  <c r="EV5" i="8" s="1"/>
  <c r="AG165" i="3"/>
  <c r="FH5" i="8" s="1"/>
  <c r="AG177" i="3"/>
  <c r="FT5" i="8" s="1"/>
  <c r="AG189" i="3"/>
  <c r="GF5" i="8" s="1"/>
  <c r="AG201" i="3"/>
  <c r="GR5" i="8" s="1"/>
  <c r="AG58" i="3"/>
  <c r="BE5" i="8" s="1"/>
  <c r="AG118" i="3"/>
  <c r="DM5" i="8" s="1"/>
  <c r="AG130" i="3"/>
  <c r="DY5" i="8" s="1"/>
  <c r="AG142" i="3"/>
  <c r="EK5" i="8" s="1"/>
  <c r="AG154" i="3"/>
  <c r="EW5" i="8" s="1"/>
  <c r="AG166" i="3"/>
  <c r="FI5" i="8" s="1"/>
  <c r="AG178" i="3"/>
  <c r="FU5" i="8" s="1"/>
  <c r="AG190" i="3"/>
  <c r="GG5" i="8" s="1"/>
  <c r="AG202" i="3"/>
  <c r="GS5" i="8" s="1"/>
  <c r="AG21" i="3"/>
  <c r="T5" i="8" s="1"/>
  <c r="AG70" i="3"/>
  <c r="BQ5" i="8" s="1"/>
  <c r="AG23" i="3"/>
  <c r="V5" i="8" s="1"/>
  <c r="AG107" i="3"/>
  <c r="DB5" i="8" s="1"/>
  <c r="AG131" i="3"/>
  <c r="DZ5" i="8" s="1"/>
  <c r="AG155" i="3"/>
  <c r="EX5" i="8" s="1"/>
  <c r="AG179" i="3"/>
  <c r="FV5" i="8" s="1"/>
  <c r="AG36" i="3"/>
  <c r="AI5" i="8" s="1"/>
  <c r="AG94" i="3"/>
  <c r="CO5" i="8" s="1"/>
  <c r="AG11" i="3"/>
  <c r="J5" i="8" s="1"/>
  <c r="AG95" i="3"/>
  <c r="CP5" i="8" s="1"/>
  <c r="AG119" i="3"/>
  <c r="DN5" i="8" s="1"/>
  <c r="AG143" i="3"/>
  <c r="EL5" i="8" s="1"/>
  <c r="AG167" i="3"/>
  <c r="FJ5" i="8" s="1"/>
  <c r="AG191" i="3"/>
  <c r="GH5" i="8" s="1"/>
  <c r="AG12" i="3"/>
  <c r="K5" i="8" s="1"/>
  <c r="AG24" i="3"/>
  <c r="W5" i="8" s="1"/>
  <c r="AG48" i="3"/>
  <c r="AU5" i="8" s="1"/>
  <c r="AG60" i="3"/>
  <c r="BG5" i="8" s="1"/>
  <c r="AG72" i="3"/>
  <c r="BS5" i="8" s="1"/>
  <c r="AG84" i="3"/>
  <c r="CE5" i="8" s="1"/>
  <c r="AG96" i="3"/>
  <c r="CQ5" i="8" s="1"/>
  <c r="AG108" i="3"/>
  <c r="DC5" i="8" s="1"/>
  <c r="AG120" i="3"/>
  <c r="DO5" i="8" s="1"/>
  <c r="AG132" i="3"/>
  <c r="EA5" i="8" s="1"/>
  <c r="AG144" i="3"/>
  <c r="EM5" i="8" s="1"/>
  <c r="AG156" i="3"/>
  <c r="EY5" i="8" s="1"/>
  <c r="AG168" i="3"/>
  <c r="FK5" i="8" s="1"/>
  <c r="AG180" i="3"/>
  <c r="FW5" i="8" s="1"/>
  <c r="AG192" i="3"/>
  <c r="GI5" i="8" s="1"/>
  <c r="AG13" i="3"/>
  <c r="L5" i="8" s="1"/>
  <c r="AG25" i="3"/>
  <c r="X5" i="8" s="1"/>
  <c r="AG37" i="3"/>
  <c r="AJ5" i="8" s="1"/>
  <c r="AG49" i="3"/>
  <c r="AV5" i="8" s="1"/>
  <c r="AG61" i="3"/>
  <c r="BH5" i="8" s="1"/>
  <c r="AG73" i="3"/>
  <c r="BT5" i="8" s="1"/>
  <c r="AG85" i="3"/>
  <c r="CF5" i="8" s="1"/>
  <c r="AG97" i="3"/>
  <c r="CR5" i="8" s="1"/>
  <c r="AG109" i="3"/>
  <c r="DD5" i="8" s="1"/>
  <c r="AG121" i="3"/>
  <c r="DP5" i="8" s="1"/>
  <c r="AG133" i="3"/>
  <c r="EB5" i="8" s="1"/>
  <c r="AG145" i="3"/>
  <c r="EN5" i="8" s="1"/>
  <c r="AG157" i="3"/>
  <c r="EZ5" i="8" s="1"/>
  <c r="AG169" i="3"/>
  <c r="FL5" i="8" s="1"/>
  <c r="AG181" i="3"/>
  <c r="FX5" i="8" s="1"/>
  <c r="AG193" i="3"/>
  <c r="GJ5" i="8" s="1"/>
  <c r="A13" i="6" l="1"/>
  <c r="A12" i="6"/>
  <c r="A11" i="6"/>
  <c r="A10" i="6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FV8" i="6"/>
  <c r="FU8" i="6"/>
  <c r="FT8" i="6"/>
  <c r="FS8" i="6"/>
  <c r="FR8" i="6"/>
  <c r="FQ8" i="6"/>
  <c r="FP8" i="6"/>
  <c r="FO8" i="6"/>
  <c r="FN8" i="6"/>
  <c r="FM8" i="6"/>
  <c r="FL8" i="6"/>
  <c r="FK8" i="6"/>
  <c r="FJ8" i="6"/>
  <c r="FI8" i="6"/>
  <c r="FH8" i="6"/>
  <c r="FG8" i="6"/>
  <c r="FF8" i="6"/>
  <c r="FE8" i="6"/>
  <c r="FD8" i="6"/>
  <c r="FC8" i="6"/>
  <c r="FB8" i="6"/>
  <c r="FA8" i="6"/>
  <c r="EZ8" i="6"/>
  <c r="EY8" i="6"/>
  <c r="EX8" i="6"/>
  <c r="EW8" i="6"/>
  <c r="EV8" i="6"/>
  <c r="EU8" i="6"/>
  <c r="ET8" i="6"/>
  <c r="ES8" i="6"/>
  <c r="ER8" i="6"/>
  <c r="EQ8" i="6"/>
  <c r="EP8" i="6"/>
  <c r="EO8" i="6"/>
  <c r="EN8" i="6"/>
  <c r="EM8" i="6"/>
  <c r="EL8" i="6"/>
  <c r="EK8" i="6"/>
  <c r="EJ8" i="6"/>
  <c r="EI8" i="6"/>
  <c r="EH8" i="6"/>
  <c r="EG8" i="6"/>
  <c r="EF8" i="6"/>
  <c r="EE8" i="6"/>
  <c r="ED8" i="6"/>
  <c r="EC8" i="6"/>
  <c r="EB8" i="6"/>
  <c r="EA8" i="6"/>
  <c r="DZ8" i="6"/>
  <c r="DY8" i="6"/>
  <c r="DX8" i="6"/>
  <c r="DW8" i="6"/>
  <c r="DV8" i="6"/>
  <c r="DU8" i="6"/>
  <c r="DT8" i="6"/>
  <c r="DS8" i="6"/>
  <c r="DR8" i="6"/>
  <c r="DQ8" i="6"/>
  <c r="DP8" i="6"/>
  <c r="DO8" i="6"/>
  <c r="DN8" i="6"/>
  <c r="DM8" i="6"/>
  <c r="DL8" i="6"/>
  <c r="DK8" i="6"/>
  <c r="DJ8" i="6"/>
  <c r="DI8" i="6"/>
  <c r="DH8" i="6"/>
  <c r="DG8" i="6"/>
  <c r="DF8" i="6"/>
  <c r="DE8" i="6"/>
  <c r="DD8" i="6"/>
  <c r="DC8" i="6"/>
  <c r="DB8" i="6"/>
  <c r="DA8" i="6"/>
  <c r="CZ8" i="6"/>
  <c r="CY8" i="6"/>
  <c r="CX8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8" i="6"/>
  <c r="C6" i="6"/>
  <c r="A1" i="6"/>
  <c r="V202" i="1"/>
  <c r="GS22" i="6" s="1"/>
  <c r="U202" i="1"/>
  <c r="GS21" i="6" s="1"/>
  <c r="T202" i="1"/>
  <c r="GS20" i="6" s="1"/>
  <c r="S202" i="1"/>
  <c r="GS19" i="6" s="1"/>
  <c r="R202" i="1"/>
  <c r="GS18" i="6" s="1"/>
  <c r="Q202" i="1"/>
  <c r="GS17" i="6" s="1"/>
  <c r="P202" i="1"/>
  <c r="GS16" i="6" s="1"/>
  <c r="O202" i="1"/>
  <c r="GS15" i="6" s="1"/>
  <c r="GS14" i="6"/>
  <c r="W201" i="1"/>
  <c r="GR22" i="6" s="1"/>
  <c r="V201" i="1"/>
  <c r="GR21" i="6" s="1"/>
  <c r="U201" i="1"/>
  <c r="GR20" i="6" s="1"/>
  <c r="T201" i="1"/>
  <c r="GR19" i="6" s="1"/>
  <c r="S201" i="1"/>
  <c r="GR18" i="6" s="1"/>
  <c r="R201" i="1"/>
  <c r="GR17" i="6" s="1"/>
  <c r="Q201" i="1"/>
  <c r="GR16" i="6" s="1"/>
  <c r="P201" i="1"/>
  <c r="GR15" i="6" s="1"/>
  <c r="O201" i="1"/>
  <c r="W200" i="1"/>
  <c r="GQ22" i="6" s="1"/>
  <c r="V200" i="1"/>
  <c r="GQ21" i="6" s="1"/>
  <c r="U200" i="1"/>
  <c r="GQ20" i="6" s="1"/>
  <c r="T200" i="1"/>
  <c r="GQ19" i="6" s="1"/>
  <c r="S200" i="1"/>
  <c r="GQ18" i="6" s="1"/>
  <c r="R200" i="1"/>
  <c r="GQ17" i="6" s="1"/>
  <c r="Q200" i="1"/>
  <c r="GQ16" i="6" s="1"/>
  <c r="P200" i="1"/>
  <c r="GQ15" i="6" s="1"/>
  <c r="O200" i="1"/>
  <c r="W199" i="1"/>
  <c r="GP22" i="6" s="1"/>
  <c r="V199" i="1"/>
  <c r="GP21" i="6" s="1"/>
  <c r="U199" i="1"/>
  <c r="GP20" i="6" s="1"/>
  <c r="T199" i="1"/>
  <c r="GP19" i="6" s="1"/>
  <c r="S199" i="1"/>
  <c r="GP18" i="6" s="1"/>
  <c r="R199" i="1"/>
  <c r="GP17" i="6" s="1"/>
  <c r="Q199" i="1"/>
  <c r="GP16" i="6" s="1"/>
  <c r="P199" i="1"/>
  <c r="GP15" i="6" s="1"/>
  <c r="O199" i="1"/>
  <c r="GP14" i="6" s="1"/>
  <c r="W198" i="1"/>
  <c r="GO22" i="6" s="1"/>
  <c r="V198" i="1"/>
  <c r="GO21" i="6" s="1"/>
  <c r="U198" i="1"/>
  <c r="GO20" i="6" s="1"/>
  <c r="T198" i="1"/>
  <c r="GO19" i="6" s="1"/>
  <c r="S198" i="1"/>
  <c r="GO18" i="6" s="1"/>
  <c r="R198" i="1"/>
  <c r="GO17" i="6" s="1"/>
  <c r="Q198" i="1"/>
  <c r="GO16" i="6" s="1"/>
  <c r="P198" i="1"/>
  <c r="GO15" i="6" s="1"/>
  <c r="O198" i="1"/>
  <c r="W197" i="1"/>
  <c r="GN22" i="6" s="1"/>
  <c r="V197" i="1"/>
  <c r="GN21" i="6" s="1"/>
  <c r="U197" i="1"/>
  <c r="GN20" i="6" s="1"/>
  <c r="T197" i="1"/>
  <c r="GN19" i="6" s="1"/>
  <c r="S197" i="1"/>
  <c r="GN18" i="6" s="1"/>
  <c r="R197" i="1"/>
  <c r="GN17" i="6" s="1"/>
  <c r="Q197" i="1"/>
  <c r="GN16" i="6" s="1"/>
  <c r="P197" i="1"/>
  <c r="GN15" i="6" s="1"/>
  <c r="O197" i="1"/>
  <c r="W196" i="1"/>
  <c r="GM22" i="6" s="1"/>
  <c r="V196" i="1"/>
  <c r="GM21" i="6" s="1"/>
  <c r="U196" i="1"/>
  <c r="GM20" i="6" s="1"/>
  <c r="T196" i="1"/>
  <c r="GM19" i="6" s="1"/>
  <c r="S196" i="1"/>
  <c r="GM18" i="6" s="1"/>
  <c r="R196" i="1"/>
  <c r="GM17" i="6" s="1"/>
  <c r="Q196" i="1"/>
  <c r="GM16" i="6" s="1"/>
  <c r="P196" i="1"/>
  <c r="O196" i="1"/>
  <c r="W195" i="1"/>
  <c r="GL22" i="6" s="1"/>
  <c r="V195" i="1"/>
  <c r="GL21" i="6" s="1"/>
  <c r="U195" i="1"/>
  <c r="GL20" i="6" s="1"/>
  <c r="T195" i="1"/>
  <c r="GL19" i="6" s="1"/>
  <c r="S195" i="1"/>
  <c r="GL18" i="6" s="1"/>
  <c r="R195" i="1"/>
  <c r="GL17" i="6" s="1"/>
  <c r="Q195" i="1"/>
  <c r="GL16" i="6" s="1"/>
  <c r="P195" i="1"/>
  <c r="GL15" i="6" s="1"/>
  <c r="O195" i="1"/>
  <c r="GL14" i="6" s="1"/>
  <c r="W194" i="1"/>
  <c r="GK22" i="6" s="1"/>
  <c r="V194" i="1"/>
  <c r="GK21" i="6" s="1"/>
  <c r="U194" i="1"/>
  <c r="GK20" i="6" s="1"/>
  <c r="T194" i="1"/>
  <c r="GK19" i="6" s="1"/>
  <c r="S194" i="1"/>
  <c r="GK18" i="6" s="1"/>
  <c r="R194" i="1"/>
  <c r="GK17" i="6" s="1"/>
  <c r="Q194" i="1"/>
  <c r="P194" i="1"/>
  <c r="GK15" i="6" s="1"/>
  <c r="O194" i="1"/>
  <c r="GK14" i="6" s="1"/>
  <c r="W193" i="1"/>
  <c r="GJ22" i="6" s="1"/>
  <c r="V193" i="1"/>
  <c r="GJ21" i="6" s="1"/>
  <c r="U193" i="1"/>
  <c r="GJ20" i="6" s="1"/>
  <c r="T193" i="1"/>
  <c r="GJ19" i="6" s="1"/>
  <c r="S193" i="1"/>
  <c r="GJ18" i="6" s="1"/>
  <c r="R193" i="1"/>
  <c r="GJ17" i="6" s="1"/>
  <c r="Q193" i="1"/>
  <c r="GJ16" i="6" s="1"/>
  <c r="P193" i="1"/>
  <c r="GJ15" i="6" s="1"/>
  <c r="O193" i="1"/>
  <c r="W192" i="1"/>
  <c r="GI22" i="6" s="1"/>
  <c r="V192" i="1"/>
  <c r="GI21" i="6" s="1"/>
  <c r="U192" i="1"/>
  <c r="GI20" i="6" s="1"/>
  <c r="T192" i="1"/>
  <c r="GI19" i="6" s="1"/>
  <c r="S192" i="1"/>
  <c r="GI18" i="6" s="1"/>
  <c r="R192" i="1"/>
  <c r="GI17" i="6" s="1"/>
  <c r="Q192" i="1"/>
  <c r="P192" i="1"/>
  <c r="GI15" i="6" s="1"/>
  <c r="O192" i="1"/>
  <c r="GI14" i="6" s="1"/>
  <c r="W191" i="1"/>
  <c r="GH22" i="6" s="1"/>
  <c r="V191" i="1"/>
  <c r="GH21" i="6" s="1"/>
  <c r="U191" i="1"/>
  <c r="GH20" i="6" s="1"/>
  <c r="T191" i="1"/>
  <c r="GH19" i="6" s="1"/>
  <c r="S191" i="1"/>
  <c r="GH18" i="6" s="1"/>
  <c r="R191" i="1"/>
  <c r="GH17" i="6" s="1"/>
  <c r="Q191" i="1"/>
  <c r="GH16" i="6" s="1"/>
  <c r="P191" i="1"/>
  <c r="GH15" i="6" s="1"/>
  <c r="O191" i="1"/>
  <c r="GH14" i="6" s="1"/>
  <c r="W190" i="1"/>
  <c r="GG22" i="6" s="1"/>
  <c r="V190" i="1"/>
  <c r="GG21" i="6" s="1"/>
  <c r="U190" i="1"/>
  <c r="GG20" i="6" s="1"/>
  <c r="T190" i="1"/>
  <c r="GG19" i="6" s="1"/>
  <c r="S190" i="1"/>
  <c r="GG18" i="6" s="1"/>
  <c r="R190" i="1"/>
  <c r="GG17" i="6" s="1"/>
  <c r="Q190" i="1"/>
  <c r="P190" i="1"/>
  <c r="GG15" i="6" s="1"/>
  <c r="O190" i="1"/>
  <c r="GG14" i="6" s="1"/>
  <c r="W189" i="1"/>
  <c r="GF22" i="6" s="1"/>
  <c r="V189" i="1"/>
  <c r="GF21" i="6" s="1"/>
  <c r="U189" i="1"/>
  <c r="GF20" i="6" s="1"/>
  <c r="T189" i="1"/>
  <c r="GF19" i="6" s="1"/>
  <c r="S189" i="1"/>
  <c r="GF18" i="6" s="1"/>
  <c r="R189" i="1"/>
  <c r="GF17" i="6" s="1"/>
  <c r="Q189" i="1"/>
  <c r="GF16" i="6" s="1"/>
  <c r="P189" i="1"/>
  <c r="GF15" i="6" s="1"/>
  <c r="O189" i="1"/>
  <c r="W188" i="1"/>
  <c r="GE22" i="6" s="1"/>
  <c r="V188" i="1"/>
  <c r="GE21" i="6" s="1"/>
  <c r="U188" i="1"/>
  <c r="GE20" i="6" s="1"/>
  <c r="T188" i="1"/>
  <c r="GE19" i="6" s="1"/>
  <c r="S188" i="1"/>
  <c r="GE18" i="6" s="1"/>
  <c r="R188" i="1"/>
  <c r="GE17" i="6" s="1"/>
  <c r="Q188" i="1"/>
  <c r="GE16" i="6" s="1"/>
  <c r="P188" i="1"/>
  <c r="GE15" i="6" s="1"/>
  <c r="O188" i="1"/>
  <c r="W187" i="1"/>
  <c r="GD22" i="6" s="1"/>
  <c r="V187" i="1"/>
  <c r="GD21" i="6" s="1"/>
  <c r="U187" i="1"/>
  <c r="GD20" i="6" s="1"/>
  <c r="T187" i="1"/>
  <c r="GD19" i="6" s="1"/>
  <c r="S187" i="1"/>
  <c r="GD18" i="6" s="1"/>
  <c r="R187" i="1"/>
  <c r="GD17" i="6" s="1"/>
  <c r="Q187" i="1"/>
  <c r="GD16" i="6" s="1"/>
  <c r="P187" i="1"/>
  <c r="GD15" i="6" s="1"/>
  <c r="O187" i="1"/>
  <c r="GD14" i="6" s="1"/>
  <c r="W186" i="1"/>
  <c r="GC22" i="6" s="1"/>
  <c r="V186" i="1"/>
  <c r="GC21" i="6" s="1"/>
  <c r="U186" i="1"/>
  <c r="GC20" i="6" s="1"/>
  <c r="T186" i="1"/>
  <c r="GC19" i="6" s="1"/>
  <c r="S186" i="1"/>
  <c r="GC18" i="6" s="1"/>
  <c r="R186" i="1"/>
  <c r="GC17" i="6" s="1"/>
  <c r="Q186" i="1"/>
  <c r="GC16" i="6" s="1"/>
  <c r="P186" i="1"/>
  <c r="GC15" i="6" s="1"/>
  <c r="O186" i="1"/>
  <c r="W185" i="1"/>
  <c r="GB22" i="6" s="1"/>
  <c r="V185" i="1"/>
  <c r="GB21" i="6" s="1"/>
  <c r="U185" i="1"/>
  <c r="GB20" i="6" s="1"/>
  <c r="T185" i="1"/>
  <c r="GB19" i="6" s="1"/>
  <c r="S185" i="1"/>
  <c r="GB18" i="6" s="1"/>
  <c r="R185" i="1"/>
  <c r="GB17" i="6" s="1"/>
  <c r="Q185" i="1"/>
  <c r="GB16" i="6" s="1"/>
  <c r="P185" i="1"/>
  <c r="GB15" i="6" s="1"/>
  <c r="O185" i="1"/>
  <c r="W184" i="1"/>
  <c r="GA22" i="6" s="1"/>
  <c r="V184" i="1"/>
  <c r="GA21" i="6" s="1"/>
  <c r="U184" i="1"/>
  <c r="GA20" i="6" s="1"/>
  <c r="T184" i="1"/>
  <c r="GA19" i="6" s="1"/>
  <c r="S184" i="1"/>
  <c r="GA18" i="6" s="1"/>
  <c r="R184" i="1"/>
  <c r="GA17" i="6" s="1"/>
  <c r="Q184" i="1"/>
  <c r="GA16" i="6" s="1"/>
  <c r="P184" i="1"/>
  <c r="GA15" i="6" s="1"/>
  <c r="O184" i="1"/>
  <c r="W183" i="1"/>
  <c r="FZ22" i="6" s="1"/>
  <c r="V183" i="1"/>
  <c r="FZ21" i="6" s="1"/>
  <c r="U183" i="1"/>
  <c r="FZ20" i="6" s="1"/>
  <c r="T183" i="1"/>
  <c r="FZ19" i="6" s="1"/>
  <c r="S183" i="1"/>
  <c r="FZ18" i="6" s="1"/>
  <c r="R183" i="1"/>
  <c r="FZ17" i="6" s="1"/>
  <c r="Q183" i="1"/>
  <c r="FZ16" i="6" s="1"/>
  <c r="P183" i="1"/>
  <c r="FZ15" i="6" s="1"/>
  <c r="O183" i="1"/>
  <c r="FZ14" i="6" s="1"/>
  <c r="W182" i="1"/>
  <c r="FY22" i="6" s="1"/>
  <c r="V182" i="1"/>
  <c r="FY21" i="6" s="1"/>
  <c r="U182" i="1"/>
  <c r="FY20" i="6" s="1"/>
  <c r="T182" i="1"/>
  <c r="FY19" i="6" s="1"/>
  <c r="S182" i="1"/>
  <c r="FY18" i="6" s="1"/>
  <c r="R182" i="1"/>
  <c r="FY17" i="6" s="1"/>
  <c r="Q182" i="1"/>
  <c r="P182" i="1"/>
  <c r="FY15" i="6" s="1"/>
  <c r="O182" i="1"/>
  <c r="FY14" i="6" s="1"/>
  <c r="W181" i="1"/>
  <c r="FX22" i="6" s="1"/>
  <c r="V181" i="1"/>
  <c r="FX21" i="6" s="1"/>
  <c r="U181" i="1"/>
  <c r="FX20" i="6" s="1"/>
  <c r="T181" i="1"/>
  <c r="FX19" i="6" s="1"/>
  <c r="S181" i="1"/>
  <c r="FX18" i="6" s="1"/>
  <c r="R181" i="1"/>
  <c r="FX17" i="6" s="1"/>
  <c r="Q181" i="1"/>
  <c r="FX16" i="6" s="1"/>
  <c r="P181" i="1"/>
  <c r="FX15" i="6" s="1"/>
  <c r="O181" i="1"/>
  <c r="FX14" i="6" s="1"/>
  <c r="W180" i="1"/>
  <c r="FW22" i="6" s="1"/>
  <c r="V180" i="1"/>
  <c r="FW21" i="6" s="1"/>
  <c r="U180" i="1"/>
  <c r="FW20" i="6" s="1"/>
  <c r="T180" i="1"/>
  <c r="FW19" i="6" s="1"/>
  <c r="S180" i="1"/>
  <c r="FW18" i="6" s="1"/>
  <c r="R180" i="1"/>
  <c r="FW17" i="6" s="1"/>
  <c r="Q180" i="1"/>
  <c r="P180" i="1"/>
  <c r="FW15" i="6" s="1"/>
  <c r="O180" i="1"/>
  <c r="FW14" i="6" s="1"/>
  <c r="W179" i="1"/>
  <c r="FV22" i="6" s="1"/>
  <c r="V179" i="1"/>
  <c r="FV21" i="6" s="1"/>
  <c r="U179" i="1"/>
  <c r="FV20" i="6" s="1"/>
  <c r="T179" i="1"/>
  <c r="FV19" i="6" s="1"/>
  <c r="S179" i="1"/>
  <c r="FV18" i="6" s="1"/>
  <c r="R179" i="1"/>
  <c r="FV17" i="6" s="1"/>
  <c r="Q179" i="1"/>
  <c r="FV16" i="6" s="1"/>
  <c r="P179" i="1"/>
  <c r="FV15" i="6" s="1"/>
  <c r="O179" i="1"/>
  <c r="FV14" i="6" s="1"/>
  <c r="W178" i="1"/>
  <c r="FU22" i="6" s="1"/>
  <c r="V178" i="1"/>
  <c r="FU21" i="6" s="1"/>
  <c r="U178" i="1"/>
  <c r="FU20" i="6" s="1"/>
  <c r="T178" i="1"/>
  <c r="FU19" i="6" s="1"/>
  <c r="S178" i="1"/>
  <c r="FU18" i="6" s="1"/>
  <c r="R178" i="1"/>
  <c r="FU17" i="6" s="1"/>
  <c r="Q178" i="1"/>
  <c r="P178" i="1"/>
  <c r="FU15" i="6" s="1"/>
  <c r="O178" i="1"/>
  <c r="FU14" i="6" s="1"/>
  <c r="W177" i="1"/>
  <c r="FT22" i="6" s="1"/>
  <c r="V177" i="1"/>
  <c r="FT21" i="6" s="1"/>
  <c r="U177" i="1"/>
  <c r="FT20" i="6" s="1"/>
  <c r="T177" i="1"/>
  <c r="FT19" i="6" s="1"/>
  <c r="S177" i="1"/>
  <c r="FT18" i="6" s="1"/>
  <c r="R177" i="1"/>
  <c r="FT17" i="6" s="1"/>
  <c r="Q177" i="1"/>
  <c r="FT16" i="6" s="1"/>
  <c r="P177" i="1"/>
  <c r="FT15" i="6" s="1"/>
  <c r="O177" i="1"/>
  <c r="W176" i="1"/>
  <c r="FS22" i="6" s="1"/>
  <c r="V176" i="1"/>
  <c r="FS21" i="6" s="1"/>
  <c r="U176" i="1"/>
  <c r="FS20" i="6" s="1"/>
  <c r="T176" i="1"/>
  <c r="FS19" i="6" s="1"/>
  <c r="S176" i="1"/>
  <c r="FS18" i="6" s="1"/>
  <c r="R176" i="1"/>
  <c r="FS17" i="6" s="1"/>
  <c r="Q176" i="1"/>
  <c r="FS16" i="6" s="1"/>
  <c r="P176" i="1"/>
  <c r="FS15" i="6" s="1"/>
  <c r="O176" i="1"/>
  <c r="W175" i="1"/>
  <c r="FR22" i="6" s="1"/>
  <c r="V175" i="1"/>
  <c r="FR21" i="6" s="1"/>
  <c r="U175" i="1"/>
  <c r="FR20" i="6" s="1"/>
  <c r="T175" i="1"/>
  <c r="FR19" i="6" s="1"/>
  <c r="S175" i="1"/>
  <c r="FR18" i="6" s="1"/>
  <c r="R175" i="1"/>
  <c r="FR17" i="6" s="1"/>
  <c r="Q175" i="1"/>
  <c r="FR16" i="6" s="1"/>
  <c r="P175" i="1"/>
  <c r="FR15" i="6" s="1"/>
  <c r="O175" i="1"/>
  <c r="FR14" i="6" s="1"/>
  <c r="W174" i="1"/>
  <c r="FQ22" i="6" s="1"/>
  <c r="V174" i="1"/>
  <c r="FQ21" i="6" s="1"/>
  <c r="U174" i="1"/>
  <c r="FQ20" i="6" s="1"/>
  <c r="T174" i="1"/>
  <c r="FQ19" i="6" s="1"/>
  <c r="S174" i="1"/>
  <c r="FQ18" i="6" s="1"/>
  <c r="R174" i="1"/>
  <c r="FQ17" i="6" s="1"/>
  <c r="Q174" i="1"/>
  <c r="FQ16" i="6" s="1"/>
  <c r="P174" i="1"/>
  <c r="FQ15" i="6" s="1"/>
  <c r="O174" i="1"/>
  <c r="W173" i="1"/>
  <c r="FP22" i="6" s="1"/>
  <c r="V173" i="1"/>
  <c r="FP21" i="6" s="1"/>
  <c r="U173" i="1"/>
  <c r="FP20" i="6" s="1"/>
  <c r="T173" i="1"/>
  <c r="FP19" i="6" s="1"/>
  <c r="S173" i="1"/>
  <c r="FP18" i="6" s="1"/>
  <c r="R173" i="1"/>
  <c r="FP17" i="6" s="1"/>
  <c r="Q173" i="1"/>
  <c r="FP16" i="6" s="1"/>
  <c r="P173" i="1"/>
  <c r="FP15" i="6" s="1"/>
  <c r="O173" i="1"/>
  <c r="W172" i="1"/>
  <c r="FO22" i="6" s="1"/>
  <c r="V172" i="1"/>
  <c r="FO21" i="6" s="1"/>
  <c r="U172" i="1"/>
  <c r="FO20" i="6" s="1"/>
  <c r="T172" i="1"/>
  <c r="FO19" i="6" s="1"/>
  <c r="S172" i="1"/>
  <c r="FO18" i="6" s="1"/>
  <c r="R172" i="1"/>
  <c r="FO17" i="6" s="1"/>
  <c r="Q172" i="1"/>
  <c r="FO16" i="6" s="1"/>
  <c r="P172" i="1"/>
  <c r="FO15" i="6" s="1"/>
  <c r="O172" i="1"/>
  <c r="W171" i="1"/>
  <c r="FN22" i="6" s="1"/>
  <c r="V171" i="1"/>
  <c r="FN21" i="6" s="1"/>
  <c r="U171" i="1"/>
  <c r="FN20" i="6" s="1"/>
  <c r="T171" i="1"/>
  <c r="FN19" i="6" s="1"/>
  <c r="S171" i="1"/>
  <c r="FN18" i="6" s="1"/>
  <c r="R171" i="1"/>
  <c r="FN17" i="6" s="1"/>
  <c r="Q171" i="1"/>
  <c r="FN16" i="6" s="1"/>
  <c r="P171" i="1"/>
  <c r="FN15" i="6" s="1"/>
  <c r="O171" i="1"/>
  <c r="FN14" i="6" s="1"/>
  <c r="W170" i="1"/>
  <c r="FM22" i="6" s="1"/>
  <c r="V170" i="1"/>
  <c r="FM21" i="6" s="1"/>
  <c r="U170" i="1"/>
  <c r="FM20" i="6" s="1"/>
  <c r="T170" i="1"/>
  <c r="FM19" i="6" s="1"/>
  <c r="S170" i="1"/>
  <c r="FM18" i="6" s="1"/>
  <c r="R170" i="1"/>
  <c r="FM17" i="6" s="1"/>
  <c r="Q170" i="1"/>
  <c r="P170" i="1"/>
  <c r="FM15" i="6" s="1"/>
  <c r="O170" i="1"/>
  <c r="FM14" i="6" s="1"/>
  <c r="W169" i="1"/>
  <c r="FL22" i="6" s="1"/>
  <c r="V169" i="1"/>
  <c r="FL21" i="6" s="1"/>
  <c r="U169" i="1"/>
  <c r="FL20" i="6" s="1"/>
  <c r="T169" i="1"/>
  <c r="FL19" i="6" s="1"/>
  <c r="S169" i="1"/>
  <c r="FL18" i="6" s="1"/>
  <c r="R169" i="1"/>
  <c r="FL17" i="6" s="1"/>
  <c r="Q169" i="1"/>
  <c r="FL16" i="6" s="1"/>
  <c r="P169" i="1"/>
  <c r="FL15" i="6" s="1"/>
  <c r="O169" i="1"/>
  <c r="W168" i="1"/>
  <c r="FK22" i="6" s="1"/>
  <c r="V168" i="1"/>
  <c r="FK21" i="6" s="1"/>
  <c r="U168" i="1"/>
  <c r="FK20" i="6" s="1"/>
  <c r="T168" i="1"/>
  <c r="FK19" i="6" s="1"/>
  <c r="S168" i="1"/>
  <c r="FK18" i="6" s="1"/>
  <c r="R168" i="1"/>
  <c r="FK17" i="6" s="1"/>
  <c r="Q168" i="1"/>
  <c r="P168" i="1"/>
  <c r="FK15" i="6" s="1"/>
  <c r="O168" i="1"/>
  <c r="FK14" i="6" s="1"/>
  <c r="W167" i="1"/>
  <c r="FJ22" i="6" s="1"/>
  <c r="V167" i="1"/>
  <c r="FJ21" i="6" s="1"/>
  <c r="U167" i="1"/>
  <c r="FJ20" i="6" s="1"/>
  <c r="T167" i="1"/>
  <c r="FJ19" i="6" s="1"/>
  <c r="S167" i="1"/>
  <c r="FJ18" i="6" s="1"/>
  <c r="R167" i="1"/>
  <c r="FJ17" i="6" s="1"/>
  <c r="Q167" i="1"/>
  <c r="FJ16" i="6" s="1"/>
  <c r="P167" i="1"/>
  <c r="FJ15" i="6" s="1"/>
  <c r="O167" i="1"/>
  <c r="FJ14" i="6" s="1"/>
  <c r="W166" i="1"/>
  <c r="FI22" i="6" s="1"/>
  <c r="V166" i="1"/>
  <c r="FI21" i="6" s="1"/>
  <c r="U166" i="1"/>
  <c r="FI20" i="6" s="1"/>
  <c r="T166" i="1"/>
  <c r="FI19" i="6" s="1"/>
  <c r="S166" i="1"/>
  <c r="FI18" i="6" s="1"/>
  <c r="R166" i="1"/>
  <c r="FI17" i="6" s="1"/>
  <c r="Q166" i="1"/>
  <c r="P166" i="1"/>
  <c r="FI15" i="6" s="1"/>
  <c r="O166" i="1"/>
  <c r="FI14" i="6" s="1"/>
  <c r="W165" i="1"/>
  <c r="FH22" i="6" s="1"/>
  <c r="V165" i="1"/>
  <c r="FH21" i="6" s="1"/>
  <c r="U165" i="1"/>
  <c r="FH20" i="6" s="1"/>
  <c r="T165" i="1"/>
  <c r="FH19" i="6" s="1"/>
  <c r="S165" i="1"/>
  <c r="FH18" i="6" s="1"/>
  <c r="R165" i="1"/>
  <c r="FH17" i="6" s="1"/>
  <c r="Q165" i="1"/>
  <c r="FH16" i="6" s="1"/>
  <c r="P165" i="1"/>
  <c r="FH15" i="6" s="1"/>
  <c r="O165" i="1"/>
  <c r="W164" i="1"/>
  <c r="FG22" i="6" s="1"/>
  <c r="V164" i="1"/>
  <c r="FG21" i="6" s="1"/>
  <c r="U164" i="1"/>
  <c r="FG20" i="6" s="1"/>
  <c r="T164" i="1"/>
  <c r="FG19" i="6" s="1"/>
  <c r="S164" i="1"/>
  <c r="FG18" i="6" s="1"/>
  <c r="R164" i="1"/>
  <c r="FG17" i="6" s="1"/>
  <c r="Q164" i="1"/>
  <c r="FG16" i="6" s="1"/>
  <c r="P164" i="1"/>
  <c r="FG15" i="6" s="1"/>
  <c r="O164" i="1"/>
  <c r="W163" i="1"/>
  <c r="FF22" i="6" s="1"/>
  <c r="V163" i="1"/>
  <c r="FF21" i="6" s="1"/>
  <c r="U163" i="1"/>
  <c r="FF20" i="6" s="1"/>
  <c r="T163" i="1"/>
  <c r="FF19" i="6" s="1"/>
  <c r="S163" i="1"/>
  <c r="FF18" i="6" s="1"/>
  <c r="R163" i="1"/>
  <c r="FF17" i="6" s="1"/>
  <c r="Q163" i="1"/>
  <c r="FF16" i="6" s="1"/>
  <c r="P163" i="1"/>
  <c r="FF15" i="6" s="1"/>
  <c r="O163" i="1"/>
  <c r="FF14" i="6" s="1"/>
  <c r="W162" i="1"/>
  <c r="FE22" i="6" s="1"/>
  <c r="V162" i="1"/>
  <c r="FE21" i="6" s="1"/>
  <c r="U162" i="1"/>
  <c r="FE20" i="6" s="1"/>
  <c r="T162" i="1"/>
  <c r="FE19" i="6" s="1"/>
  <c r="S162" i="1"/>
  <c r="FE18" i="6" s="1"/>
  <c r="R162" i="1"/>
  <c r="FE17" i="6" s="1"/>
  <c r="Q162" i="1"/>
  <c r="FE16" i="6" s="1"/>
  <c r="P162" i="1"/>
  <c r="FE15" i="6" s="1"/>
  <c r="O162" i="1"/>
  <c r="W161" i="1"/>
  <c r="FD22" i="6" s="1"/>
  <c r="V161" i="1"/>
  <c r="FD21" i="6" s="1"/>
  <c r="U161" i="1"/>
  <c r="FD20" i="6" s="1"/>
  <c r="T161" i="1"/>
  <c r="FD19" i="6" s="1"/>
  <c r="S161" i="1"/>
  <c r="FD18" i="6" s="1"/>
  <c r="R161" i="1"/>
  <c r="FD17" i="6" s="1"/>
  <c r="Q161" i="1"/>
  <c r="FD16" i="6" s="1"/>
  <c r="P161" i="1"/>
  <c r="FD15" i="6" s="1"/>
  <c r="O161" i="1"/>
  <c r="W160" i="1"/>
  <c r="FC22" i="6" s="1"/>
  <c r="V160" i="1"/>
  <c r="FC21" i="6" s="1"/>
  <c r="U160" i="1"/>
  <c r="FC20" i="6" s="1"/>
  <c r="T160" i="1"/>
  <c r="FC19" i="6" s="1"/>
  <c r="S160" i="1"/>
  <c r="FC18" i="6" s="1"/>
  <c r="R160" i="1"/>
  <c r="FC17" i="6" s="1"/>
  <c r="Q160" i="1"/>
  <c r="FC16" i="6" s="1"/>
  <c r="P160" i="1"/>
  <c r="FC15" i="6" s="1"/>
  <c r="O160" i="1"/>
  <c r="W159" i="1"/>
  <c r="FB22" i="6" s="1"/>
  <c r="V159" i="1"/>
  <c r="FB21" i="6" s="1"/>
  <c r="U159" i="1"/>
  <c r="FB20" i="6" s="1"/>
  <c r="T159" i="1"/>
  <c r="FB19" i="6" s="1"/>
  <c r="S159" i="1"/>
  <c r="FB18" i="6" s="1"/>
  <c r="R159" i="1"/>
  <c r="FB17" i="6" s="1"/>
  <c r="Q159" i="1"/>
  <c r="FB16" i="6" s="1"/>
  <c r="P159" i="1"/>
  <c r="FB15" i="6" s="1"/>
  <c r="O159" i="1"/>
  <c r="FB14" i="6" s="1"/>
  <c r="W158" i="1"/>
  <c r="FA22" i="6" s="1"/>
  <c r="V158" i="1"/>
  <c r="FA21" i="6" s="1"/>
  <c r="U158" i="1"/>
  <c r="FA20" i="6" s="1"/>
  <c r="T158" i="1"/>
  <c r="FA19" i="6" s="1"/>
  <c r="S158" i="1"/>
  <c r="FA18" i="6" s="1"/>
  <c r="R158" i="1"/>
  <c r="FA17" i="6" s="1"/>
  <c r="Q158" i="1"/>
  <c r="P158" i="1"/>
  <c r="FA15" i="6" s="1"/>
  <c r="O158" i="1"/>
  <c r="FA14" i="6" s="1"/>
  <c r="W157" i="1"/>
  <c r="EZ22" i="6" s="1"/>
  <c r="V157" i="1"/>
  <c r="EZ21" i="6" s="1"/>
  <c r="U157" i="1"/>
  <c r="EZ20" i="6" s="1"/>
  <c r="T157" i="1"/>
  <c r="EZ19" i="6" s="1"/>
  <c r="S157" i="1"/>
  <c r="EZ18" i="6" s="1"/>
  <c r="R157" i="1"/>
  <c r="EZ17" i="6" s="1"/>
  <c r="Q157" i="1"/>
  <c r="EZ16" i="6" s="1"/>
  <c r="P157" i="1"/>
  <c r="EZ15" i="6" s="1"/>
  <c r="O157" i="1"/>
  <c r="W156" i="1"/>
  <c r="EY22" i="6" s="1"/>
  <c r="V156" i="1"/>
  <c r="EY21" i="6" s="1"/>
  <c r="U156" i="1"/>
  <c r="EY20" i="6" s="1"/>
  <c r="T156" i="1"/>
  <c r="EY19" i="6" s="1"/>
  <c r="S156" i="1"/>
  <c r="EY18" i="6" s="1"/>
  <c r="R156" i="1"/>
  <c r="EY17" i="6" s="1"/>
  <c r="Q156" i="1"/>
  <c r="P156" i="1"/>
  <c r="EY15" i="6" s="1"/>
  <c r="O156" i="1"/>
  <c r="EY14" i="6" s="1"/>
  <c r="W155" i="1"/>
  <c r="EX22" i="6" s="1"/>
  <c r="V155" i="1"/>
  <c r="EX21" i="6" s="1"/>
  <c r="U155" i="1"/>
  <c r="EX20" i="6" s="1"/>
  <c r="T155" i="1"/>
  <c r="EX19" i="6" s="1"/>
  <c r="S155" i="1"/>
  <c r="EX18" i="6" s="1"/>
  <c r="R155" i="1"/>
  <c r="EX17" i="6" s="1"/>
  <c r="Q155" i="1"/>
  <c r="EX16" i="6" s="1"/>
  <c r="P155" i="1"/>
  <c r="EX15" i="6" s="1"/>
  <c r="O155" i="1"/>
  <c r="EX14" i="6" s="1"/>
  <c r="W154" i="1"/>
  <c r="EW22" i="6" s="1"/>
  <c r="V154" i="1"/>
  <c r="EW21" i="6" s="1"/>
  <c r="U154" i="1"/>
  <c r="EW20" i="6" s="1"/>
  <c r="T154" i="1"/>
  <c r="EW19" i="6" s="1"/>
  <c r="S154" i="1"/>
  <c r="EW18" i="6" s="1"/>
  <c r="R154" i="1"/>
  <c r="EW17" i="6" s="1"/>
  <c r="Q154" i="1"/>
  <c r="P154" i="1"/>
  <c r="EW15" i="6" s="1"/>
  <c r="O154" i="1"/>
  <c r="EW14" i="6" s="1"/>
  <c r="W153" i="1"/>
  <c r="EV22" i="6" s="1"/>
  <c r="V153" i="1"/>
  <c r="EV21" i="6" s="1"/>
  <c r="U153" i="1"/>
  <c r="EV20" i="6" s="1"/>
  <c r="T153" i="1"/>
  <c r="EV19" i="6" s="1"/>
  <c r="S153" i="1"/>
  <c r="EV18" i="6" s="1"/>
  <c r="R153" i="1"/>
  <c r="EV17" i="6" s="1"/>
  <c r="Q153" i="1"/>
  <c r="EV16" i="6" s="1"/>
  <c r="P153" i="1"/>
  <c r="EV15" i="6" s="1"/>
  <c r="O153" i="1"/>
  <c r="W152" i="1"/>
  <c r="EU22" i="6" s="1"/>
  <c r="V152" i="1"/>
  <c r="EU21" i="6" s="1"/>
  <c r="U152" i="1"/>
  <c r="EU20" i="6" s="1"/>
  <c r="T152" i="1"/>
  <c r="EU19" i="6" s="1"/>
  <c r="S152" i="1"/>
  <c r="EU18" i="6" s="1"/>
  <c r="R152" i="1"/>
  <c r="EU17" i="6" s="1"/>
  <c r="Q152" i="1"/>
  <c r="EU16" i="6" s="1"/>
  <c r="P152" i="1"/>
  <c r="EU15" i="6" s="1"/>
  <c r="O152" i="1"/>
  <c r="W151" i="1"/>
  <c r="ET22" i="6" s="1"/>
  <c r="V151" i="1"/>
  <c r="ET21" i="6" s="1"/>
  <c r="U151" i="1"/>
  <c r="ET20" i="6" s="1"/>
  <c r="T151" i="1"/>
  <c r="ET19" i="6" s="1"/>
  <c r="S151" i="1"/>
  <c r="ET18" i="6" s="1"/>
  <c r="R151" i="1"/>
  <c r="ET17" i="6" s="1"/>
  <c r="Q151" i="1"/>
  <c r="ET16" i="6" s="1"/>
  <c r="P151" i="1"/>
  <c r="ET15" i="6" s="1"/>
  <c r="O151" i="1"/>
  <c r="ET14" i="6" s="1"/>
  <c r="W150" i="1"/>
  <c r="ES22" i="6" s="1"/>
  <c r="V150" i="1"/>
  <c r="ES21" i="6" s="1"/>
  <c r="U150" i="1"/>
  <c r="ES20" i="6" s="1"/>
  <c r="T150" i="1"/>
  <c r="ES19" i="6" s="1"/>
  <c r="S150" i="1"/>
  <c r="ES18" i="6" s="1"/>
  <c r="R150" i="1"/>
  <c r="ES17" i="6" s="1"/>
  <c r="Q150" i="1"/>
  <c r="ES16" i="6" s="1"/>
  <c r="P150" i="1"/>
  <c r="ES15" i="6" s="1"/>
  <c r="O150" i="1"/>
  <c r="W149" i="1"/>
  <c r="ER22" i="6" s="1"/>
  <c r="V149" i="1"/>
  <c r="ER21" i="6" s="1"/>
  <c r="U149" i="1"/>
  <c r="ER20" i="6" s="1"/>
  <c r="T149" i="1"/>
  <c r="ER19" i="6" s="1"/>
  <c r="S149" i="1"/>
  <c r="ER18" i="6" s="1"/>
  <c r="R149" i="1"/>
  <c r="ER17" i="6" s="1"/>
  <c r="Q149" i="1"/>
  <c r="ER16" i="6" s="1"/>
  <c r="P149" i="1"/>
  <c r="ER15" i="6" s="1"/>
  <c r="O149" i="1"/>
  <c r="W148" i="1"/>
  <c r="EQ22" i="6" s="1"/>
  <c r="V148" i="1"/>
  <c r="EQ21" i="6" s="1"/>
  <c r="U148" i="1"/>
  <c r="EQ20" i="6" s="1"/>
  <c r="T148" i="1"/>
  <c r="EQ19" i="6" s="1"/>
  <c r="S148" i="1"/>
  <c r="EQ18" i="6" s="1"/>
  <c r="R148" i="1"/>
  <c r="EQ17" i="6" s="1"/>
  <c r="Q148" i="1"/>
  <c r="EQ16" i="6" s="1"/>
  <c r="P148" i="1"/>
  <c r="EQ15" i="6" s="1"/>
  <c r="O148" i="1"/>
  <c r="W147" i="1"/>
  <c r="EP22" i="6" s="1"/>
  <c r="V147" i="1"/>
  <c r="EP21" i="6" s="1"/>
  <c r="U147" i="1"/>
  <c r="EP20" i="6" s="1"/>
  <c r="T147" i="1"/>
  <c r="EP19" i="6" s="1"/>
  <c r="S147" i="1"/>
  <c r="EP18" i="6" s="1"/>
  <c r="R147" i="1"/>
  <c r="EP17" i="6" s="1"/>
  <c r="Q147" i="1"/>
  <c r="EP16" i="6" s="1"/>
  <c r="P147" i="1"/>
  <c r="EP15" i="6" s="1"/>
  <c r="O147" i="1"/>
  <c r="EP14" i="6" s="1"/>
  <c r="W146" i="1"/>
  <c r="EO22" i="6" s="1"/>
  <c r="V146" i="1"/>
  <c r="EO21" i="6" s="1"/>
  <c r="U146" i="1"/>
  <c r="EO20" i="6" s="1"/>
  <c r="T146" i="1"/>
  <c r="EO19" i="6" s="1"/>
  <c r="S146" i="1"/>
  <c r="EO18" i="6" s="1"/>
  <c r="R146" i="1"/>
  <c r="EO17" i="6" s="1"/>
  <c r="Q146" i="1"/>
  <c r="P146" i="1"/>
  <c r="EO15" i="6" s="1"/>
  <c r="O146" i="1"/>
  <c r="EO14" i="6" s="1"/>
  <c r="W145" i="1"/>
  <c r="EN22" i="6" s="1"/>
  <c r="V145" i="1"/>
  <c r="EN21" i="6" s="1"/>
  <c r="U145" i="1"/>
  <c r="EN20" i="6" s="1"/>
  <c r="T145" i="1"/>
  <c r="EN19" i="6" s="1"/>
  <c r="S145" i="1"/>
  <c r="EN18" i="6" s="1"/>
  <c r="R145" i="1"/>
  <c r="EN17" i="6" s="1"/>
  <c r="Q145" i="1"/>
  <c r="EN16" i="6" s="1"/>
  <c r="P145" i="1"/>
  <c r="EN15" i="6" s="1"/>
  <c r="O145" i="1"/>
  <c r="W144" i="1"/>
  <c r="EM22" i="6" s="1"/>
  <c r="V144" i="1"/>
  <c r="EM21" i="6" s="1"/>
  <c r="U144" i="1"/>
  <c r="EM20" i="6" s="1"/>
  <c r="T144" i="1"/>
  <c r="EM19" i="6" s="1"/>
  <c r="S144" i="1"/>
  <c r="EM18" i="6" s="1"/>
  <c r="R144" i="1"/>
  <c r="EM17" i="6" s="1"/>
  <c r="Q144" i="1"/>
  <c r="P144" i="1"/>
  <c r="EM15" i="6" s="1"/>
  <c r="O144" i="1"/>
  <c r="EM14" i="6" s="1"/>
  <c r="W143" i="1"/>
  <c r="EL22" i="6" s="1"/>
  <c r="V143" i="1"/>
  <c r="EL21" i="6" s="1"/>
  <c r="U143" i="1"/>
  <c r="EL20" i="6" s="1"/>
  <c r="T143" i="1"/>
  <c r="EL19" i="6" s="1"/>
  <c r="S143" i="1"/>
  <c r="EL18" i="6" s="1"/>
  <c r="R143" i="1"/>
  <c r="EL17" i="6" s="1"/>
  <c r="Q143" i="1"/>
  <c r="EL16" i="6" s="1"/>
  <c r="P143" i="1"/>
  <c r="EL15" i="6" s="1"/>
  <c r="O143" i="1"/>
  <c r="EL14" i="6" s="1"/>
  <c r="W142" i="1"/>
  <c r="EK22" i="6" s="1"/>
  <c r="V142" i="1"/>
  <c r="EK21" i="6" s="1"/>
  <c r="U142" i="1"/>
  <c r="EK20" i="6" s="1"/>
  <c r="T142" i="1"/>
  <c r="EK19" i="6" s="1"/>
  <c r="S142" i="1"/>
  <c r="EK18" i="6" s="1"/>
  <c r="R142" i="1"/>
  <c r="EK17" i="6" s="1"/>
  <c r="Q142" i="1"/>
  <c r="P142" i="1"/>
  <c r="EK15" i="6" s="1"/>
  <c r="O142" i="1"/>
  <c r="EK14" i="6" s="1"/>
  <c r="W141" i="1"/>
  <c r="EJ22" i="6" s="1"/>
  <c r="V141" i="1"/>
  <c r="EJ21" i="6" s="1"/>
  <c r="U141" i="1"/>
  <c r="EJ20" i="6" s="1"/>
  <c r="T141" i="1"/>
  <c r="EJ19" i="6" s="1"/>
  <c r="S141" i="1"/>
  <c r="EJ18" i="6" s="1"/>
  <c r="R141" i="1"/>
  <c r="EJ17" i="6" s="1"/>
  <c r="Q141" i="1"/>
  <c r="EJ16" i="6" s="1"/>
  <c r="P141" i="1"/>
  <c r="EJ15" i="6" s="1"/>
  <c r="O141" i="1"/>
  <c r="W140" i="1"/>
  <c r="EI22" i="6" s="1"/>
  <c r="V140" i="1"/>
  <c r="EI21" i="6" s="1"/>
  <c r="U140" i="1"/>
  <c r="EI20" i="6" s="1"/>
  <c r="T140" i="1"/>
  <c r="EI19" i="6" s="1"/>
  <c r="S140" i="1"/>
  <c r="EI18" i="6" s="1"/>
  <c r="R140" i="1"/>
  <c r="EI17" i="6" s="1"/>
  <c r="Q140" i="1"/>
  <c r="EI16" i="6" s="1"/>
  <c r="P140" i="1"/>
  <c r="EI15" i="6" s="1"/>
  <c r="O140" i="1"/>
  <c r="W139" i="1"/>
  <c r="EH22" i="6" s="1"/>
  <c r="V139" i="1"/>
  <c r="EH21" i="6" s="1"/>
  <c r="U139" i="1"/>
  <c r="EH20" i="6" s="1"/>
  <c r="T139" i="1"/>
  <c r="EH19" i="6" s="1"/>
  <c r="S139" i="1"/>
  <c r="EH18" i="6" s="1"/>
  <c r="R139" i="1"/>
  <c r="EH17" i="6" s="1"/>
  <c r="Q139" i="1"/>
  <c r="EH16" i="6" s="1"/>
  <c r="P139" i="1"/>
  <c r="EH15" i="6" s="1"/>
  <c r="O139" i="1"/>
  <c r="EH14" i="6" s="1"/>
  <c r="W138" i="1"/>
  <c r="EG22" i="6" s="1"/>
  <c r="V138" i="1"/>
  <c r="EG21" i="6" s="1"/>
  <c r="U138" i="1"/>
  <c r="EG20" i="6" s="1"/>
  <c r="T138" i="1"/>
  <c r="EG19" i="6" s="1"/>
  <c r="S138" i="1"/>
  <c r="EG18" i="6" s="1"/>
  <c r="R138" i="1"/>
  <c r="EG17" i="6" s="1"/>
  <c r="Q138" i="1"/>
  <c r="EG16" i="6" s="1"/>
  <c r="P138" i="1"/>
  <c r="EG15" i="6" s="1"/>
  <c r="O138" i="1"/>
  <c r="W137" i="1"/>
  <c r="EF22" i="6" s="1"/>
  <c r="V137" i="1"/>
  <c r="EF21" i="6" s="1"/>
  <c r="U137" i="1"/>
  <c r="EF20" i="6" s="1"/>
  <c r="T137" i="1"/>
  <c r="EF19" i="6" s="1"/>
  <c r="S137" i="1"/>
  <c r="EF18" i="6" s="1"/>
  <c r="R137" i="1"/>
  <c r="EF17" i="6" s="1"/>
  <c r="Q137" i="1"/>
  <c r="EF16" i="6" s="1"/>
  <c r="P137" i="1"/>
  <c r="EF15" i="6" s="1"/>
  <c r="O137" i="1"/>
  <c r="W136" i="1"/>
  <c r="EE22" i="6" s="1"/>
  <c r="V136" i="1"/>
  <c r="EE21" i="6" s="1"/>
  <c r="U136" i="1"/>
  <c r="EE20" i="6" s="1"/>
  <c r="T136" i="1"/>
  <c r="EE19" i="6" s="1"/>
  <c r="S136" i="1"/>
  <c r="EE18" i="6" s="1"/>
  <c r="R136" i="1"/>
  <c r="EE17" i="6" s="1"/>
  <c r="Q136" i="1"/>
  <c r="EE16" i="6" s="1"/>
  <c r="P136" i="1"/>
  <c r="EE15" i="6" s="1"/>
  <c r="O136" i="1"/>
  <c r="W135" i="1"/>
  <c r="ED22" i="6" s="1"/>
  <c r="V135" i="1"/>
  <c r="ED21" i="6" s="1"/>
  <c r="U135" i="1"/>
  <c r="ED20" i="6" s="1"/>
  <c r="T135" i="1"/>
  <c r="ED19" i="6" s="1"/>
  <c r="S135" i="1"/>
  <c r="ED18" i="6" s="1"/>
  <c r="R135" i="1"/>
  <c r="ED17" i="6" s="1"/>
  <c r="Q135" i="1"/>
  <c r="ED16" i="6" s="1"/>
  <c r="P135" i="1"/>
  <c r="ED15" i="6" s="1"/>
  <c r="O135" i="1"/>
  <c r="ED14" i="6" s="1"/>
  <c r="W134" i="1"/>
  <c r="EC22" i="6" s="1"/>
  <c r="V134" i="1"/>
  <c r="EC21" i="6" s="1"/>
  <c r="U134" i="1"/>
  <c r="EC20" i="6" s="1"/>
  <c r="T134" i="1"/>
  <c r="EC19" i="6" s="1"/>
  <c r="S134" i="1"/>
  <c r="EC18" i="6" s="1"/>
  <c r="R134" i="1"/>
  <c r="EC17" i="6" s="1"/>
  <c r="Q134" i="1"/>
  <c r="P134" i="1"/>
  <c r="EC15" i="6" s="1"/>
  <c r="O134" i="1"/>
  <c r="EC14" i="6" s="1"/>
  <c r="W133" i="1"/>
  <c r="EB22" i="6" s="1"/>
  <c r="V133" i="1"/>
  <c r="EB21" i="6" s="1"/>
  <c r="U133" i="1"/>
  <c r="EB20" i="6" s="1"/>
  <c r="T133" i="1"/>
  <c r="EB19" i="6" s="1"/>
  <c r="S133" i="1"/>
  <c r="EB18" i="6" s="1"/>
  <c r="R133" i="1"/>
  <c r="EB17" i="6" s="1"/>
  <c r="Q133" i="1"/>
  <c r="EB16" i="6" s="1"/>
  <c r="P133" i="1"/>
  <c r="EB15" i="6" s="1"/>
  <c r="O133" i="1"/>
  <c r="EB14" i="6" s="1"/>
  <c r="W132" i="1"/>
  <c r="EA22" i="6" s="1"/>
  <c r="V132" i="1"/>
  <c r="EA21" i="6" s="1"/>
  <c r="U132" i="1"/>
  <c r="EA20" i="6" s="1"/>
  <c r="T132" i="1"/>
  <c r="EA19" i="6" s="1"/>
  <c r="S132" i="1"/>
  <c r="EA18" i="6" s="1"/>
  <c r="R132" i="1"/>
  <c r="EA17" i="6" s="1"/>
  <c r="Q132" i="1"/>
  <c r="P132" i="1"/>
  <c r="EA15" i="6" s="1"/>
  <c r="O132" i="1"/>
  <c r="EA14" i="6" s="1"/>
  <c r="W131" i="1"/>
  <c r="DZ22" i="6" s="1"/>
  <c r="V131" i="1"/>
  <c r="DZ21" i="6" s="1"/>
  <c r="U131" i="1"/>
  <c r="DZ20" i="6" s="1"/>
  <c r="T131" i="1"/>
  <c r="DZ19" i="6" s="1"/>
  <c r="S131" i="1"/>
  <c r="DZ18" i="6" s="1"/>
  <c r="R131" i="1"/>
  <c r="DZ17" i="6" s="1"/>
  <c r="Q131" i="1"/>
  <c r="DZ16" i="6" s="1"/>
  <c r="P131" i="1"/>
  <c r="DZ15" i="6" s="1"/>
  <c r="O131" i="1"/>
  <c r="DZ14" i="6" s="1"/>
  <c r="W130" i="1"/>
  <c r="DY22" i="6" s="1"/>
  <c r="V130" i="1"/>
  <c r="DY21" i="6" s="1"/>
  <c r="U130" i="1"/>
  <c r="DY20" i="6" s="1"/>
  <c r="T130" i="1"/>
  <c r="DY19" i="6" s="1"/>
  <c r="S130" i="1"/>
  <c r="DY18" i="6" s="1"/>
  <c r="R130" i="1"/>
  <c r="DY17" i="6" s="1"/>
  <c r="Q130" i="1"/>
  <c r="P130" i="1"/>
  <c r="DY15" i="6" s="1"/>
  <c r="O130" i="1"/>
  <c r="DY14" i="6" s="1"/>
  <c r="W129" i="1"/>
  <c r="DX22" i="6" s="1"/>
  <c r="V129" i="1"/>
  <c r="DX21" i="6" s="1"/>
  <c r="U129" i="1"/>
  <c r="DX20" i="6" s="1"/>
  <c r="T129" i="1"/>
  <c r="DX19" i="6" s="1"/>
  <c r="S129" i="1"/>
  <c r="DX18" i="6" s="1"/>
  <c r="R129" i="1"/>
  <c r="DX17" i="6" s="1"/>
  <c r="Q129" i="1"/>
  <c r="DX16" i="6" s="1"/>
  <c r="P129" i="1"/>
  <c r="DX15" i="6" s="1"/>
  <c r="O129" i="1"/>
  <c r="W128" i="1"/>
  <c r="DW22" i="6" s="1"/>
  <c r="V128" i="1"/>
  <c r="DW21" i="6" s="1"/>
  <c r="U128" i="1"/>
  <c r="DW20" i="6" s="1"/>
  <c r="T128" i="1"/>
  <c r="DW19" i="6" s="1"/>
  <c r="S128" i="1"/>
  <c r="DW18" i="6" s="1"/>
  <c r="R128" i="1"/>
  <c r="DW17" i="6" s="1"/>
  <c r="Q128" i="1"/>
  <c r="DW16" i="6" s="1"/>
  <c r="P128" i="1"/>
  <c r="DW15" i="6" s="1"/>
  <c r="O128" i="1"/>
  <c r="W127" i="1"/>
  <c r="DV22" i="6" s="1"/>
  <c r="V127" i="1"/>
  <c r="DV21" i="6" s="1"/>
  <c r="U127" i="1"/>
  <c r="DV20" i="6" s="1"/>
  <c r="T127" i="1"/>
  <c r="DV19" i="6" s="1"/>
  <c r="S127" i="1"/>
  <c r="DV18" i="6" s="1"/>
  <c r="R127" i="1"/>
  <c r="DV17" i="6" s="1"/>
  <c r="Q127" i="1"/>
  <c r="DV16" i="6" s="1"/>
  <c r="P127" i="1"/>
  <c r="DV15" i="6" s="1"/>
  <c r="O127" i="1"/>
  <c r="DV14" i="6" s="1"/>
  <c r="W126" i="1"/>
  <c r="DU22" i="6" s="1"/>
  <c r="V126" i="1"/>
  <c r="DU21" i="6" s="1"/>
  <c r="U126" i="1"/>
  <c r="DU20" i="6" s="1"/>
  <c r="T126" i="1"/>
  <c r="DU19" i="6" s="1"/>
  <c r="S126" i="1"/>
  <c r="DU18" i="6" s="1"/>
  <c r="R126" i="1"/>
  <c r="DU17" i="6" s="1"/>
  <c r="Q126" i="1"/>
  <c r="DU16" i="6" s="1"/>
  <c r="P126" i="1"/>
  <c r="DU15" i="6" s="1"/>
  <c r="O126" i="1"/>
  <c r="W125" i="1"/>
  <c r="DT22" i="6" s="1"/>
  <c r="V125" i="1"/>
  <c r="DT21" i="6" s="1"/>
  <c r="U125" i="1"/>
  <c r="DT20" i="6" s="1"/>
  <c r="T125" i="1"/>
  <c r="DT19" i="6" s="1"/>
  <c r="S125" i="1"/>
  <c r="DT18" i="6" s="1"/>
  <c r="R125" i="1"/>
  <c r="DT17" i="6" s="1"/>
  <c r="Q125" i="1"/>
  <c r="DT16" i="6" s="1"/>
  <c r="P125" i="1"/>
  <c r="DT15" i="6" s="1"/>
  <c r="O125" i="1"/>
  <c r="W124" i="1"/>
  <c r="DS22" i="6" s="1"/>
  <c r="V124" i="1"/>
  <c r="DS21" i="6" s="1"/>
  <c r="U124" i="1"/>
  <c r="DS20" i="6" s="1"/>
  <c r="T124" i="1"/>
  <c r="DS19" i="6" s="1"/>
  <c r="S124" i="1"/>
  <c r="DS18" i="6" s="1"/>
  <c r="R124" i="1"/>
  <c r="DS17" i="6" s="1"/>
  <c r="Q124" i="1"/>
  <c r="DS16" i="6" s="1"/>
  <c r="P124" i="1"/>
  <c r="DS15" i="6" s="1"/>
  <c r="O124" i="1"/>
  <c r="W123" i="1"/>
  <c r="DR22" i="6" s="1"/>
  <c r="V123" i="1"/>
  <c r="DR21" i="6" s="1"/>
  <c r="U123" i="1"/>
  <c r="DR20" i="6" s="1"/>
  <c r="T123" i="1"/>
  <c r="DR19" i="6" s="1"/>
  <c r="S123" i="1"/>
  <c r="DR18" i="6" s="1"/>
  <c r="R123" i="1"/>
  <c r="DR17" i="6" s="1"/>
  <c r="Q123" i="1"/>
  <c r="DR16" i="6" s="1"/>
  <c r="P123" i="1"/>
  <c r="DR15" i="6" s="1"/>
  <c r="O123" i="1"/>
  <c r="DR14" i="6" s="1"/>
  <c r="W122" i="1"/>
  <c r="DQ22" i="6" s="1"/>
  <c r="V122" i="1"/>
  <c r="DQ21" i="6" s="1"/>
  <c r="U122" i="1"/>
  <c r="DQ20" i="6" s="1"/>
  <c r="T122" i="1"/>
  <c r="DQ19" i="6" s="1"/>
  <c r="S122" i="1"/>
  <c r="DQ18" i="6" s="1"/>
  <c r="R122" i="1"/>
  <c r="DQ17" i="6" s="1"/>
  <c r="Q122" i="1"/>
  <c r="P122" i="1"/>
  <c r="DQ15" i="6" s="1"/>
  <c r="O122" i="1"/>
  <c r="DQ14" i="6" s="1"/>
  <c r="W121" i="1"/>
  <c r="DP22" i="6" s="1"/>
  <c r="V121" i="1"/>
  <c r="DP21" i="6" s="1"/>
  <c r="U121" i="1"/>
  <c r="DP20" i="6" s="1"/>
  <c r="T121" i="1"/>
  <c r="DP19" i="6" s="1"/>
  <c r="S121" i="1"/>
  <c r="DP18" i="6" s="1"/>
  <c r="R121" i="1"/>
  <c r="DP17" i="6" s="1"/>
  <c r="Q121" i="1"/>
  <c r="DP16" i="6" s="1"/>
  <c r="P121" i="1"/>
  <c r="DP15" i="6" s="1"/>
  <c r="O121" i="1"/>
  <c r="W120" i="1"/>
  <c r="DO22" i="6" s="1"/>
  <c r="V120" i="1"/>
  <c r="DO21" i="6" s="1"/>
  <c r="U120" i="1"/>
  <c r="DO20" i="6" s="1"/>
  <c r="T120" i="1"/>
  <c r="DO19" i="6" s="1"/>
  <c r="S120" i="1"/>
  <c r="DO18" i="6" s="1"/>
  <c r="R120" i="1"/>
  <c r="DO17" i="6" s="1"/>
  <c r="Q120" i="1"/>
  <c r="P120" i="1"/>
  <c r="DO15" i="6" s="1"/>
  <c r="O120" i="1"/>
  <c r="DO14" i="6" s="1"/>
  <c r="W119" i="1"/>
  <c r="DN22" i="6" s="1"/>
  <c r="V119" i="1"/>
  <c r="DN21" i="6" s="1"/>
  <c r="U119" i="1"/>
  <c r="DN20" i="6" s="1"/>
  <c r="T119" i="1"/>
  <c r="DN19" i="6" s="1"/>
  <c r="S119" i="1"/>
  <c r="DN18" i="6" s="1"/>
  <c r="R119" i="1"/>
  <c r="DN17" i="6" s="1"/>
  <c r="Q119" i="1"/>
  <c r="DN16" i="6" s="1"/>
  <c r="P119" i="1"/>
  <c r="DN15" i="6" s="1"/>
  <c r="O119" i="1"/>
  <c r="DN14" i="6" s="1"/>
  <c r="W118" i="1"/>
  <c r="DM22" i="6" s="1"/>
  <c r="V118" i="1"/>
  <c r="DM21" i="6" s="1"/>
  <c r="U118" i="1"/>
  <c r="DM20" i="6" s="1"/>
  <c r="T118" i="1"/>
  <c r="DM19" i="6" s="1"/>
  <c r="S118" i="1"/>
  <c r="DM18" i="6" s="1"/>
  <c r="R118" i="1"/>
  <c r="DM17" i="6" s="1"/>
  <c r="Q118" i="1"/>
  <c r="P118" i="1"/>
  <c r="DM15" i="6" s="1"/>
  <c r="O118" i="1"/>
  <c r="DM14" i="6" s="1"/>
  <c r="W117" i="1"/>
  <c r="DL22" i="6" s="1"/>
  <c r="V117" i="1"/>
  <c r="DL21" i="6" s="1"/>
  <c r="U117" i="1"/>
  <c r="DL20" i="6" s="1"/>
  <c r="T117" i="1"/>
  <c r="DL19" i="6" s="1"/>
  <c r="S117" i="1"/>
  <c r="DL18" i="6" s="1"/>
  <c r="R117" i="1"/>
  <c r="DL17" i="6" s="1"/>
  <c r="Q117" i="1"/>
  <c r="DL16" i="6" s="1"/>
  <c r="P117" i="1"/>
  <c r="DL15" i="6" s="1"/>
  <c r="O117" i="1"/>
  <c r="W116" i="1"/>
  <c r="DK22" i="6" s="1"/>
  <c r="V116" i="1"/>
  <c r="DK21" i="6" s="1"/>
  <c r="U116" i="1"/>
  <c r="DK20" i="6" s="1"/>
  <c r="T116" i="1"/>
  <c r="DK19" i="6" s="1"/>
  <c r="S116" i="1"/>
  <c r="DK18" i="6" s="1"/>
  <c r="R116" i="1"/>
  <c r="DK17" i="6" s="1"/>
  <c r="Q116" i="1"/>
  <c r="DK16" i="6" s="1"/>
  <c r="P116" i="1"/>
  <c r="DK15" i="6" s="1"/>
  <c r="O116" i="1"/>
  <c r="W115" i="1"/>
  <c r="DJ22" i="6" s="1"/>
  <c r="V115" i="1"/>
  <c r="DJ21" i="6" s="1"/>
  <c r="U115" i="1"/>
  <c r="DJ20" i="6" s="1"/>
  <c r="T115" i="1"/>
  <c r="DJ19" i="6" s="1"/>
  <c r="S115" i="1"/>
  <c r="DJ18" i="6" s="1"/>
  <c r="R115" i="1"/>
  <c r="DJ17" i="6" s="1"/>
  <c r="Q115" i="1"/>
  <c r="DJ16" i="6" s="1"/>
  <c r="P115" i="1"/>
  <c r="DJ15" i="6" s="1"/>
  <c r="O115" i="1"/>
  <c r="DJ14" i="6" s="1"/>
  <c r="W114" i="1"/>
  <c r="DI22" i="6" s="1"/>
  <c r="V114" i="1"/>
  <c r="DI21" i="6" s="1"/>
  <c r="U114" i="1"/>
  <c r="DI20" i="6" s="1"/>
  <c r="T114" i="1"/>
  <c r="DI19" i="6" s="1"/>
  <c r="S114" i="1"/>
  <c r="DI18" i="6" s="1"/>
  <c r="R114" i="1"/>
  <c r="DI17" i="6" s="1"/>
  <c r="Q114" i="1"/>
  <c r="DI16" i="6" s="1"/>
  <c r="P114" i="1"/>
  <c r="DI15" i="6" s="1"/>
  <c r="O114" i="1"/>
  <c r="W113" i="1"/>
  <c r="DH22" i="6" s="1"/>
  <c r="V113" i="1"/>
  <c r="DH21" i="6" s="1"/>
  <c r="U113" i="1"/>
  <c r="DH20" i="6" s="1"/>
  <c r="T113" i="1"/>
  <c r="DH19" i="6" s="1"/>
  <c r="S113" i="1"/>
  <c r="DH18" i="6" s="1"/>
  <c r="R113" i="1"/>
  <c r="DH17" i="6" s="1"/>
  <c r="Q113" i="1"/>
  <c r="DH16" i="6" s="1"/>
  <c r="P113" i="1"/>
  <c r="DH15" i="6" s="1"/>
  <c r="O113" i="1"/>
  <c r="W112" i="1"/>
  <c r="DG22" i="6" s="1"/>
  <c r="V112" i="1"/>
  <c r="DG21" i="6" s="1"/>
  <c r="U112" i="1"/>
  <c r="DG20" i="6" s="1"/>
  <c r="T112" i="1"/>
  <c r="DG19" i="6" s="1"/>
  <c r="S112" i="1"/>
  <c r="DG18" i="6" s="1"/>
  <c r="R112" i="1"/>
  <c r="DG17" i="6" s="1"/>
  <c r="Q112" i="1"/>
  <c r="DG16" i="6" s="1"/>
  <c r="P112" i="1"/>
  <c r="DG15" i="6" s="1"/>
  <c r="O112" i="1"/>
  <c r="W111" i="1"/>
  <c r="DF22" i="6" s="1"/>
  <c r="V111" i="1"/>
  <c r="DF21" i="6" s="1"/>
  <c r="U111" i="1"/>
  <c r="DF20" i="6" s="1"/>
  <c r="T111" i="1"/>
  <c r="DF19" i="6" s="1"/>
  <c r="S111" i="1"/>
  <c r="DF18" i="6" s="1"/>
  <c r="R111" i="1"/>
  <c r="DF17" i="6" s="1"/>
  <c r="Q111" i="1"/>
  <c r="DF16" i="6" s="1"/>
  <c r="P111" i="1"/>
  <c r="DF15" i="6" s="1"/>
  <c r="O111" i="1"/>
  <c r="DF14" i="6" s="1"/>
  <c r="W110" i="1"/>
  <c r="DE22" i="6" s="1"/>
  <c r="V110" i="1"/>
  <c r="DE21" i="6" s="1"/>
  <c r="U110" i="1"/>
  <c r="DE20" i="6" s="1"/>
  <c r="T110" i="1"/>
  <c r="DE19" i="6" s="1"/>
  <c r="S110" i="1"/>
  <c r="DE18" i="6" s="1"/>
  <c r="R110" i="1"/>
  <c r="DE17" i="6" s="1"/>
  <c r="Q110" i="1"/>
  <c r="P110" i="1"/>
  <c r="DE15" i="6" s="1"/>
  <c r="O110" i="1"/>
  <c r="DE14" i="6" s="1"/>
  <c r="W109" i="1"/>
  <c r="DD22" i="6" s="1"/>
  <c r="V109" i="1"/>
  <c r="DD21" i="6" s="1"/>
  <c r="U109" i="1"/>
  <c r="DD20" i="6" s="1"/>
  <c r="T109" i="1"/>
  <c r="DD19" i="6" s="1"/>
  <c r="S109" i="1"/>
  <c r="DD18" i="6" s="1"/>
  <c r="R109" i="1"/>
  <c r="DD17" i="6" s="1"/>
  <c r="Q109" i="1"/>
  <c r="DD16" i="6" s="1"/>
  <c r="P109" i="1"/>
  <c r="DD15" i="6" s="1"/>
  <c r="O109" i="1"/>
  <c r="W108" i="1"/>
  <c r="DC22" i="6" s="1"/>
  <c r="V108" i="1"/>
  <c r="DC21" i="6" s="1"/>
  <c r="U108" i="1"/>
  <c r="DC20" i="6" s="1"/>
  <c r="T108" i="1"/>
  <c r="DC19" i="6" s="1"/>
  <c r="S108" i="1"/>
  <c r="DC18" i="6" s="1"/>
  <c r="R108" i="1"/>
  <c r="DC17" i="6" s="1"/>
  <c r="Q108" i="1"/>
  <c r="P108" i="1"/>
  <c r="DC15" i="6" s="1"/>
  <c r="O108" i="1"/>
  <c r="DC14" i="6" s="1"/>
  <c r="W107" i="1"/>
  <c r="DB22" i="6" s="1"/>
  <c r="V107" i="1"/>
  <c r="DB21" i="6" s="1"/>
  <c r="U107" i="1"/>
  <c r="DB20" i="6" s="1"/>
  <c r="T107" i="1"/>
  <c r="DB19" i="6" s="1"/>
  <c r="S107" i="1"/>
  <c r="DB18" i="6" s="1"/>
  <c r="R107" i="1"/>
  <c r="DB17" i="6" s="1"/>
  <c r="Q107" i="1"/>
  <c r="DB16" i="6" s="1"/>
  <c r="P107" i="1"/>
  <c r="DB15" i="6" s="1"/>
  <c r="O107" i="1"/>
  <c r="DB14" i="6" s="1"/>
  <c r="W106" i="1"/>
  <c r="DA22" i="6" s="1"/>
  <c r="V106" i="1"/>
  <c r="DA21" i="6" s="1"/>
  <c r="U106" i="1"/>
  <c r="DA20" i="6" s="1"/>
  <c r="T106" i="1"/>
  <c r="DA19" i="6" s="1"/>
  <c r="S106" i="1"/>
  <c r="DA18" i="6" s="1"/>
  <c r="R106" i="1"/>
  <c r="DA17" i="6" s="1"/>
  <c r="Q106" i="1"/>
  <c r="P106" i="1"/>
  <c r="DA15" i="6" s="1"/>
  <c r="O106" i="1"/>
  <c r="DA14" i="6" s="1"/>
  <c r="W105" i="1"/>
  <c r="CZ22" i="6" s="1"/>
  <c r="V105" i="1"/>
  <c r="CZ21" i="6" s="1"/>
  <c r="U105" i="1"/>
  <c r="CZ20" i="6" s="1"/>
  <c r="T105" i="1"/>
  <c r="CZ19" i="6" s="1"/>
  <c r="S105" i="1"/>
  <c r="CZ18" i="6" s="1"/>
  <c r="R105" i="1"/>
  <c r="CZ17" i="6" s="1"/>
  <c r="Q105" i="1"/>
  <c r="CZ16" i="6" s="1"/>
  <c r="P105" i="1"/>
  <c r="CZ15" i="6" s="1"/>
  <c r="O105" i="1"/>
  <c r="W104" i="1"/>
  <c r="CY22" i="6" s="1"/>
  <c r="V104" i="1"/>
  <c r="CY21" i="6" s="1"/>
  <c r="U104" i="1"/>
  <c r="CY20" i="6" s="1"/>
  <c r="T104" i="1"/>
  <c r="CY19" i="6" s="1"/>
  <c r="S104" i="1"/>
  <c r="CY18" i="6" s="1"/>
  <c r="R104" i="1"/>
  <c r="CY17" i="6" s="1"/>
  <c r="Q104" i="1"/>
  <c r="CY16" i="6" s="1"/>
  <c r="P104" i="1"/>
  <c r="CY15" i="6" s="1"/>
  <c r="O104" i="1"/>
  <c r="W103" i="1"/>
  <c r="CX22" i="6" s="1"/>
  <c r="V103" i="1"/>
  <c r="CX21" i="6" s="1"/>
  <c r="U103" i="1"/>
  <c r="CX20" i="6" s="1"/>
  <c r="T103" i="1"/>
  <c r="CX19" i="6" s="1"/>
  <c r="S103" i="1"/>
  <c r="CX18" i="6" s="1"/>
  <c r="R103" i="1"/>
  <c r="CX17" i="6" s="1"/>
  <c r="Q103" i="1"/>
  <c r="CX16" i="6" s="1"/>
  <c r="P103" i="1"/>
  <c r="CX15" i="6" s="1"/>
  <c r="O103" i="1"/>
  <c r="CX14" i="6" s="1"/>
  <c r="W102" i="1"/>
  <c r="CW22" i="6" s="1"/>
  <c r="V102" i="1"/>
  <c r="CW21" i="6" s="1"/>
  <c r="U102" i="1"/>
  <c r="CW20" i="6" s="1"/>
  <c r="T102" i="1"/>
  <c r="CW19" i="6" s="1"/>
  <c r="S102" i="1"/>
  <c r="CW18" i="6" s="1"/>
  <c r="R102" i="1"/>
  <c r="CW17" i="6" s="1"/>
  <c r="Q102" i="1"/>
  <c r="CW16" i="6" s="1"/>
  <c r="P102" i="1"/>
  <c r="CW15" i="6" s="1"/>
  <c r="O102" i="1"/>
  <c r="W101" i="1"/>
  <c r="CV22" i="6" s="1"/>
  <c r="V101" i="1"/>
  <c r="CV21" i="6" s="1"/>
  <c r="U101" i="1"/>
  <c r="CV20" i="6" s="1"/>
  <c r="T101" i="1"/>
  <c r="CV19" i="6" s="1"/>
  <c r="S101" i="1"/>
  <c r="CV18" i="6" s="1"/>
  <c r="R101" i="1"/>
  <c r="CV17" i="6" s="1"/>
  <c r="Q101" i="1"/>
  <c r="CV16" i="6" s="1"/>
  <c r="P101" i="1"/>
  <c r="CV15" i="6" s="1"/>
  <c r="O101" i="1"/>
  <c r="W100" i="1"/>
  <c r="CU22" i="6" s="1"/>
  <c r="V100" i="1"/>
  <c r="CU21" i="6" s="1"/>
  <c r="U100" i="1"/>
  <c r="CU20" i="6" s="1"/>
  <c r="T100" i="1"/>
  <c r="CU19" i="6" s="1"/>
  <c r="S100" i="1"/>
  <c r="CU18" i="6" s="1"/>
  <c r="R100" i="1"/>
  <c r="CU17" i="6" s="1"/>
  <c r="Q100" i="1"/>
  <c r="CU16" i="6" s="1"/>
  <c r="P100" i="1"/>
  <c r="CU15" i="6" s="1"/>
  <c r="O100" i="1"/>
  <c r="W99" i="1"/>
  <c r="CT22" i="6" s="1"/>
  <c r="V99" i="1"/>
  <c r="CT21" i="6" s="1"/>
  <c r="U99" i="1"/>
  <c r="CT20" i="6" s="1"/>
  <c r="T99" i="1"/>
  <c r="CT19" i="6" s="1"/>
  <c r="S99" i="1"/>
  <c r="CT18" i="6" s="1"/>
  <c r="R99" i="1"/>
  <c r="CT17" i="6" s="1"/>
  <c r="Q99" i="1"/>
  <c r="CT16" i="6" s="1"/>
  <c r="P99" i="1"/>
  <c r="CT15" i="6" s="1"/>
  <c r="O99" i="1"/>
  <c r="CT14" i="6" s="1"/>
  <c r="W98" i="1"/>
  <c r="CS22" i="6" s="1"/>
  <c r="V98" i="1"/>
  <c r="CS21" i="6" s="1"/>
  <c r="U98" i="1"/>
  <c r="CS20" i="6" s="1"/>
  <c r="T98" i="1"/>
  <c r="CS19" i="6" s="1"/>
  <c r="S98" i="1"/>
  <c r="CS18" i="6" s="1"/>
  <c r="R98" i="1"/>
  <c r="CS17" i="6" s="1"/>
  <c r="Q98" i="1"/>
  <c r="P98" i="1"/>
  <c r="CS15" i="6" s="1"/>
  <c r="O98" i="1"/>
  <c r="CS14" i="6" s="1"/>
  <c r="W97" i="1"/>
  <c r="CR22" i="6" s="1"/>
  <c r="V97" i="1"/>
  <c r="CR21" i="6" s="1"/>
  <c r="U97" i="1"/>
  <c r="CR20" i="6" s="1"/>
  <c r="T97" i="1"/>
  <c r="CR19" i="6" s="1"/>
  <c r="S97" i="1"/>
  <c r="CR18" i="6" s="1"/>
  <c r="R97" i="1"/>
  <c r="CR17" i="6" s="1"/>
  <c r="Q97" i="1"/>
  <c r="CR16" i="6" s="1"/>
  <c r="P97" i="1"/>
  <c r="CR15" i="6" s="1"/>
  <c r="O97" i="1"/>
  <c r="W96" i="1"/>
  <c r="CQ22" i="6" s="1"/>
  <c r="V96" i="1"/>
  <c r="CQ21" i="6" s="1"/>
  <c r="U96" i="1"/>
  <c r="CQ20" i="6" s="1"/>
  <c r="T96" i="1"/>
  <c r="CQ19" i="6" s="1"/>
  <c r="S96" i="1"/>
  <c r="CQ18" i="6" s="1"/>
  <c r="R96" i="1"/>
  <c r="CQ17" i="6" s="1"/>
  <c r="Q96" i="1"/>
  <c r="P96" i="1"/>
  <c r="CQ15" i="6" s="1"/>
  <c r="O96" i="1"/>
  <c r="CQ14" i="6" s="1"/>
  <c r="W95" i="1"/>
  <c r="CP22" i="6" s="1"/>
  <c r="V95" i="1"/>
  <c r="CP21" i="6" s="1"/>
  <c r="U95" i="1"/>
  <c r="CP20" i="6" s="1"/>
  <c r="T95" i="1"/>
  <c r="CP19" i="6" s="1"/>
  <c r="S95" i="1"/>
  <c r="CP18" i="6" s="1"/>
  <c r="R95" i="1"/>
  <c r="CP17" i="6" s="1"/>
  <c r="Q95" i="1"/>
  <c r="CP16" i="6" s="1"/>
  <c r="P95" i="1"/>
  <c r="CP15" i="6" s="1"/>
  <c r="O95" i="1"/>
  <c r="CP14" i="6" s="1"/>
  <c r="W94" i="1"/>
  <c r="CO22" i="6" s="1"/>
  <c r="V94" i="1"/>
  <c r="CO21" i="6" s="1"/>
  <c r="U94" i="1"/>
  <c r="CO20" i="6" s="1"/>
  <c r="T94" i="1"/>
  <c r="CO19" i="6" s="1"/>
  <c r="S94" i="1"/>
  <c r="CO18" i="6" s="1"/>
  <c r="R94" i="1"/>
  <c r="CO17" i="6" s="1"/>
  <c r="Q94" i="1"/>
  <c r="P94" i="1"/>
  <c r="CO15" i="6" s="1"/>
  <c r="O94" i="1"/>
  <c r="CO14" i="6" s="1"/>
  <c r="W93" i="1"/>
  <c r="CN22" i="6" s="1"/>
  <c r="V93" i="1"/>
  <c r="CN21" i="6" s="1"/>
  <c r="U93" i="1"/>
  <c r="CN20" i="6" s="1"/>
  <c r="T93" i="1"/>
  <c r="CN19" i="6" s="1"/>
  <c r="S93" i="1"/>
  <c r="CN18" i="6" s="1"/>
  <c r="R93" i="1"/>
  <c r="CN17" i="6" s="1"/>
  <c r="Q93" i="1"/>
  <c r="CN16" i="6" s="1"/>
  <c r="P93" i="1"/>
  <c r="CN15" i="6" s="1"/>
  <c r="O93" i="1"/>
  <c r="W92" i="1"/>
  <c r="CM22" i="6" s="1"/>
  <c r="V92" i="1"/>
  <c r="CM21" i="6" s="1"/>
  <c r="U92" i="1"/>
  <c r="CM20" i="6" s="1"/>
  <c r="T92" i="1"/>
  <c r="CM19" i="6" s="1"/>
  <c r="S92" i="1"/>
  <c r="CM18" i="6" s="1"/>
  <c r="R92" i="1"/>
  <c r="CM17" i="6" s="1"/>
  <c r="Q92" i="1"/>
  <c r="CM16" i="6" s="1"/>
  <c r="P92" i="1"/>
  <c r="CM15" i="6" s="1"/>
  <c r="O92" i="1"/>
  <c r="W91" i="1"/>
  <c r="CL22" i="6" s="1"/>
  <c r="V91" i="1"/>
  <c r="CL21" i="6" s="1"/>
  <c r="U91" i="1"/>
  <c r="CL20" i="6" s="1"/>
  <c r="T91" i="1"/>
  <c r="CL19" i="6" s="1"/>
  <c r="S91" i="1"/>
  <c r="CL18" i="6" s="1"/>
  <c r="R91" i="1"/>
  <c r="CL17" i="6" s="1"/>
  <c r="Q91" i="1"/>
  <c r="CL16" i="6" s="1"/>
  <c r="P91" i="1"/>
  <c r="CL15" i="6" s="1"/>
  <c r="O91" i="1"/>
  <c r="CL14" i="6" s="1"/>
  <c r="W90" i="1"/>
  <c r="CK22" i="6" s="1"/>
  <c r="V90" i="1"/>
  <c r="CK21" i="6" s="1"/>
  <c r="U90" i="1"/>
  <c r="CK20" i="6" s="1"/>
  <c r="T90" i="1"/>
  <c r="CK19" i="6" s="1"/>
  <c r="S90" i="1"/>
  <c r="CK18" i="6" s="1"/>
  <c r="R90" i="1"/>
  <c r="CK17" i="6" s="1"/>
  <c r="Q90" i="1"/>
  <c r="CK16" i="6" s="1"/>
  <c r="P90" i="1"/>
  <c r="CK15" i="6" s="1"/>
  <c r="O90" i="1"/>
  <c r="W89" i="1"/>
  <c r="CJ22" i="6" s="1"/>
  <c r="V89" i="1"/>
  <c r="CJ21" i="6" s="1"/>
  <c r="U89" i="1"/>
  <c r="CJ20" i="6" s="1"/>
  <c r="T89" i="1"/>
  <c r="CJ19" i="6" s="1"/>
  <c r="S89" i="1"/>
  <c r="CJ18" i="6" s="1"/>
  <c r="R89" i="1"/>
  <c r="CJ17" i="6" s="1"/>
  <c r="Q89" i="1"/>
  <c r="CJ16" i="6" s="1"/>
  <c r="P89" i="1"/>
  <c r="CJ15" i="6" s="1"/>
  <c r="O89" i="1"/>
  <c r="W88" i="1"/>
  <c r="CI22" i="6" s="1"/>
  <c r="V88" i="1"/>
  <c r="CI21" i="6" s="1"/>
  <c r="U88" i="1"/>
  <c r="CI20" i="6" s="1"/>
  <c r="T88" i="1"/>
  <c r="CI19" i="6" s="1"/>
  <c r="S88" i="1"/>
  <c r="CI18" i="6" s="1"/>
  <c r="R88" i="1"/>
  <c r="CI17" i="6" s="1"/>
  <c r="Q88" i="1"/>
  <c r="CI16" i="6" s="1"/>
  <c r="P88" i="1"/>
  <c r="CI15" i="6" s="1"/>
  <c r="O88" i="1"/>
  <c r="W87" i="1"/>
  <c r="CH22" i="6" s="1"/>
  <c r="V87" i="1"/>
  <c r="CH21" i="6" s="1"/>
  <c r="U87" i="1"/>
  <c r="CH20" i="6" s="1"/>
  <c r="T87" i="1"/>
  <c r="CH19" i="6" s="1"/>
  <c r="S87" i="1"/>
  <c r="CH18" i="6" s="1"/>
  <c r="R87" i="1"/>
  <c r="CH17" i="6" s="1"/>
  <c r="Q87" i="1"/>
  <c r="CH16" i="6" s="1"/>
  <c r="P87" i="1"/>
  <c r="CH15" i="6" s="1"/>
  <c r="O87" i="1"/>
  <c r="CH14" i="6" s="1"/>
  <c r="W86" i="1"/>
  <c r="CG22" i="6" s="1"/>
  <c r="V86" i="1"/>
  <c r="CG21" i="6" s="1"/>
  <c r="U86" i="1"/>
  <c r="CG20" i="6" s="1"/>
  <c r="T86" i="1"/>
  <c r="CG19" i="6" s="1"/>
  <c r="S86" i="1"/>
  <c r="CG18" i="6" s="1"/>
  <c r="R86" i="1"/>
  <c r="CG17" i="6" s="1"/>
  <c r="Q86" i="1"/>
  <c r="P86" i="1"/>
  <c r="CG15" i="6" s="1"/>
  <c r="O86" i="1"/>
  <c r="CG14" i="6" s="1"/>
  <c r="W85" i="1"/>
  <c r="CF22" i="6" s="1"/>
  <c r="V85" i="1"/>
  <c r="CF21" i="6" s="1"/>
  <c r="U85" i="1"/>
  <c r="CF20" i="6" s="1"/>
  <c r="T85" i="1"/>
  <c r="CF19" i="6" s="1"/>
  <c r="S85" i="1"/>
  <c r="CF18" i="6" s="1"/>
  <c r="R85" i="1"/>
  <c r="CF17" i="6" s="1"/>
  <c r="Q85" i="1"/>
  <c r="CF16" i="6" s="1"/>
  <c r="P85" i="1"/>
  <c r="CF15" i="6" s="1"/>
  <c r="O85" i="1"/>
  <c r="CF14" i="6" s="1"/>
  <c r="W84" i="1"/>
  <c r="CE22" i="6" s="1"/>
  <c r="V84" i="1"/>
  <c r="CE21" i="6" s="1"/>
  <c r="U84" i="1"/>
  <c r="CE20" i="6" s="1"/>
  <c r="T84" i="1"/>
  <c r="CE19" i="6" s="1"/>
  <c r="S84" i="1"/>
  <c r="CE18" i="6" s="1"/>
  <c r="R84" i="1"/>
  <c r="CE17" i="6" s="1"/>
  <c r="Q84" i="1"/>
  <c r="P84" i="1"/>
  <c r="CE15" i="6" s="1"/>
  <c r="O84" i="1"/>
  <c r="CE14" i="6" s="1"/>
  <c r="W83" i="1"/>
  <c r="CD22" i="6" s="1"/>
  <c r="V83" i="1"/>
  <c r="CD21" i="6" s="1"/>
  <c r="U83" i="1"/>
  <c r="CD20" i="6" s="1"/>
  <c r="T83" i="1"/>
  <c r="CD19" i="6" s="1"/>
  <c r="S83" i="1"/>
  <c r="CD18" i="6" s="1"/>
  <c r="R83" i="1"/>
  <c r="CD17" i="6" s="1"/>
  <c r="Q83" i="1"/>
  <c r="CD16" i="6" s="1"/>
  <c r="P83" i="1"/>
  <c r="CD15" i="6" s="1"/>
  <c r="O83" i="1"/>
  <c r="CD14" i="6" s="1"/>
  <c r="W82" i="1"/>
  <c r="CC22" i="6" s="1"/>
  <c r="V82" i="1"/>
  <c r="CC21" i="6" s="1"/>
  <c r="U82" i="1"/>
  <c r="CC20" i="6" s="1"/>
  <c r="T82" i="1"/>
  <c r="CC19" i="6" s="1"/>
  <c r="S82" i="1"/>
  <c r="CC18" i="6" s="1"/>
  <c r="R82" i="1"/>
  <c r="CC17" i="6" s="1"/>
  <c r="Q82" i="1"/>
  <c r="P82" i="1"/>
  <c r="CC15" i="6" s="1"/>
  <c r="O82" i="1"/>
  <c r="CC14" i="6" s="1"/>
  <c r="W81" i="1"/>
  <c r="CB22" i="6" s="1"/>
  <c r="V81" i="1"/>
  <c r="CB21" i="6" s="1"/>
  <c r="U81" i="1"/>
  <c r="CB20" i="6" s="1"/>
  <c r="T81" i="1"/>
  <c r="CB19" i="6" s="1"/>
  <c r="S81" i="1"/>
  <c r="CB18" i="6" s="1"/>
  <c r="R81" i="1"/>
  <c r="CB17" i="6" s="1"/>
  <c r="Q81" i="1"/>
  <c r="CB16" i="6" s="1"/>
  <c r="P81" i="1"/>
  <c r="CB15" i="6" s="1"/>
  <c r="O81" i="1"/>
  <c r="W80" i="1"/>
  <c r="CA22" i="6" s="1"/>
  <c r="V80" i="1"/>
  <c r="CA21" i="6" s="1"/>
  <c r="U80" i="1"/>
  <c r="CA20" i="6" s="1"/>
  <c r="T80" i="1"/>
  <c r="CA19" i="6" s="1"/>
  <c r="S80" i="1"/>
  <c r="CA18" i="6" s="1"/>
  <c r="R80" i="1"/>
  <c r="CA17" i="6" s="1"/>
  <c r="Q80" i="1"/>
  <c r="CA16" i="6" s="1"/>
  <c r="P80" i="1"/>
  <c r="CA15" i="6" s="1"/>
  <c r="O80" i="1"/>
  <c r="W79" i="1"/>
  <c r="BZ22" i="6" s="1"/>
  <c r="V79" i="1"/>
  <c r="BZ21" i="6" s="1"/>
  <c r="U79" i="1"/>
  <c r="BZ20" i="6" s="1"/>
  <c r="T79" i="1"/>
  <c r="BZ19" i="6" s="1"/>
  <c r="S79" i="1"/>
  <c r="BZ18" i="6" s="1"/>
  <c r="R79" i="1"/>
  <c r="BZ17" i="6" s="1"/>
  <c r="Q79" i="1"/>
  <c r="BZ16" i="6" s="1"/>
  <c r="P79" i="1"/>
  <c r="BZ15" i="6" s="1"/>
  <c r="O79" i="1"/>
  <c r="BZ14" i="6" s="1"/>
  <c r="W78" i="1"/>
  <c r="BY22" i="6" s="1"/>
  <c r="V78" i="1"/>
  <c r="BY21" i="6" s="1"/>
  <c r="U78" i="1"/>
  <c r="BY20" i="6" s="1"/>
  <c r="T78" i="1"/>
  <c r="BY19" i="6" s="1"/>
  <c r="S78" i="1"/>
  <c r="BY18" i="6" s="1"/>
  <c r="R78" i="1"/>
  <c r="BY17" i="6" s="1"/>
  <c r="Q78" i="1"/>
  <c r="BY16" i="6" s="1"/>
  <c r="P78" i="1"/>
  <c r="BY15" i="6" s="1"/>
  <c r="O78" i="1"/>
  <c r="W77" i="1"/>
  <c r="BX22" i="6" s="1"/>
  <c r="V77" i="1"/>
  <c r="BX21" i="6" s="1"/>
  <c r="U77" i="1"/>
  <c r="BX20" i="6" s="1"/>
  <c r="T77" i="1"/>
  <c r="BX19" i="6" s="1"/>
  <c r="S77" i="1"/>
  <c r="BX18" i="6" s="1"/>
  <c r="R77" i="1"/>
  <c r="BX17" i="6" s="1"/>
  <c r="Q77" i="1"/>
  <c r="BX16" i="6" s="1"/>
  <c r="P77" i="1"/>
  <c r="BX15" i="6" s="1"/>
  <c r="O77" i="1"/>
  <c r="W76" i="1"/>
  <c r="BW22" i="6" s="1"/>
  <c r="V76" i="1"/>
  <c r="BW21" i="6" s="1"/>
  <c r="U76" i="1"/>
  <c r="BW20" i="6" s="1"/>
  <c r="T76" i="1"/>
  <c r="BW19" i="6" s="1"/>
  <c r="S76" i="1"/>
  <c r="BW18" i="6" s="1"/>
  <c r="R76" i="1"/>
  <c r="BW17" i="6" s="1"/>
  <c r="Q76" i="1"/>
  <c r="BW16" i="6" s="1"/>
  <c r="P76" i="1"/>
  <c r="BW15" i="6" s="1"/>
  <c r="O76" i="1"/>
  <c r="W75" i="1"/>
  <c r="BV22" i="6" s="1"/>
  <c r="V75" i="1"/>
  <c r="BV21" i="6" s="1"/>
  <c r="U75" i="1"/>
  <c r="BV20" i="6" s="1"/>
  <c r="T75" i="1"/>
  <c r="BV19" i="6" s="1"/>
  <c r="S75" i="1"/>
  <c r="BV18" i="6" s="1"/>
  <c r="R75" i="1"/>
  <c r="BV17" i="6" s="1"/>
  <c r="Q75" i="1"/>
  <c r="BV16" i="6" s="1"/>
  <c r="P75" i="1"/>
  <c r="BV15" i="6" s="1"/>
  <c r="O75" i="1"/>
  <c r="BV14" i="6" s="1"/>
  <c r="W74" i="1"/>
  <c r="BU22" i="6" s="1"/>
  <c r="V74" i="1"/>
  <c r="BU21" i="6" s="1"/>
  <c r="U74" i="1"/>
  <c r="BU20" i="6" s="1"/>
  <c r="T74" i="1"/>
  <c r="BU19" i="6" s="1"/>
  <c r="S74" i="1"/>
  <c r="BU18" i="6" s="1"/>
  <c r="R74" i="1"/>
  <c r="BU17" i="6" s="1"/>
  <c r="Q74" i="1"/>
  <c r="P74" i="1"/>
  <c r="BU15" i="6" s="1"/>
  <c r="O74" i="1"/>
  <c r="BU14" i="6" s="1"/>
  <c r="W73" i="1"/>
  <c r="BT22" i="6" s="1"/>
  <c r="V73" i="1"/>
  <c r="BT21" i="6" s="1"/>
  <c r="U73" i="1"/>
  <c r="BT20" i="6" s="1"/>
  <c r="T73" i="1"/>
  <c r="BT19" i="6" s="1"/>
  <c r="S73" i="1"/>
  <c r="BT18" i="6" s="1"/>
  <c r="R73" i="1"/>
  <c r="BT17" i="6" s="1"/>
  <c r="Q73" i="1"/>
  <c r="BT16" i="6" s="1"/>
  <c r="P73" i="1"/>
  <c r="BT15" i="6" s="1"/>
  <c r="O73" i="1"/>
  <c r="W72" i="1"/>
  <c r="BS22" i="6" s="1"/>
  <c r="V72" i="1"/>
  <c r="BS21" i="6" s="1"/>
  <c r="U72" i="1"/>
  <c r="BS20" i="6" s="1"/>
  <c r="T72" i="1"/>
  <c r="BS19" i="6" s="1"/>
  <c r="S72" i="1"/>
  <c r="BS18" i="6" s="1"/>
  <c r="R72" i="1"/>
  <c r="BS17" i="6" s="1"/>
  <c r="Q72" i="1"/>
  <c r="P72" i="1"/>
  <c r="BS15" i="6" s="1"/>
  <c r="O72" i="1"/>
  <c r="BS14" i="6" s="1"/>
  <c r="W71" i="1"/>
  <c r="BR22" i="6" s="1"/>
  <c r="V71" i="1"/>
  <c r="BR21" i="6" s="1"/>
  <c r="U71" i="1"/>
  <c r="BR20" i="6" s="1"/>
  <c r="T71" i="1"/>
  <c r="BR19" i="6" s="1"/>
  <c r="S71" i="1"/>
  <c r="BR18" i="6" s="1"/>
  <c r="R71" i="1"/>
  <c r="BR17" i="6" s="1"/>
  <c r="Q71" i="1"/>
  <c r="BR16" i="6" s="1"/>
  <c r="P71" i="1"/>
  <c r="BR15" i="6" s="1"/>
  <c r="O71" i="1"/>
  <c r="BR14" i="6" s="1"/>
  <c r="W70" i="1"/>
  <c r="BQ22" i="6" s="1"/>
  <c r="V70" i="1"/>
  <c r="BQ21" i="6" s="1"/>
  <c r="U70" i="1"/>
  <c r="BQ20" i="6" s="1"/>
  <c r="T70" i="1"/>
  <c r="BQ19" i="6" s="1"/>
  <c r="S70" i="1"/>
  <c r="BQ18" i="6" s="1"/>
  <c r="R70" i="1"/>
  <c r="BQ17" i="6" s="1"/>
  <c r="Q70" i="1"/>
  <c r="P70" i="1"/>
  <c r="BQ15" i="6" s="1"/>
  <c r="O70" i="1"/>
  <c r="BQ14" i="6" s="1"/>
  <c r="W69" i="1"/>
  <c r="BP22" i="6" s="1"/>
  <c r="V69" i="1"/>
  <c r="BP21" i="6" s="1"/>
  <c r="U69" i="1"/>
  <c r="BP20" i="6" s="1"/>
  <c r="T69" i="1"/>
  <c r="BP19" i="6" s="1"/>
  <c r="S69" i="1"/>
  <c r="BP18" i="6" s="1"/>
  <c r="R69" i="1"/>
  <c r="BP17" i="6" s="1"/>
  <c r="Q69" i="1"/>
  <c r="BP16" i="6" s="1"/>
  <c r="P69" i="1"/>
  <c r="BP15" i="6" s="1"/>
  <c r="O69" i="1"/>
  <c r="W68" i="1"/>
  <c r="BO22" i="6" s="1"/>
  <c r="V68" i="1"/>
  <c r="BO21" i="6" s="1"/>
  <c r="U68" i="1"/>
  <c r="BO20" i="6" s="1"/>
  <c r="T68" i="1"/>
  <c r="BO19" i="6" s="1"/>
  <c r="S68" i="1"/>
  <c r="BO18" i="6" s="1"/>
  <c r="R68" i="1"/>
  <c r="BO17" i="6" s="1"/>
  <c r="Q68" i="1"/>
  <c r="BO16" i="6" s="1"/>
  <c r="P68" i="1"/>
  <c r="BO15" i="6" s="1"/>
  <c r="O68" i="1"/>
  <c r="W67" i="1"/>
  <c r="BN22" i="6" s="1"/>
  <c r="V67" i="1"/>
  <c r="BN21" i="6" s="1"/>
  <c r="U67" i="1"/>
  <c r="BN20" i="6" s="1"/>
  <c r="T67" i="1"/>
  <c r="BN19" i="6" s="1"/>
  <c r="S67" i="1"/>
  <c r="BN18" i="6" s="1"/>
  <c r="R67" i="1"/>
  <c r="BN17" i="6" s="1"/>
  <c r="Q67" i="1"/>
  <c r="BN16" i="6" s="1"/>
  <c r="P67" i="1"/>
  <c r="BN15" i="6" s="1"/>
  <c r="O67" i="1"/>
  <c r="BN14" i="6" s="1"/>
  <c r="W66" i="1"/>
  <c r="BM22" i="6" s="1"/>
  <c r="V66" i="1"/>
  <c r="BM21" i="6" s="1"/>
  <c r="U66" i="1"/>
  <c r="BM20" i="6" s="1"/>
  <c r="T66" i="1"/>
  <c r="BM19" i="6" s="1"/>
  <c r="S66" i="1"/>
  <c r="BM18" i="6" s="1"/>
  <c r="R66" i="1"/>
  <c r="BM17" i="6" s="1"/>
  <c r="Q66" i="1"/>
  <c r="BM16" i="6" s="1"/>
  <c r="P66" i="1"/>
  <c r="BM15" i="6" s="1"/>
  <c r="O66" i="1"/>
  <c r="W65" i="1"/>
  <c r="BL22" i="6" s="1"/>
  <c r="V65" i="1"/>
  <c r="BL21" i="6" s="1"/>
  <c r="U65" i="1"/>
  <c r="BL20" i="6" s="1"/>
  <c r="T65" i="1"/>
  <c r="BL19" i="6" s="1"/>
  <c r="S65" i="1"/>
  <c r="BL18" i="6" s="1"/>
  <c r="R65" i="1"/>
  <c r="BL17" i="6" s="1"/>
  <c r="Q65" i="1"/>
  <c r="BL16" i="6" s="1"/>
  <c r="P65" i="1"/>
  <c r="BL15" i="6" s="1"/>
  <c r="O65" i="1"/>
  <c r="W64" i="1"/>
  <c r="BK22" i="6" s="1"/>
  <c r="V64" i="1"/>
  <c r="BK21" i="6" s="1"/>
  <c r="U64" i="1"/>
  <c r="BK20" i="6" s="1"/>
  <c r="T64" i="1"/>
  <c r="BK19" i="6" s="1"/>
  <c r="S64" i="1"/>
  <c r="BK18" i="6" s="1"/>
  <c r="R64" i="1"/>
  <c r="BK17" i="6" s="1"/>
  <c r="Q64" i="1"/>
  <c r="BK16" i="6" s="1"/>
  <c r="P64" i="1"/>
  <c r="BK15" i="6" s="1"/>
  <c r="O64" i="1"/>
  <c r="W63" i="1"/>
  <c r="BJ22" i="6" s="1"/>
  <c r="V63" i="1"/>
  <c r="BJ21" i="6" s="1"/>
  <c r="U63" i="1"/>
  <c r="BJ20" i="6" s="1"/>
  <c r="T63" i="1"/>
  <c r="BJ19" i="6" s="1"/>
  <c r="S63" i="1"/>
  <c r="BJ18" i="6" s="1"/>
  <c r="R63" i="1"/>
  <c r="BJ17" i="6" s="1"/>
  <c r="Q63" i="1"/>
  <c r="P63" i="1"/>
  <c r="BJ15" i="6" s="1"/>
  <c r="O63" i="1"/>
  <c r="BJ14" i="6" s="1"/>
  <c r="W62" i="1"/>
  <c r="BI22" i="6" s="1"/>
  <c r="V62" i="1"/>
  <c r="BI21" i="6" s="1"/>
  <c r="U62" i="1"/>
  <c r="BI20" i="6" s="1"/>
  <c r="T62" i="1"/>
  <c r="BI19" i="6" s="1"/>
  <c r="S62" i="1"/>
  <c r="BI18" i="6" s="1"/>
  <c r="R62" i="1"/>
  <c r="BI17" i="6" s="1"/>
  <c r="Q62" i="1"/>
  <c r="P62" i="1"/>
  <c r="BI15" i="6" s="1"/>
  <c r="O62" i="1"/>
  <c r="W61" i="1"/>
  <c r="BH22" i="6" s="1"/>
  <c r="V61" i="1"/>
  <c r="BH21" i="6" s="1"/>
  <c r="U61" i="1"/>
  <c r="BH20" i="6" s="1"/>
  <c r="T61" i="1"/>
  <c r="BH19" i="6" s="1"/>
  <c r="S61" i="1"/>
  <c r="BH18" i="6" s="1"/>
  <c r="R61" i="1"/>
  <c r="BH17" i="6" s="1"/>
  <c r="Q61" i="1"/>
  <c r="BH16" i="6" s="1"/>
  <c r="P61" i="1"/>
  <c r="BH15" i="6" s="1"/>
  <c r="O61" i="1"/>
  <c r="W60" i="1"/>
  <c r="BG22" i="6" s="1"/>
  <c r="V60" i="1"/>
  <c r="BG21" i="6" s="1"/>
  <c r="U60" i="1"/>
  <c r="BG20" i="6" s="1"/>
  <c r="T60" i="1"/>
  <c r="BG19" i="6" s="1"/>
  <c r="S60" i="1"/>
  <c r="BG18" i="6" s="1"/>
  <c r="R60" i="1"/>
  <c r="BG17" i="6" s="1"/>
  <c r="Q60" i="1"/>
  <c r="P60" i="1"/>
  <c r="BG15" i="6" s="1"/>
  <c r="O60" i="1"/>
  <c r="BG14" i="6" s="1"/>
  <c r="W59" i="1"/>
  <c r="BF22" i="6" s="1"/>
  <c r="V59" i="1"/>
  <c r="BF21" i="6" s="1"/>
  <c r="U59" i="1"/>
  <c r="BF20" i="6" s="1"/>
  <c r="T59" i="1"/>
  <c r="BF19" i="6" s="1"/>
  <c r="S59" i="1"/>
  <c r="BF18" i="6" s="1"/>
  <c r="R59" i="1"/>
  <c r="BF17" i="6" s="1"/>
  <c r="Q59" i="1"/>
  <c r="BF16" i="6" s="1"/>
  <c r="P59" i="1"/>
  <c r="BF15" i="6" s="1"/>
  <c r="O59" i="1"/>
  <c r="BF14" i="6" s="1"/>
  <c r="W58" i="1"/>
  <c r="BE22" i="6" s="1"/>
  <c r="V58" i="1"/>
  <c r="BE21" i="6" s="1"/>
  <c r="U58" i="1"/>
  <c r="BE20" i="6" s="1"/>
  <c r="T58" i="1"/>
  <c r="BE19" i="6" s="1"/>
  <c r="S58" i="1"/>
  <c r="BE18" i="6" s="1"/>
  <c r="R58" i="1"/>
  <c r="BE17" i="6" s="1"/>
  <c r="Q58" i="1"/>
  <c r="P58" i="1"/>
  <c r="BE15" i="6" s="1"/>
  <c r="O58" i="1"/>
  <c r="W57" i="1"/>
  <c r="BD22" i="6" s="1"/>
  <c r="V57" i="1"/>
  <c r="BD21" i="6" s="1"/>
  <c r="U57" i="1"/>
  <c r="BD20" i="6" s="1"/>
  <c r="T57" i="1"/>
  <c r="BD19" i="6" s="1"/>
  <c r="S57" i="1"/>
  <c r="BD18" i="6" s="1"/>
  <c r="R57" i="1"/>
  <c r="BD17" i="6" s="1"/>
  <c r="Q57" i="1"/>
  <c r="BD16" i="6" s="1"/>
  <c r="P57" i="1"/>
  <c r="BD15" i="6" s="1"/>
  <c r="O57" i="1"/>
  <c r="W56" i="1"/>
  <c r="BC22" i="6" s="1"/>
  <c r="V56" i="1"/>
  <c r="BC21" i="6" s="1"/>
  <c r="U56" i="1"/>
  <c r="BC20" i="6" s="1"/>
  <c r="T56" i="1"/>
  <c r="BC19" i="6" s="1"/>
  <c r="S56" i="1"/>
  <c r="BC18" i="6" s="1"/>
  <c r="R56" i="1"/>
  <c r="BC17" i="6" s="1"/>
  <c r="Q56" i="1"/>
  <c r="BC16" i="6" s="1"/>
  <c r="P56" i="1"/>
  <c r="BC15" i="6" s="1"/>
  <c r="O56" i="1"/>
  <c r="W55" i="1"/>
  <c r="BB22" i="6" s="1"/>
  <c r="V55" i="1"/>
  <c r="BB21" i="6" s="1"/>
  <c r="U55" i="1"/>
  <c r="BB20" i="6" s="1"/>
  <c r="T55" i="1"/>
  <c r="BB19" i="6" s="1"/>
  <c r="S55" i="1"/>
  <c r="BB18" i="6" s="1"/>
  <c r="R55" i="1"/>
  <c r="BB17" i="6" s="1"/>
  <c r="Q55" i="1"/>
  <c r="P55" i="1"/>
  <c r="BB15" i="6" s="1"/>
  <c r="O55" i="1"/>
  <c r="BB14" i="6" s="1"/>
  <c r="W54" i="1"/>
  <c r="BA22" i="6" s="1"/>
  <c r="V54" i="1"/>
  <c r="BA21" i="6" s="1"/>
  <c r="U54" i="1"/>
  <c r="BA20" i="6" s="1"/>
  <c r="T54" i="1"/>
  <c r="BA19" i="6" s="1"/>
  <c r="S54" i="1"/>
  <c r="BA18" i="6" s="1"/>
  <c r="R54" i="1"/>
  <c r="BA17" i="6" s="1"/>
  <c r="Q54" i="1"/>
  <c r="BA16" i="6" s="1"/>
  <c r="P54" i="1"/>
  <c r="BA15" i="6" s="1"/>
  <c r="O54" i="1"/>
  <c r="W53" i="1"/>
  <c r="AZ22" i="6" s="1"/>
  <c r="V53" i="1"/>
  <c r="AZ21" i="6" s="1"/>
  <c r="U53" i="1"/>
  <c r="AZ20" i="6" s="1"/>
  <c r="T53" i="1"/>
  <c r="AZ19" i="6" s="1"/>
  <c r="S53" i="1"/>
  <c r="AZ18" i="6" s="1"/>
  <c r="R53" i="1"/>
  <c r="AZ17" i="6" s="1"/>
  <c r="Q53" i="1"/>
  <c r="P53" i="1"/>
  <c r="AZ15" i="6" s="1"/>
  <c r="O53" i="1"/>
  <c r="W52" i="1"/>
  <c r="AY22" i="6" s="1"/>
  <c r="V52" i="1"/>
  <c r="AY21" i="6" s="1"/>
  <c r="U52" i="1"/>
  <c r="AY20" i="6" s="1"/>
  <c r="T52" i="1"/>
  <c r="AY19" i="6" s="1"/>
  <c r="S52" i="1"/>
  <c r="AY18" i="6" s="1"/>
  <c r="R52" i="1"/>
  <c r="AY17" i="6" s="1"/>
  <c r="Q52" i="1"/>
  <c r="AY16" i="6" s="1"/>
  <c r="P52" i="1"/>
  <c r="AY15" i="6" s="1"/>
  <c r="O52" i="1"/>
  <c r="W51" i="1"/>
  <c r="AX22" i="6" s="1"/>
  <c r="V51" i="1"/>
  <c r="AX21" i="6" s="1"/>
  <c r="U51" i="1"/>
  <c r="AX20" i="6" s="1"/>
  <c r="T51" i="1"/>
  <c r="AX19" i="6" s="1"/>
  <c r="S51" i="1"/>
  <c r="AX18" i="6" s="1"/>
  <c r="R51" i="1"/>
  <c r="AX17" i="6" s="1"/>
  <c r="Q51" i="1"/>
  <c r="P51" i="1"/>
  <c r="AX15" i="6" s="1"/>
  <c r="O51" i="1"/>
  <c r="AX14" i="6" s="1"/>
  <c r="W50" i="1"/>
  <c r="AW22" i="6" s="1"/>
  <c r="V50" i="1"/>
  <c r="AW21" i="6" s="1"/>
  <c r="U50" i="1"/>
  <c r="AW20" i="6" s="1"/>
  <c r="T50" i="1"/>
  <c r="AW19" i="6" s="1"/>
  <c r="S50" i="1"/>
  <c r="AW18" i="6" s="1"/>
  <c r="R50" i="1"/>
  <c r="AW17" i="6" s="1"/>
  <c r="Q50" i="1"/>
  <c r="P50" i="1"/>
  <c r="AW15" i="6" s="1"/>
  <c r="O50" i="1"/>
  <c r="W49" i="1"/>
  <c r="AV22" i="6" s="1"/>
  <c r="V49" i="1"/>
  <c r="AV21" i="6" s="1"/>
  <c r="U49" i="1"/>
  <c r="AV20" i="6" s="1"/>
  <c r="T49" i="1"/>
  <c r="AV19" i="6" s="1"/>
  <c r="S49" i="1"/>
  <c r="AV18" i="6" s="1"/>
  <c r="R49" i="1"/>
  <c r="AV17" i="6" s="1"/>
  <c r="Q49" i="1"/>
  <c r="P49" i="1"/>
  <c r="AV15" i="6" s="1"/>
  <c r="O49" i="1"/>
  <c r="W48" i="1"/>
  <c r="AU22" i="6" s="1"/>
  <c r="V48" i="1"/>
  <c r="AU21" i="6" s="1"/>
  <c r="U48" i="1"/>
  <c r="AU20" i="6" s="1"/>
  <c r="T48" i="1"/>
  <c r="AU19" i="6" s="1"/>
  <c r="S48" i="1"/>
  <c r="AU18" i="6" s="1"/>
  <c r="R48" i="1"/>
  <c r="AU17" i="6" s="1"/>
  <c r="Q48" i="1"/>
  <c r="P48" i="1"/>
  <c r="AU15" i="6" s="1"/>
  <c r="O48" i="1"/>
  <c r="AU14" i="6" s="1"/>
  <c r="W47" i="1"/>
  <c r="AT22" i="6" s="1"/>
  <c r="V47" i="1"/>
  <c r="AT21" i="6" s="1"/>
  <c r="U47" i="1"/>
  <c r="AT20" i="6" s="1"/>
  <c r="T47" i="1"/>
  <c r="AT19" i="6" s="1"/>
  <c r="S47" i="1"/>
  <c r="AT18" i="6" s="1"/>
  <c r="R47" i="1"/>
  <c r="AT17" i="6" s="1"/>
  <c r="Q47" i="1"/>
  <c r="AT16" i="6" s="1"/>
  <c r="P47" i="1"/>
  <c r="AT15" i="6" s="1"/>
  <c r="O47" i="1"/>
  <c r="AT14" i="6" s="1"/>
  <c r="W46" i="1"/>
  <c r="AS22" i="6" s="1"/>
  <c r="V46" i="1"/>
  <c r="AS21" i="6" s="1"/>
  <c r="U46" i="1"/>
  <c r="AS20" i="6" s="1"/>
  <c r="T46" i="1"/>
  <c r="AS19" i="6" s="1"/>
  <c r="S46" i="1"/>
  <c r="AS18" i="6" s="1"/>
  <c r="R46" i="1"/>
  <c r="AS17" i="6" s="1"/>
  <c r="Q46" i="1"/>
  <c r="P46" i="1"/>
  <c r="AS15" i="6" s="1"/>
  <c r="O46" i="1"/>
  <c r="W45" i="1"/>
  <c r="AR22" i="6" s="1"/>
  <c r="V45" i="1"/>
  <c r="AR21" i="6" s="1"/>
  <c r="U45" i="1"/>
  <c r="AR20" i="6" s="1"/>
  <c r="T45" i="1"/>
  <c r="AR19" i="6" s="1"/>
  <c r="S45" i="1"/>
  <c r="AR18" i="6" s="1"/>
  <c r="R45" i="1"/>
  <c r="AR17" i="6" s="1"/>
  <c r="Q45" i="1"/>
  <c r="P45" i="1"/>
  <c r="AR15" i="6" s="1"/>
  <c r="O45" i="1"/>
  <c r="W44" i="1"/>
  <c r="AQ22" i="6" s="1"/>
  <c r="V44" i="1"/>
  <c r="AQ21" i="6" s="1"/>
  <c r="U44" i="1"/>
  <c r="AQ20" i="6" s="1"/>
  <c r="T44" i="1"/>
  <c r="AQ19" i="6" s="1"/>
  <c r="S44" i="1"/>
  <c r="AQ18" i="6" s="1"/>
  <c r="R44" i="1"/>
  <c r="AQ17" i="6" s="1"/>
  <c r="Q44" i="1"/>
  <c r="AQ16" i="6" s="1"/>
  <c r="P44" i="1"/>
  <c r="AQ15" i="6" s="1"/>
  <c r="O44" i="1"/>
  <c r="W43" i="1"/>
  <c r="AP22" i="6" s="1"/>
  <c r="V43" i="1"/>
  <c r="AP21" i="6" s="1"/>
  <c r="U43" i="1"/>
  <c r="AP20" i="6" s="1"/>
  <c r="T43" i="1"/>
  <c r="AP19" i="6" s="1"/>
  <c r="S43" i="1"/>
  <c r="AP18" i="6" s="1"/>
  <c r="R43" i="1"/>
  <c r="AP17" i="6" s="1"/>
  <c r="Q43" i="1"/>
  <c r="AP16" i="6" s="1"/>
  <c r="P43" i="1"/>
  <c r="AP15" i="6" s="1"/>
  <c r="O43" i="1"/>
  <c r="AP14" i="6" s="1"/>
  <c r="W42" i="1"/>
  <c r="AO22" i="6" s="1"/>
  <c r="V42" i="1"/>
  <c r="AO21" i="6" s="1"/>
  <c r="U42" i="1"/>
  <c r="AO20" i="6" s="1"/>
  <c r="T42" i="1"/>
  <c r="AO19" i="6" s="1"/>
  <c r="S42" i="1"/>
  <c r="AO18" i="6" s="1"/>
  <c r="R42" i="1"/>
  <c r="AO17" i="6" s="1"/>
  <c r="Q42" i="1"/>
  <c r="AO16" i="6" s="1"/>
  <c r="P42" i="1"/>
  <c r="AO15" i="6" s="1"/>
  <c r="O42" i="1"/>
  <c r="W41" i="1"/>
  <c r="AN22" i="6" s="1"/>
  <c r="V41" i="1"/>
  <c r="AN21" i="6" s="1"/>
  <c r="U41" i="1"/>
  <c r="AN20" i="6" s="1"/>
  <c r="T41" i="1"/>
  <c r="AN19" i="6" s="1"/>
  <c r="S41" i="1"/>
  <c r="AN18" i="6" s="1"/>
  <c r="R41" i="1"/>
  <c r="AN17" i="6" s="1"/>
  <c r="Q41" i="1"/>
  <c r="P41" i="1"/>
  <c r="AN15" i="6" s="1"/>
  <c r="O41" i="1"/>
  <c r="W40" i="1"/>
  <c r="AM22" i="6" s="1"/>
  <c r="V40" i="1"/>
  <c r="AM21" i="6" s="1"/>
  <c r="U40" i="1"/>
  <c r="AM20" i="6" s="1"/>
  <c r="T40" i="1"/>
  <c r="AM19" i="6" s="1"/>
  <c r="S40" i="1"/>
  <c r="AM18" i="6" s="1"/>
  <c r="R40" i="1"/>
  <c r="AM17" i="6" s="1"/>
  <c r="Q40" i="1"/>
  <c r="AM16" i="6" s="1"/>
  <c r="P40" i="1"/>
  <c r="AM15" i="6" s="1"/>
  <c r="O40" i="1"/>
  <c r="W39" i="1"/>
  <c r="AL22" i="6" s="1"/>
  <c r="V39" i="1"/>
  <c r="AL21" i="6" s="1"/>
  <c r="U39" i="1"/>
  <c r="AL20" i="6" s="1"/>
  <c r="T39" i="1"/>
  <c r="AL19" i="6" s="1"/>
  <c r="S39" i="1"/>
  <c r="AL18" i="6" s="1"/>
  <c r="R39" i="1"/>
  <c r="AL17" i="6" s="1"/>
  <c r="Q39" i="1"/>
  <c r="P39" i="1"/>
  <c r="AL15" i="6" s="1"/>
  <c r="O39" i="1"/>
  <c r="W38" i="1"/>
  <c r="AK22" i="6" s="1"/>
  <c r="V38" i="1"/>
  <c r="AK21" i="6" s="1"/>
  <c r="U38" i="1"/>
  <c r="AK20" i="6" s="1"/>
  <c r="T38" i="1"/>
  <c r="AK19" i="6" s="1"/>
  <c r="S38" i="1"/>
  <c r="AK18" i="6" s="1"/>
  <c r="R38" i="1"/>
  <c r="AK17" i="6" s="1"/>
  <c r="Q38" i="1"/>
  <c r="P38" i="1"/>
  <c r="AK15" i="6" s="1"/>
  <c r="O38" i="1"/>
  <c r="W37" i="1"/>
  <c r="AJ22" i="6" s="1"/>
  <c r="V37" i="1"/>
  <c r="AJ21" i="6" s="1"/>
  <c r="U37" i="1"/>
  <c r="AJ20" i="6" s="1"/>
  <c r="T37" i="1"/>
  <c r="AJ19" i="6" s="1"/>
  <c r="S37" i="1"/>
  <c r="AJ18" i="6" s="1"/>
  <c r="R37" i="1"/>
  <c r="AJ17" i="6" s="1"/>
  <c r="Q37" i="1"/>
  <c r="P37" i="1"/>
  <c r="AJ15" i="6" s="1"/>
  <c r="O37" i="1"/>
  <c r="AJ14" i="6" s="1"/>
  <c r="W36" i="1"/>
  <c r="AI22" i="6" s="1"/>
  <c r="V36" i="1"/>
  <c r="AI21" i="6" s="1"/>
  <c r="U36" i="1"/>
  <c r="AI20" i="6" s="1"/>
  <c r="T36" i="1"/>
  <c r="AI19" i="6" s="1"/>
  <c r="S36" i="1"/>
  <c r="AI18" i="6" s="1"/>
  <c r="R36" i="1"/>
  <c r="AI17" i="6" s="1"/>
  <c r="Q36" i="1"/>
  <c r="P36" i="1"/>
  <c r="AI15" i="6" s="1"/>
  <c r="O36" i="1"/>
  <c r="AI14" i="6" s="1"/>
  <c r="W35" i="1"/>
  <c r="AH22" i="6" s="1"/>
  <c r="V35" i="1"/>
  <c r="AH21" i="6" s="1"/>
  <c r="U35" i="1"/>
  <c r="AH20" i="6" s="1"/>
  <c r="T35" i="1"/>
  <c r="AH19" i="6" s="1"/>
  <c r="S35" i="1"/>
  <c r="AH18" i="6" s="1"/>
  <c r="R35" i="1"/>
  <c r="AH17" i="6" s="1"/>
  <c r="Q35" i="1"/>
  <c r="P35" i="1"/>
  <c r="AH15" i="6" s="1"/>
  <c r="O35" i="1"/>
  <c r="W34" i="1"/>
  <c r="AG22" i="6" s="1"/>
  <c r="V34" i="1"/>
  <c r="AG21" i="6" s="1"/>
  <c r="U34" i="1"/>
  <c r="AG20" i="6" s="1"/>
  <c r="T34" i="1"/>
  <c r="AG19" i="6" s="1"/>
  <c r="S34" i="1"/>
  <c r="AG18" i="6" s="1"/>
  <c r="R34" i="1"/>
  <c r="AG17" i="6" s="1"/>
  <c r="Q34" i="1"/>
  <c r="P34" i="1"/>
  <c r="AG15" i="6" s="1"/>
  <c r="O34" i="1"/>
  <c r="W33" i="1"/>
  <c r="AF22" i="6" s="1"/>
  <c r="V33" i="1"/>
  <c r="AF21" i="6" s="1"/>
  <c r="U33" i="1"/>
  <c r="AF20" i="6" s="1"/>
  <c r="T33" i="1"/>
  <c r="AF19" i="6" s="1"/>
  <c r="S33" i="1"/>
  <c r="AF18" i="6" s="1"/>
  <c r="R33" i="1"/>
  <c r="AF17" i="6" s="1"/>
  <c r="Q33" i="1"/>
  <c r="P33" i="1"/>
  <c r="AF15" i="6" s="1"/>
  <c r="O33" i="1"/>
  <c r="W32" i="1"/>
  <c r="AE22" i="6" s="1"/>
  <c r="V32" i="1"/>
  <c r="AE21" i="6" s="1"/>
  <c r="U32" i="1"/>
  <c r="AE20" i="6" s="1"/>
  <c r="T32" i="1"/>
  <c r="AE19" i="6" s="1"/>
  <c r="S32" i="1"/>
  <c r="AE18" i="6" s="1"/>
  <c r="R32" i="1"/>
  <c r="AE17" i="6" s="1"/>
  <c r="Q32" i="1"/>
  <c r="AE16" i="6" s="1"/>
  <c r="P32" i="1"/>
  <c r="AE15" i="6" s="1"/>
  <c r="O32" i="1"/>
  <c r="W31" i="1"/>
  <c r="AD22" i="6" s="1"/>
  <c r="V31" i="1"/>
  <c r="AD21" i="6" s="1"/>
  <c r="U31" i="1"/>
  <c r="AD20" i="6" s="1"/>
  <c r="T31" i="1"/>
  <c r="AD19" i="6" s="1"/>
  <c r="S31" i="1"/>
  <c r="AD18" i="6" s="1"/>
  <c r="R31" i="1"/>
  <c r="AD17" i="6" s="1"/>
  <c r="Q31" i="1"/>
  <c r="AD16" i="6" s="1"/>
  <c r="P31" i="1"/>
  <c r="AD15" i="6" s="1"/>
  <c r="O31" i="1"/>
  <c r="W30" i="1"/>
  <c r="AC22" i="6" s="1"/>
  <c r="V30" i="1"/>
  <c r="AC21" i="6" s="1"/>
  <c r="U30" i="1"/>
  <c r="AC20" i="6" s="1"/>
  <c r="T30" i="1"/>
  <c r="AC19" i="6" s="1"/>
  <c r="S30" i="1"/>
  <c r="AC18" i="6" s="1"/>
  <c r="R30" i="1"/>
  <c r="AC17" i="6" s="1"/>
  <c r="Q30" i="1"/>
  <c r="AC16" i="6" s="1"/>
  <c r="P30" i="1"/>
  <c r="AC15" i="6" s="1"/>
  <c r="O30" i="1"/>
  <c r="W29" i="1"/>
  <c r="AB22" i="6" s="1"/>
  <c r="V29" i="1"/>
  <c r="AB21" i="6" s="1"/>
  <c r="U29" i="1"/>
  <c r="AB20" i="6" s="1"/>
  <c r="T29" i="1"/>
  <c r="AB19" i="6" s="1"/>
  <c r="S29" i="1"/>
  <c r="AB18" i="6" s="1"/>
  <c r="R29" i="1"/>
  <c r="AB17" i="6" s="1"/>
  <c r="Q29" i="1"/>
  <c r="P29" i="1"/>
  <c r="AB15" i="6" s="1"/>
  <c r="O29" i="1"/>
  <c r="W28" i="1"/>
  <c r="AA22" i="6" s="1"/>
  <c r="V28" i="1"/>
  <c r="AA21" i="6" s="1"/>
  <c r="U28" i="1"/>
  <c r="AA20" i="6" s="1"/>
  <c r="T28" i="1"/>
  <c r="AA19" i="6" s="1"/>
  <c r="S28" i="1"/>
  <c r="AA18" i="6" s="1"/>
  <c r="R28" i="1"/>
  <c r="AA17" i="6" s="1"/>
  <c r="Q28" i="1"/>
  <c r="AA16" i="6" s="1"/>
  <c r="P28" i="1"/>
  <c r="AA15" i="6" s="1"/>
  <c r="O28" i="1"/>
  <c r="W27" i="1"/>
  <c r="Z22" i="6" s="1"/>
  <c r="V27" i="1"/>
  <c r="Z21" i="6" s="1"/>
  <c r="U27" i="1"/>
  <c r="Z20" i="6" s="1"/>
  <c r="T27" i="1"/>
  <c r="Z19" i="6" s="1"/>
  <c r="S27" i="1"/>
  <c r="Z18" i="6" s="1"/>
  <c r="R27" i="1"/>
  <c r="Z17" i="6" s="1"/>
  <c r="Q27" i="1"/>
  <c r="Z16" i="6" s="1"/>
  <c r="P27" i="1"/>
  <c r="Z15" i="6" s="1"/>
  <c r="O27" i="1"/>
  <c r="W26" i="1"/>
  <c r="Y22" i="6" s="1"/>
  <c r="V26" i="1"/>
  <c r="Y21" i="6" s="1"/>
  <c r="U26" i="1"/>
  <c r="Y20" i="6" s="1"/>
  <c r="T26" i="1"/>
  <c r="Y19" i="6" s="1"/>
  <c r="S26" i="1"/>
  <c r="Y18" i="6" s="1"/>
  <c r="R26" i="1"/>
  <c r="Y17" i="6" s="1"/>
  <c r="Q26" i="1"/>
  <c r="P26" i="1"/>
  <c r="Y15" i="6" s="1"/>
  <c r="O26" i="1"/>
  <c r="W25" i="1"/>
  <c r="X22" i="6" s="1"/>
  <c r="V25" i="1"/>
  <c r="X21" i="6" s="1"/>
  <c r="U25" i="1"/>
  <c r="X20" i="6" s="1"/>
  <c r="T25" i="1"/>
  <c r="X19" i="6" s="1"/>
  <c r="S25" i="1"/>
  <c r="X18" i="6" s="1"/>
  <c r="R25" i="1"/>
  <c r="X17" i="6" s="1"/>
  <c r="Q25" i="1"/>
  <c r="P25" i="1"/>
  <c r="X15" i="6" s="1"/>
  <c r="O25" i="1"/>
  <c r="W24" i="1"/>
  <c r="W22" i="6" s="1"/>
  <c r="V24" i="1"/>
  <c r="W21" i="6" s="1"/>
  <c r="U24" i="1"/>
  <c r="W20" i="6" s="1"/>
  <c r="T24" i="1"/>
  <c r="W19" i="6" s="1"/>
  <c r="S24" i="1"/>
  <c r="W18" i="6" s="1"/>
  <c r="R24" i="1"/>
  <c r="W17" i="6" s="1"/>
  <c r="Q24" i="1"/>
  <c r="P24" i="1"/>
  <c r="W15" i="6" s="1"/>
  <c r="O24" i="1"/>
  <c r="W23" i="1"/>
  <c r="V22" i="6" s="1"/>
  <c r="V23" i="1"/>
  <c r="V21" i="6" s="1"/>
  <c r="U23" i="1"/>
  <c r="V20" i="6" s="1"/>
  <c r="T23" i="1"/>
  <c r="V19" i="6" s="1"/>
  <c r="S23" i="1"/>
  <c r="V18" i="6" s="1"/>
  <c r="R23" i="1"/>
  <c r="V17" i="6" s="1"/>
  <c r="Q23" i="1"/>
  <c r="P23" i="1"/>
  <c r="V15" i="6" s="1"/>
  <c r="O23" i="1"/>
  <c r="W22" i="1"/>
  <c r="U22" i="6" s="1"/>
  <c r="V22" i="1"/>
  <c r="U21" i="6" s="1"/>
  <c r="U22" i="1"/>
  <c r="U20" i="6" s="1"/>
  <c r="T22" i="1"/>
  <c r="U19" i="6" s="1"/>
  <c r="S22" i="1"/>
  <c r="U18" i="6" s="1"/>
  <c r="R22" i="1"/>
  <c r="U17" i="6" s="1"/>
  <c r="Q22" i="1"/>
  <c r="P22" i="1"/>
  <c r="U15" i="6" s="1"/>
  <c r="O22" i="1"/>
  <c r="W21" i="1"/>
  <c r="T22" i="6" s="1"/>
  <c r="V21" i="1"/>
  <c r="T21" i="6" s="1"/>
  <c r="U21" i="1"/>
  <c r="T20" i="6" s="1"/>
  <c r="T21" i="1"/>
  <c r="T19" i="6" s="1"/>
  <c r="S21" i="1"/>
  <c r="T18" i="6" s="1"/>
  <c r="R21" i="1"/>
  <c r="T17" i="6" s="1"/>
  <c r="Q21" i="1"/>
  <c r="P21" i="1"/>
  <c r="T15" i="6" s="1"/>
  <c r="O21" i="1"/>
  <c r="W20" i="1"/>
  <c r="S22" i="6" s="1"/>
  <c r="V20" i="1"/>
  <c r="S21" i="6" s="1"/>
  <c r="U20" i="1"/>
  <c r="S20" i="6" s="1"/>
  <c r="T20" i="1"/>
  <c r="S19" i="6" s="1"/>
  <c r="S20" i="1"/>
  <c r="S18" i="6" s="1"/>
  <c r="R20" i="1"/>
  <c r="S17" i="6" s="1"/>
  <c r="Q20" i="1"/>
  <c r="S16" i="6" s="1"/>
  <c r="P20" i="1"/>
  <c r="S15" i="6" s="1"/>
  <c r="O20" i="1"/>
  <c r="W19" i="1"/>
  <c r="R22" i="6" s="1"/>
  <c r="V19" i="1"/>
  <c r="R21" i="6" s="1"/>
  <c r="U19" i="1"/>
  <c r="R20" i="6" s="1"/>
  <c r="T19" i="1"/>
  <c r="R19" i="6" s="1"/>
  <c r="S19" i="1"/>
  <c r="R18" i="6" s="1"/>
  <c r="R19" i="1"/>
  <c r="R17" i="6" s="1"/>
  <c r="Q19" i="1"/>
  <c r="P19" i="1"/>
  <c r="R15" i="6" s="1"/>
  <c r="O19" i="1"/>
  <c r="W18" i="1"/>
  <c r="Q22" i="6" s="1"/>
  <c r="V18" i="1"/>
  <c r="Q21" i="6" s="1"/>
  <c r="U18" i="1"/>
  <c r="Q20" i="6" s="1"/>
  <c r="T18" i="1"/>
  <c r="Q19" i="6" s="1"/>
  <c r="S18" i="1"/>
  <c r="Q18" i="6" s="1"/>
  <c r="R18" i="1"/>
  <c r="Q17" i="6" s="1"/>
  <c r="Q18" i="1"/>
  <c r="Q16" i="6" s="1"/>
  <c r="P18" i="1"/>
  <c r="Q15" i="6" s="1"/>
  <c r="O18" i="1"/>
  <c r="W17" i="1"/>
  <c r="P22" i="6" s="1"/>
  <c r="V17" i="1"/>
  <c r="P21" i="6" s="1"/>
  <c r="U17" i="1"/>
  <c r="P20" i="6" s="1"/>
  <c r="T17" i="1"/>
  <c r="P19" i="6" s="1"/>
  <c r="S17" i="1"/>
  <c r="P18" i="6" s="1"/>
  <c r="R17" i="1"/>
  <c r="P17" i="6" s="1"/>
  <c r="Q17" i="1"/>
  <c r="P17" i="1"/>
  <c r="P15" i="6" s="1"/>
  <c r="O17" i="1"/>
  <c r="W16" i="1"/>
  <c r="O22" i="6" s="1"/>
  <c r="V16" i="1"/>
  <c r="O21" i="6" s="1"/>
  <c r="U16" i="1"/>
  <c r="O20" i="6" s="1"/>
  <c r="T16" i="1"/>
  <c r="O19" i="6" s="1"/>
  <c r="S16" i="1"/>
  <c r="O18" i="6" s="1"/>
  <c r="R16" i="1"/>
  <c r="O17" i="6" s="1"/>
  <c r="Q16" i="1"/>
  <c r="O16" i="6" s="1"/>
  <c r="P16" i="1"/>
  <c r="O15" i="6" s="1"/>
  <c r="O16" i="1"/>
  <c r="W15" i="1"/>
  <c r="N22" i="6" s="1"/>
  <c r="V15" i="1"/>
  <c r="N21" i="6" s="1"/>
  <c r="U15" i="1"/>
  <c r="N20" i="6" s="1"/>
  <c r="T15" i="1"/>
  <c r="N19" i="6" s="1"/>
  <c r="S15" i="1"/>
  <c r="N18" i="6" s="1"/>
  <c r="R15" i="1"/>
  <c r="N17" i="6" s="1"/>
  <c r="Q15" i="1"/>
  <c r="P15" i="1"/>
  <c r="N15" i="6" s="1"/>
  <c r="O15" i="1"/>
  <c r="W14" i="1"/>
  <c r="M22" i="6" s="1"/>
  <c r="V14" i="1"/>
  <c r="M21" i="6" s="1"/>
  <c r="U14" i="1"/>
  <c r="M20" i="6" s="1"/>
  <c r="T14" i="1"/>
  <c r="M19" i="6" s="1"/>
  <c r="S14" i="1"/>
  <c r="M18" i="6" s="1"/>
  <c r="R14" i="1"/>
  <c r="M17" i="6" s="1"/>
  <c r="Q14" i="1"/>
  <c r="P14" i="1"/>
  <c r="M15" i="6" s="1"/>
  <c r="O14" i="1"/>
  <c r="W13" i="1"/>
  <c r="L22" i="6" s="1"/>
  <c r="V13" i="1"/>
  <c r="L21" i="6" s="1"/>
  <c r="U13" i="1"/>
  <c r="L20" i="6" s="1"/>
  <c r="T13" i="1"/>
  <c r="L19" i="6" s="1"/>
  <c r="S13" i="1"/>
  <c r="L18" i="6" s="1"/>
  <c r="R13" i="1"/>
  <c r="L17" i="6" s="1"/>
  <c r="Q13" i="1"/>
  <c r="P13" i="1"/>
  <c r="L15" i="6" s="1"/>
  <c r="O13" i="1"/>
  <c r="W12" i="1"/>
  <c r="K22" i="6" s="1"/>
  <c r="V12" i="1"/>
  <c r="K21" i="6" s="1"/>
  <c r="U12" i="1"/>
  <c r="K20" i="6" s="1"/>
  <c r="T12" i="1"/>
  <c r="K19" i="6" s="1"/>
  <c r="S12" i="1"/>
  <c r="K18" i="6" s="1"/>
  <c r="R12" i="1"/>
  <c r="K17" i="6" s="1"/>
  <c r="Q12" i="1"/>
  <c r="P12" i="1"/>
  <c r="K15" i="6" s="1"/>
  <c r="O12" i="1"/>
  <c r="W11" i="1"/>
  <c r="J22" i="6" s="1"/>
  <c r="V11" i="1"/>
  <c r="J21" i="6" s="1"/>
  <c r="U11" i="1"/>
  <c r="J20" i="6" s="1"/>
  <c r="T11" i="1"/>
  <c r="J19" i="6" s="1"/>
  <c r="S11" i="1"/>
  <c r="J18" i="6" s="1"/>
  <c r="R11" i="1"/>
  <c r="J17" i="6" s="1"/>
  <c r="Q11" i="1"/>
  <c r="J16" i="6" s="1"/>
  <c r="P11" i="1"/>
  <c r="J15" i="6" s="1"/>
  <c r="O11" i="1"/>
  <c r="W10" i="1"/>
  <c r="I22" i="6" s="1"/>
  <c r="V10" i="1"/>
  <c r="I21" i="6" s="1"/>
  <c r="U10" i="1"/>
  <c r="I20" i="6" s="1"/>
  <c r="T10" i="1"/>
  <c r="I19" i="6" s="1"/>
  <c r="S10" i="1"/>
  <c r="I18" i="6" s="1"/>
  <c r="R10" i="1"/>
  <c r="I17" i="6" s="1"/>
  <c r="Q10" i="1"/>
  <c r="P10" i="1"/>
  <c r="I15" i="6" s="1"/>
  <c r="O10" i="1"/>
  <c r="W9" i="1"/>
  <c r="H22" i="6" s="1"/>
  <c r="V9" i="1"/>
  <c r="H21" i="6" s="1"/>
  <c r="U9" i="1"/>
  <c r="H20" i="6" s="1"/>
  <c r="T9" i="1"/>
  <c r="H19" i="6" s="1"/>
  <c r="S9" i="1"/>
  <c r="H18" i="6" s="1"/>
  <c r="R9" i="1"/>
  <c r="H17" i="6" s="1"/>
  <c r="Q9" i="1"/>
  <c r="H16" i="6" s="1"/>
  <c r="P9" i="1"/>
  <c r="H15" i="6" s="1"/>
  <c r="O9" i="1"/>
  <c r="W8" i="1"/>
  <c r="G22" i="6" s="1"/>
  <c r="V8" i="1"/>
  <c r="G21" i="6" s="1"/>
  <c r="U8" i="1"/>
  <c r="G20" i="6" s="1"/>
  <c r="T8" i="1"/>
  <c r="G19" i="6" s="1"/>
  <c r="S8" i="1"/>
  <c r="G18" i="6" s="1"/>
  <c r="R8" i="1"/>
  <c r="G17" i="6" s="1"/>
  <c r="Q8" i="1"/>
  <c r="P8" i="1"/>
  <c r="G15" i="6" s="1"/>
  <c r="O8" i="1"/>
  <c r="W7" i="1"/>
  <c r="F22" i="6" s="1"/>
  <c r="V7" i="1"/>
  <c r="F21" i="6" s="1"/>
  <c r="U7" i="1"/>
  <c r="F20" i="6" s="1"/>
  <c r="T7" i="1"/>
  <c r="F19" i="6" s="1"/>
  <c r="S7" i="1"/>
  <c r="F18" i="6" s="1"/>
  <c r="R7" i="1"/>
  <c r="F17" i="6" s="1"/>
  <c r="Q7" i="1"/>
  <c r="P7" i="1"/>
  <c r="F15" i="6" s="1"/>
  <c r="O7" i="1"/>
  <c r="W6" i="1"/>
  <c r="E22" i="6" s="1"/>
  <c r="V6" i="1"/>
  <c r="E21" i="6" s="1"/>
  <c r="U6" i="1"/>
  <c r="E20" i="6" s="1"/>
  <c r="T6" i="1"/>
  <c r="E19" i="6" s="1"/>
  <c r="S6" i="1"/>
  <c r="E18" i="6" s="1"/>
  <c r="R6" i="1"/>
  <c r="E17" i="6" s="1"/>
  <c r="Q6" i="1"/>
  <c r="P6" i="1"/>
  <c r="E15" i="6" s="1"/>
  <c r="O6" i="1"/>
  <c r="W5" i="1"/>
  <c r="D22" i="6" s="1"/>
  <c r="V5" i="1"/>
  <c r="D21" i="6" s="1"/>
  <c r="U5" i="1"/>
  <c r="D20" i="6" s="1"/>
  <c r="T5" i="1"/>
  <c r="D19" i="6" s="1"/>
  <c r="S5" i="1"/>
  <c r="D18" i="6" s="1"/>
  <c r="R5" i="1"/>
  <c r="D17" i="6" s="1"/>
  <c r="Q5" i="1"/>
  <c r="P5" i="1"/>
  <c r="D15" i="6" s="1"/>
  <c r="O5" i="1"/>
  <c r="W4" i="1"/>
  <c r="C22" i="6" s="1"/>
  <c r="V4" i="1"/>
  <c r="C21" i="6" s="1"/>
  <c r="U4" i="1"/>
  <c r="C20" i="6" s="1"/>
  <c r="T4" i="1"/>
  <c r="C19" i="6" s="1"/>
  <c r="S4" i="1"/>
  <c r="C18" i="6" s="1"/>
  <c r="R4" i="1"/>
  <c r="C17" i="6" s="1"/>
  <c r="Q4" i="1"/>
  <c r="P4" i="1"/>
  <c r="O4" i="1"/>
  <c r="W3" i="1"/>
  <c r="B22" i="6" s="1"/>
  <c r="V3" i="1"/>
  <c r="B21" i="6" s="1"/>
  <c r="U3" i="1"/>
  <c r="B20" i="6" s="1"/>
  <c r="T3" i="1"/>
  <c r="B19" i="6" s="1"/>
  <c r="S3" i="1"/>
  <c r="B18" i="6" s="1"/>
  <c r="R3" i="1"/>
  <c r="B17" i="6" s="1"/>
  <c r="Q3" i="1"/>
  <c r="P3" i="1"/>
  <c r="B15" i="6" s="1"/>
  <c r="O3" i="1"/>
  <c r="H202" i="1"/>
  <c r="GS7" i="6" s="1"/>
  <c r="G202" i="1"/>
  <c r="F202" i="1"/>
  <c r="GS5" i="6" s="1"/>
  <c r="E202" i="1"/>
  <c r="GS4" i="6" s="1"/>
  <c r="D202" i="1"/>
  <c r="H201" i="1"/>
  <c r="GR7" i="6" s="1"/>
  <c r="G201" i="1"/>
  <c r="F201" i="1"/>
  <c r="GR5" i="6" s="1"/>
  <c r="E201" i="1"/>
  <c r="GR4" i="6" s="1"/>
  <c r="D201" i="1"/>
  <c r="H200" i="1"/>
  <c r="GQ7" i="6" s="1"/>
  <c r="G200" i="1"/>
  <c r="F200" i="1"/>
  <c r="GQ5" i="6" s="1"/>
  <c r="E200" i="1"/>
  <c r="GQ4" i="6" s="1"/>
  <c r="D200" i="1"/>
  <c r="H199" i="1"/>
  <c r="GP7" i="6" s="1"/>
  <c r="G199" i="1"/>
  <c r="F199" i="1"/>
  <c r="GP5" i="6" s="1"/>
  <c r="E199" i="1"/>
  <c r="GP4" i="6" s="1"/>
  <c r="D199" i="1"/>
  <c r="H198" i="1"/>
  <c r="GO7" i="6" s="1"/>
  <c r="G198" i="1"/>
  <c r="F198" i="1"/>
  <c r="GO5" i="6" s="1"/>
  <c r="E198" i="1"/>
  <c r="GO4" i="6" s="1"/>
  <c r="D198" i="1"/>
  <c r="H197" i="1"/>
  <c r="GN7" i="6" s="1"/>
  <c r="G197" i="1"/>
  <c r="F197" i="1"/>
  <c r="GN5" i="6" s="1"/>
  <c r="E197" i="1"/>
  <c r="GN4" i="6" s="1"/>
  <c r="D197" i="1"/>
  <c r="H196" i="1"/>
  <c r="GM7" i="6" s="1"/>
  <c r="G196" i="1"/>
  <c r="F196" i="1"/>
  <c r="GM5" i="6" s="1"/>
  <c r="E196" i="1"/>
  <c r="GM4" i="6" s="1"/>
  <c r="D196" i="1"/>
  <c r="H195" i="1"/>
  <c r="GL7" i="6" s="1"/>
  <c r="G195" i="1"/>
  <c r="F195" i="1"/>
  <c r="GL5" i="6" s="1"/>
  <c r="E195" i="1"/>
  <c r="GL4" i="6" s="1"/>
  <c r="D195" i="1"/>
  <c r="H194" i="1"/>
  <c r="GK7" i="6" s="1"/>
  <c r="G194" i="1"/>
  <c r="F194" i="1"/>
  <c r="GK5" i="6" s="1"/>
  <c r="E194" i="1"/>
  <c r="GK4" i="6" s="1"/>
  <c r="D194" i="1"/>
  <c r="H193" i="1"/>
  <c r="GJ7" i="6" s="1"/>
  <c r="G193" i="1"/>
  <c r="F193" i="1"/>
  <c r="GJ5" i="6" s="1"/>
  <c r="E193" i="1"/>
  <c r="GJ4" i="6" s="1"/>
  <c r="D193" i="1"/>
  <c r="H192" i="1"/>
  <c r="GI7" i="6" s="1"/>
  <c r="G192" i="1"/>
  <c r="F192" i="1"/>
  <c r="GI5" i="6" s="1"/>
  <c r="E192" i="1"/>
  <c r="GI4" i="6" s="1"/>
  <c r="D192" i="1"/>
  <c r="H191" i="1"/>
  <c r="GH7" i="6" s="1"/>
  <c r="G191" i="1"/>
  <c r="F191" i="1"/>
  <c r="GH5" i="6" s="1"/>
  <c r="E191" i="1"/>
  <c r="GH4" i="6" s="1"/>
  <c r="D191" i="1"/>
  <c r="H190" i="1"/>
  <c r="GG7" i="6" s="1"/>
  <c r="G190" i="1"/>
  <c r="F190" i="1"/>
  <c r="GG5" i="6" s="1"/>
  <c r="E190" i="1"/>
  <c r="GG4" i="6" s="1"/>
  <c r="D190" i="1"/>
  <c r="H189" i="1"/>
  <c r="GF7" i="6" s="1"/>
  <c r="G189" i="1"/>
  <c r="F189" i="1"/>
  <c r="GF5" i="6" s="1"/>
  <c r="E189" i="1"/>
  <c r="GF4" i="6" s="1"/>
  <c r="D189" i="1"/>
  <c r="H188" i="1"/>
  <c r="GE7" i="6" s="1"/>
  <c r="G188" i="1"/>
  <c r="F188" i="1"/>
  <c r="GE5" i="6" s="1"/>
  <c r="E188" i="1"/>
  <c r="GE4" i="6" s="1"/>
  <c r="D188" i="1"/>
  <c r="H187" i="1"/>
  <c r="GD7" i="6" s="1"/>
  <c r="G187" i="1"/>
  <c r="F187" i="1"/>
  <c r="GD5" i="6" s="1"/>
  <c r="E187" i="1"/>
  <c r="GD4" i="6" s="1"/>
  <c r="D187" i="1"/>
  <c r="H186" i="1"/>
  <c r="GC7" i="6" s="1"/>
  <c r="G186" i="1"/>
  <c r="F186" i="1"/>
  <c r="GC5" i="6" s="1"/>
  <c r="E186" i="1"/>
  <c r="GC4" i="6" s="1"/>
  <c r="D186" i="1"/>
  <c r="H185" i="1"/>
  <c r="GB7" i="6" s="1"/>
  <c r="G185" i="1"/>
  <c r="F185" i="1"/>
  <c r="GB5" i="6" s="1"/>
  <c r="E185" i="1"/>
  <c r="GB4" i="6" s="1"/>
  <c r="D185" i="1"/>
  <c r="H184" i="1"/>
  <c r="GA7" i="6" s="1"/>
  <c r="G184" i="1"/>
  <c r="F184" i="1"/>
  <c r="GA5" i="6" s="1"/>
  <c r="E184" i="1"/>
  <c r="GA4" i="6" s="1"/>
  <c r="D184" i="1"/>
  <c r="H183" i="1"/>
  <c r="FZ7" i="6" s="1"/>
  <c r="G183" i="1"/>
  <c r="F183" i="1"/>
  <c r="FZ5" i="6" s="1"/>
  <c r="E183" i="1"/>
  <c r="FZ4" i="6" s="1"/>
  <c r="D183" i="1"/>
  <c r="H182" i="1"/>
  <c r="FY7" i="6" s="1"/>
  <c r="G182" i="1"/>
  <c r="F182" i="1"/>
  <c r="FY5" i="6" s="1"/>
  <c r="E182" i="1"/>
  <c r="FY4" i="6" s="1"/>
  <c r="D182" i="1"/>
  <c r="H181" i="1"/>
  <c r="FX7" i="6" s="1"/>
  <c r="G181" i="1"/>
  <c r="F181" i="1"/>
  <c r="FX5" i="6" s="1"/>
  <c r="E181" i="1"/>
  <c r="FX4" i="6" s="1"/>
  <c r="D181" i="1"/>
  <c r="H180" i="1"/>
  <c r="FW7" i="6" s="1"/>
  <c r="G180" i="1"/>
  <c r="F180" i="1"/>
  <c r="FW5" i="6" s="1"/>
  <c r="E180" i="1"/>
  <c r="FW4" i="6" s="1"/>
  <c r="D180" i="1"/>
  <c r="H179" i="1"/>
  <c r="FV7" i="6" s="1"/>
  <c r="G179" i="1"/>
  <c r="F179" i="1"/>
  <c r="FV5" i="6" s="1"/>
  <c r="E179" i="1"/>
  <c r="FV4" i="6" s="1"/>
  <c r="D179" i="1"/>
  <c r="H178" i="1"/>
  <c r="FU7" i="6" s="1"/>
  <c r="G178" i="1"/>
  <c r="F178" i="1"/>
  <c r="FU5" i="6" s="1"/>
  <c r="E178" i="1"/>
  <c r="FU4" i="6" s="1"/>
  <c r="D178" i="1"/>
  <c r="H177" i="1"/>
  <c r="FT7" i="6" s="1"/>
  <c r="G177" i="1"/>
  <c r="F177" i="1"/>
  <c r="FT5" i="6" s="1"/>
  <c r="E177" i="1"/>
  <c r="FT4" i="6" s="1"/>
  <c r="D177" i="1"/>
  <c r="H176" i="1"/>
  <c r="FS7" i="6" s="1"/>
  <c r="G176" i="1"/>
  <c r="F176" i="1"/>
  <c r="FS5" i="6" s="1"/>
  <c r="E176" i="1"/>
  <c r="FS4" i="6" s="1"/>
  <c r="D176" i="1"/>
  <c r="H175" i="1"/>
  <c r="FR7" i="6" s="1"/>
  <c r="G175" i="1"/>
  <c r="F175" i="1"/>
  <c r="FR5" i="6" s="1"/>
  <c r="E175" i="1"/>
  <c r="FR4" i="6" s="1"/>
  <c r="D175" i="1"/>
  <c r="H174" i="1"/>
  <c r="FQ7" i="6" s="1"/>
  <c r="G174" i="1"/>
  <c r="F174" i="1"/>
  <c r="FQ5" i="6" s="1"/>
  <c r="E174" i="1"/>
  <c r="FQ4" i="6" s="1"/>
  <c r="D174" i="1"/>
  <c r="H173" i="1"/>
  <c r="FP7" i="6" s="1"/>
  <c r="G173" i="1"/>
  <c r="F173" i="1"/>
  <c r="FP5" i="6" s="1"/>
  <c r="E173" i="1"/>
  <c r="FP4" i="6" s="1"/>
  <c r="D173" i="1"/>
  <c r="H172" i="1"/>
  <c r="FO7" i="6" s="1"/>
  <c r="G172" i="1"/>
  <c r="F172" i="1"/>
  <c r="FO5" i="6" s="1"/>
  <c r="E172" i="1"/>
  <c r="FO4" i="6" s="1"/>
  <c r="D172" i="1"/>
  <c r="H171" i="1"/>
  <c r="FN7" i="6" s="1"/>
  <c r="G171" i="1"/>
  <c r="F171" i="1"/>
  <c r="FN5" i="6" s="1"/>
  <c r="E171" i="1"/>
  <c r="FN4" i="6" s="1"/>
  <c r="D171" i="1"/>
  <c r="H170" i="1"/>
  <c r="FM7" i="6" s="1"/>
  <c r="G170" i="1"/>
  <c r="F170" i="1"/>
  <c r="FM5" i="6" s="1"/>
  <c r="E170" i="1"/>
  <c r="FM4" i="6" s="1"/>
  <c r="D170" i="1"/>
  <c r="H169" i="1"/>
  <c r="FL7" i="6" s="1"/>
  <c r="G169" i="1"/>
  <c r="F169" i="1"/>
  <c r="FL5" i="6" s="1"/>
  <c r="E169" i="1"/>
  <c r="FL4" i="6" s="1"/>
  <c r="D169" i="1"/>
  <c r="H168" i="1"/>
  <c r="FK7" i="6" s="1"/>
  <c r="G168" i="1"/>
  <c r="F168" i="1"/>
  <c r="FK5" i="6" s="1"/>
  <c r="E168" i="1"/>
  <c r="FK4" i="6" s="1"/>
  <c r="D168" i="1"/>
  <c r="H167" i="1"/>
  <c r="FJ7" i="6" s="1"/>
  <c r="G167" i="1"/>
  <c r="F167" i="1"/>
  <c r="FJ5" i="6" s="1"/>
  <c r="E167" i="1"/>
  <c r="FJ4" i="6" s="1"/>
  <c r="D167" i="1"/>
  <c r="H166" i="1"/>
  <c r="FI7" i="6" s="1"/>
  <c r="G166" i="1"/>
  <c r="F166" i="1"/>
  <c r="FI5" i="6" s="1"/>
  <c r="E166" i="1"/>
  <c r="FI4" i="6" s="1"/>
  <c r="D166" i="1"/>
  <c r="H165" i="1"/>
  <c r="FH7" i="6" s="1"/>
  <c r="G165" i="1"/>
  <c r="F165" i="1"/>
  <c r="FH5" i="6" s="1"/>
  <c r="E165" i="1"/>
  <c r="FH4" i="6" s="1"/>
  <c r="D165" i="1"/>
  <c r="H164" i="1"/>
  <c r="FG7" i="6" s="1"/>
  <c r="G164" i="1"/>
  <c r="F164" i="1"/>
  <c r="FG5" i="6" s="1"/>
  <c r="E164" i="1"/>
  <c r="FG4" i="6" s="1"/>
  <c r="D164" i="1"/>
  <c r="H163" i="1"/>
  <c r="FF7" i="6" s="1"/>
  <c r="G163" i="1"/>
  <c r="F163" i="1"/>
  <c r="FF5" i="6" s="1"/>
  <c r="E163" i="1"/>
  <c r="FF4" i="6" s="1"/>
  <c r="D163" i="1"/>
  <c r="H162" i="1"/>
  <c r="FE7" i="6" s="1"/>
  <c r="G162" i="1"/>
  <c r="F162" i="1"/>
  <c r="FE5" i="6" s="1"/>
  <c r="E162" i="1"/>
  <c r="FE4" i="6" s="1"/>
  <c r="D162" i="1"/>
  <c r="H161" i="1"/>
  <c r="FD7" i="6" s="1"/>
  <c r="G161" i="1"/>
  <c r="F161" i="1"/>
  <c r="FD5" i="6" s="1"/>
  <c r="E161" i="1"/>
  <c r="FD4" i="6" s="1"/>
  <c r="D161" i="1"/>
  <c r="H160" i="1"/>
  <c r="FC7" i="6" s="1"/>
  <c r="G160" i="1"/>
  <c r="F160" i="1"/>
  <c r="FC5" i="6" s="1"/>
  <c r="E160" i="1"/>
  <c r="FC4" i="6" s="1"/>
  <c r="D160" i="1"/>
  <c r="H159" i="1"/>
  <c r="FB7" i="6" s="1"/>
  <c r="G159" i="1"/>
  <c r="F159" i="1"/>
  <c r="FB5" i="6" s="1"/>
  <c r="E159" i="1"/>
  <c r="FB4" i="6" s="1"/>
  <c r="D159" i="1"/>
  <c r="H158" i="1"/>
  <c r="FA7" i="6" s="1"/>
  <c r="G158" i="1"/>
  <c r="F158" i="1"/>
  <c r="FA5" i="6" s="1"/>
  <c r="E158" i="1"/>
  <c r="FA4" i="6" s="1"/>
  <c r="D158" i="1"/>
  <c r="H157" i="1"/>
  <c r="EZ7" i="6" s="1"/>
  <c r="G157" i="1"/>
  <c r="F157" i="1"/>
  <c r="EZ5" i="6" s="1"/>
  <c r="E157" i="1"/>
  <c r="EZ4" i="6" s="1"/>
  <c r="D157" i="1"/>
  <c r="H156" i="1"/>
  <c r="EY7" i="6" s="1"/>
  <c r="G156" i="1"/>
  <c r="F156" i="1"/>
  <c r="EY5" i="6" s="1"/>
  <c r="E156" i="1"/>
  <c r="EY4" i="6" s="1"/>
  <c r="D156" i="1"/>
  <c r="H155" i="1"/>
  <c r="EX7" i="6" s="1"/>
  <c r="G155" i="1"/>
  <c r="F155" i="1"/>
  <c r="EX5" i="6" s="1"/>
  <c r="E155" i="1"/>
  <c r="EX4" i="6" s="1"/>
  <c r="D155" i="1"/>
  <c r="H154" i="1"/>
  <c r="EW7" i="6" s="1"/>
  <c r="G154" i="1"/>
  <c r="F154" i="1"/>
  <c r="EW5" i="6" s="1"/>
  <c r="E154" i="1"/>
  <c r="EW4" i="6" s="1"/>
  <c r="D154" i="1"/>
  <c r="H153" i="1"/>
  <c r="EV7" i="6" s="1"/>
  <c r="G153" i="1"/>
  <c r="F153" i="1"/>
  <c r="EV5" i="6" s="1"/>
  <c r="E153" i="1"/>
  <c r="EV4" i="6" s="1"/>
  <c r="D153" i="1"/>
  <c r="H152" i="1"/>
  <c r="EU7" i="6" s="1"/>
  <c r="G152" i="1"/>
  <c r="F152" i="1"/>
  <c r="EU5" i="6" s="1"/>
  <c r="E152" i="1"/>
  <c r="EU4" i="6" s="1"/>
  <c r="D152" i="1"/>
  <c r="H151" i="1"/>
  <c r="ET7" i="6" s="1"/>
  <c r="G151" i="1"/>
  <c r="F151" i="1"/>
  <c r="ET5" i="6" s="1"/>
  <c r="E151" i="1"/>
  <c r="ET4" i="6" s="1"/>
  <c r="D151" i="1"/>
  <c r="H150" i="1"/>
  <c r="ES7" i="6" s="1"/>
  <c r="G150" i="1"/>
  <c r="F150" i="1"/>
  <c r="ES5" i="6" s="1"/>
  <c r="E150" i="1"/>
  <c r="ES4" i="6" s="1"/>
  <c r="D150" i="1"/>
  <c r="H149" i="1"/>
  <c r="ER7" i="6" s="1"/>
  <c r="G149" i="1"/>
  <c r="F149" i="1"/>
  <c r="ER5" i="6" s="1"/>
  <c r="E149" i="1"/>
  <c r="ER4" i="6" s="1"/>
  <c r="D149" i="1"/>
  <c r="H148" i="1"/>
  <c r="EQ7" i="6" s="1"/>
  <c r="G148" i="1"/>
  <c r="F148" i="1"/>
  <c r="EQ5" i="6" s="1"/>
  <c r="E148" i="1"/>
  <c r="EQ4" i="6" s="1"/>
  <c r="D148" i="1"/>
  <c r="H147" i="1"/>
  <c r="EP7" i="6" s="1"/>
  <c r="G147" i="1"/>
  <c r="F147" i="1"/>
  <c r="EP5" i="6" s="1"/>
  <c r="E147" i="1"/>
  <c r="EP4" i="6" s="1"/>
  <c r="D147" i="1"/>
  <c r="H146" i="1"/>
  <c r="EO7" i="6" s="1"/>
  <c r="G146" i="1"/>
  <c r="F146" i="1"/>
  <c r="EO5" i="6" s="1"/>
  <c r="E146" i="1"/>
  <c r="EO4" i="6" s="1"/>
  <c r="D146" i="1"/>
  <c r="H145" i="1"/>
  <c r="EN7" i="6" s="1"/>
  <c r="G145" i="1"/>
  <c r="F145" i="1"/>
  <c r="EN5" i="6" s="1"/>
  <c r="E145" i="1"/>
  <c r="EN4" i="6" s="1"/>
  <c r="D145" i="1"/>
  <c r="H144" i="1"/>
  <c r="EM7" i="6" s="1"/>
  <c r="G144" i="1"/>
  <c r="F144" i="1"/>
  <c r="EM5" i="6" s="1"/>
  <c r="E144" i="1"/>
  <c r="EM4" i="6" s="1"/>
  <c r="D144" i="1"/>
  <c r="H143" i="1"/>
  <c r="EL7" i="6" s="1"/>
  <c r="G143" i="1"/>
  <c r="F143" i="1"/>
  <c r="EL5" i="6" s="1"/>
  <c r="E143" i="1"/>
  <c r="EL4" i="6" s="1"/>
  <c r="D143" i="1"/>
  <c r="H142" i="1"/>
  <c r="EK7" i="6" s="1"/>
  <c r="G142" i="1"/>
  <c r="F142" i="1"/>
  <c r="EK5" i="6" s="1"/>
  <c r="E142" i="1"/>
  <c r="EK4" i="6" s="1"/>
  <c r="D142" i="1"/>
  <c r="H141" i="1"/>
  <c r="EJ7" i="6" s="1"/>
  <c r="G141" i="1"/>
  <c r="F141" i="1"/>
  <c r="EJ5" i="6" s="1"/>
  <c r="E141" i="1"/>
  <c r="EJ4" i="6" s="1"/>
  <c r="D141" i="1"/>
  <c r="H140" i="1"/>
  <c r="EI7" i="6" s="1"/>
  <c r="G140" i="1"/>
  <c r="F140" i="1"/>
  <c r="EI5" i="6" s="1"/>
  <c r="E140" i="1"/>
  <c r="EI4" i="6" s="1"/>
  <c r="D140" i="1"/>
  <c r="H139" i="1"/>
  <c r="EH7" i="6" s="1"/>
  <c r="G139" i="1"/>
  <c r="F139" i="1"/>
  <c r="EH5" i="6" s="1"/>
  <c r="E139" i="1"/>
  <c r="EH4" i="6" s="1"/>
  <c r="D139" i="1"/>
  <c r="H138" i="1"/>
  <c r="EG7" i="6" s="1"/>
  <c r="G138" i="1"/>
  <c r="F138" i="1"/>
  <c r="EG5" i="6" s="1"/>
  <c r="E138" i="1"/>
  <c r="EG4" i="6" s="1"/>
  <c r="D138" i="1"/>
  <c r="H137" i="1"/>
  <c r="EF7" i="6" s="1"/>
  <c r="G137" i="1"/>
  <c r="F137" i="1"/>
  <c r="EF5" i="6" s="1"/>
  <c r="E137" i="1"/>
  <c r="EF4" i="6" s="1"/>
  <c r="D137" i="1"/>
  <c r="H136" i="1"/>
  <c r="EE7" i="6" s="1"/>
  <c r="G136" i="1"/>
  <c r="F136" i="1"/>
  <c r="EE5" i="6" s="1"/>
  <c r="E136" i="1"/>
  <c r="EE4" i="6" s="1"/>
  <c r="D136" i="1"/>
  <c r="H135" i="1"/>
  <c r="ED7" i="6" s="1"/>
  <c r="G135" i="1"/>
  <c r="F135" i="1"/>
  <c r="ED5" i="6" s="1"/>
  <c r="E135" i="1"/>
  <c r="ED4" i="6" s="1"/>
  <c r="D135" i="1"/>
  <c r="H134" i="1"/>
  <c r="EC7" i="6" s="1"/>
  <c r="G134" i="1"/>
  <c r="F134" i="1"/>
  <c r="EC5" i="6" s="1"/>
  <c r="E134" i="1"/>
  <c r="EC4" i="6" s="1"/>
  <c r="D134" i="1"/>
  <c r="H133" i="1"/>
  <c r="EB7" i="6" s="1"/>
  <c r="G133" i="1"/>
  <c r="F133" i="1"/>
  <c r="EB5" i="6" s="1"/>
  <c r="E133" i="1"/>
  <c r="EB4" i="6" s="1"/>
  <c r="D133" i="1"/>
  <c r="H132" i="1"/>
  <c r="EA7" i="6" s="1"/>
  <c r="G132" i="1"/>
  <c r="F132" i="1"/>
  <c r="EA5" i="6" s="1"/>
  <c r="E132" i="1"/>
  <c r="EA4" i="6" s="1"/>
  <c r="D132" i="1"/>
  <c r="H131" i="1"/>
  <c r="DZ7" i="6" s="1"/>
  <c r="G131" i="1"/>
  <c r="F131" i="1"/>
  <c r="DZ5" i="6" s="1"/>
  <c r="E131" i="1"/>
  <c r="DZ4" i="6" s="1"/>
  <c r="D131" i="1"/>
  <c r="H130" i="1"/>
  <c r="DY7" i="6" s="1"/>
  <c r="G130" i="1"/>
  <c r="F130" i="1"/>
  <c r="DY5" i="6" s="1"/>
  <c r="E130" i="1"/>
  <c r="DY4" i="6" s="1"/>
  <c r="D130" i="1"/>
  <c r="H129" i="1"/>
  <c r="DX7" i="6" s="1"/>
  <c r="G129" i="1"/>
  <c r="F129" i="1"/>
  <c r="DX5" i="6" s="1"/>
  <c r="E129" i="1"/>
  <c r="DX4" i="6" s="1"/>
  <c r="D129" i="1"/>
  <c r="H128" i="1"/>
  <c r="DW7" i="6" s="1"/>
  <c r="G128" i="1"/>
  <c r="F128" i="1"/>
  <c r="DW5" i="6" s="1"/>
  <c r="E128" i="1"/>
  <c r="DW4" i="6" s="1"/>
  <c r="D128" i="1"/>
  <c r="H127" i="1"/>
  <c r="DV7" i="6" s="1"/>
  <c r="G127" i="1"/>
  <c r="F127" i="1"/>
  <c r="DV5" i="6" s="1"/>
  <c r="E127" i="1"/>
  <c r="DV4" i="6" s="1"/>
  <c r="D127" i="1"/>
  <c r="H126" i="1"/>
  <c r="DU7" i="6" s="1"/>
  <c r="G126" i="1"/>
  <c r="F126" i="1"/>
  <c r="DU5" i="6" s="1"/>
  <c r="E126" i="1"/>
  <c r="DU4" i="6" s="1"/>
  <c r="D126" i="1"/>
  <c r="H125" i="1"/>
  <c r="DT7" i="6" s="1"/>
  <c r="G125" i="1"/>
  <c r="F125" i="1"/>
  <c r="DT5" i="6" s="1"/>
  <c r="E125" i="1"/>
  <c r="DT4" i="6" s="1"/>
  <c r="D125" i="1"/>
  <c r="H124" i="1"/>
  <c r="DS7" i="6" s="1"/>
  <c r="G124" i="1"/>
  <c r="F124" i="1"/>
  <c r="DS5" i="6" s="1"/>
  <c r="E124" i="1"/>
  <c r="DS4" i="6" s="1"/>
  <c r="D124" i="1"/>
  <c r="H123" i="1"/>
  <c r="DR7" i="6" s="1"/>
  <c r="G123" i="1"/>
  <c r="F123" i="1"/>
  <c r="DR5" i="6" s="1"/>
  <c r="E123" i="1"/>
  <c r="DR4" i="6" s="1"/>
  <c r="D123" i="1"/>
  <c r="H122" i="1"/>
  <c r="DQ7" i="6" s="1"/>
  <c r="G122" i="1"/>
  <c r="F122" i="1"/>
  <c r="DQ5" i="6" s="1"/>
  <c r="E122" i="1"/>
  <c r="DQ4" i="6" s="1"/>
  <c r="D122" i="1"/>
  <c r="H121" i="1"/>
  <c r="DP7" i="6" s="1"/>
  <c r="G121" i="1"/>
  <c r="F121" i="1"/>
  <c r="DP5" i="6" s="1"/>
  <c r="E121" i="1"/>
  <c r="DP4" i="6" s="1"/>
  <c r="D121" i="1"/>
  <c r="H120" i="1"/>
  <c r="DO7" i="6" s="1"/>
  <c r="G120" i="1"/>
  <c r="F120" i="1"/>
  <c r="DO5" i="6" s="1"/>
  <c r="E120" i="1"/>
  <c r="DO4" i="6" s="1"/>
  <c r="D120" i="1"/>
  <c r="H119" i="1"/>
  <c r="DN7" i="6" s="1"/>
  <c r="G119" i="1"/>
  <c r="F119" i="1"/>
  <c r="DN5" i="6" s="1"/>
  <c r="E119" i="1"/>
  <c r="DN4" i="6" s="1"/>
  <c r="D119" i="1"/>
  <c r="H118" i="1"/>
  <c r="DM7" i="6" s="1"/>
  <c r="G118" i="1"/>
  <c r="F118" i="1"/>
  <c r="DM5" i="6" s="1"/>
  <c r="E118" i="1"/>
  <c r="DM4" i="6" s="1"/>
  <c r="D118" i="1"/>
  <c r="H117" i="1"/>
  <c r="DL7" i="6" s="1"/>
  <c r="G117" i="1"/>
  <c r="F117" i="1"/>
  <c r="DL5" i="6" s="1"/>
  <c r="E117" i="1"/>
  <c r="DL4" i="6" s="1"/>
  <c r="D117" i="1"/>
  <c r="H116" i="1"/>
  <c r="DK7" i="6" s="1"/>
  <c r="G116" i="1"/>
  <c r="F116" i="1"/>
  <c r="DK5" i="6" s="1"/>
  <c r="E116" i="1"/>
  <c r="DK4" i="6" s="1"/>
  <c r="D116" i="1"/>
  <c r="H115" i="1"/>
  <c r="DJ7" i="6" s="1"/>
  <c r="G115" i="1"/>
  <c r="F115" i="1"/>
  <c r="DJ5" i="6" s="1"/>
  <c r="E115" i="1"/>
  <c r="DJ4" i="6" s="1"/>
  <c r="D115" i="1"/>
  <c r="H114" i="1"/>
  <c r="DI7" i="6" s="1"/>
  <c r="G114" i="1"/>
  <c r="F114" i="1"/>
  <c r="DI5" i="6" s="1"/>
  <c r="E114" i="1"/>
  <c r="DI4" i="6" s="1"/>
  <c r="D114" i="1"/>
  <c r="H113" i="1"/>
  <c r="DH7" i="6" s="1"/>
  <c r="G113" i="1"/>
  <c r="F113" i="1"/>
  <c r="DH5" i="6" s="1"/>
  <c r="E113" i="1"/>
  <c r="DH4" i="6" s="1"/>
  <c r="D113" i="1"/>
  <c r="H112" i="1"/>
  <c r="DG7" i="6" s="1"/>
  <c r="G112" i="1"/>
  <c r="F112" i="1"/>
  <c r="DG5" i="6" s="1"/>
  <c r="E112" i="1"/>
  <c r="DG4" i="6" s="1"/>
  <c r="D112" i="1"/>
  <c r="H111" i="1"/>
  <c r="DF7" i="6" s="1"/>
  <c r="G111" i="1"/>
  <c r="F111" i="1"/>
  <c r="DF5" i="6" s="1"/>
  <c r="E111" i="1"/>
  <c r="DF4" i="6" s="1"/>
  <c r="D111" i="1"/>
  <c r="H110" i="1"/>
  <c r="DE7" i="6" s="1"/>
  <c r="G110" i="1"/>
  <c r="F110" i="1"/>
  <c r="DE5" i="6" s="1"/>
  <c r="E110" i="1"/>
  <c r="DE4" i="6" s="1"/>
  <c r="D110" i="1"/>
  <c r="H109" i="1"/>
  <c r="DD7" i="6" s="1"/>
  <c r="G109" i="1"/>
  <c r="F109" i="1"/>
  <c r="DD5" i="6" s="1"/>
  <c r="E109" i="1"/>
  <c r="DD4" i="6" s="1"/>
  <c r="D109" i="1"/>
  <c r="H108" i="1"/>
  <c r="DC7" i="6" s="1"/>
  <c r="G108" i="1"/>
  <c r="F108" i="1"/>
  <c r="DC5" i="6" s="1"/>
  <c r="E108" i="1"/>
  <c r="DC4" i="6" s="1"/>
  <c r="D108" i="1"/>
  <c r="H107" i="1"/>
  <c r="DB7" i="6" s="1"/>
  <c r="G107" i="1"/>
  <c r="F107" i="1"/>
  <c r="DB5" i="6" s="1"/>
  <c r="E107" i="1"/>
  <c r="DB4" i="6" s="1"/>
  <c r="D107" i="1"/>
  <c r="H106" i="1"/>
  <c r="DA7" i="6" s="1"/>
  <c r="G106" i="1"/>
  <c r="F106" i="1"/>
  <c r="DA5" i="6" s="1"/>
  <c r="E106" i="1"/>
  <c r="DA4" i="6" s="1"/>
  <c r="D106" i="1"/>
  <c r="H105" i="1"/>
  <c r="CZ7" i="6" s="1"/>
  <c r="G105" i="1"/>
  <c r="F105" i="1"/>
  <c r="CZ5" i="6" s="1"/>
  <c r="E105" i="1"/>
  <c r="CZ4" i="6" s="1"/>
  <c r="D105" i="1"/>
  <c r="H104" i="1"/>
  <c r="CY7" i="6" s="1"/>
  <c r="G104" i="1"/>
  <c r="F104" i="1"/>
  <c r="CY5" i="6" s="1"/>
  <c r="E104" i="1"/>
  <c r="CY4" i="6" s="1"/>
  <c r="D104" i="1"/>
  <c r="H103" i="1"/>
  <c r="CX7" i="6" s="1"/>
  <c r="G103" i="1"/>
  <c r="F103" i="1"/>
  <c r="CX5" i="6" s="1"/>
  <c r="E103" i="1"/>
  <c r="CX4" i="6" s="1"/>
  <c r="D103" i="1"/>
  <c r="H102" i="1"/>
  <c r="CW7" i="6" s="1"/>
  <c r="G102" i="1"/>
  <c r="F102" i="1"/>
  <c r="CW5" i="6" s="1"/>
  <c r="E102" i="1"/>
  <c r="CW4" i="6" s="1"/>
  <c r="D102" i="1"/>
  <c r="H101" i="1"/>
  <c r="CV7" i="6" s="1"/>
  <c r="G101" i="1"/>
  <c r="F101" i="1"/>
  <c r="CV5" i="6" s="1"/>
  <c r="E101" i="1"/>
  <c r="CV4" i="6" s="1"/>
  <c r="D101" i="1"/>
  <c r="H100" i="1"/>
  <c r="CU7" i="6" s="1"/>
  <c r="G100" i="1"/>
  <c r="F100" i="1"/>
  <c r="CU5" i="6" s="1"/>
  <c r="E100" i="1"/>
  <c r="CU4" i="6" s="1"/>
  <c r="D100" i="1"/>
  <c r="H99" i="1"/>
  <c r="CT7" i="6" s="1"/>
  <c r="G99" i="1"/>
  <c r="F99" i="1"/>
  <c r="CT5" i="6" s="1"/>
  <c r="E99" i="1"/>
  <c r="CT4" i="6" s="1"/>
  <c r="D99" i="1"/>
  <c r="H98" i="1"/>
  <c r="CS7" i="6" s="1"/>
  <c r="G98" i="1"/>
  <c r="F98" i="1"/>
  <c r="CS5" i="6" s="1"/>
  <c r="E98" i="1"/>
  <c r="CS4" i="6" s="1"/>
  <c r="D98" i="1"/>
  <c r="H97" i="1"/>
  <c r="CR7" i="6" s="1"/>
  <c r="G97" i="1"/>
  <c r="F97" i="1"/>
  <c r="CR5" i="6" s="1"/>
  <c r="E97" i="1"/>
  <c r="CR4" i="6" s="1"/>
  <c r="D97" i="1"/>
  <c r="H96" i="1"/>
  <c r="CQ7" i="6" s="1"/>
  <c r="G96" i="1"/>
  <c r="F96" i="1"/>
  <c r="CQ5" i="6" s="1"/>
  <c r="E96" i="1"/>
  <c r="CQ4" i="6" s="1"/>
  <c r="D96" i="1"/>
  <c r="H95" i="1"/>
  <c r="CP7" i="6" s="1"/>
  <c r="G95" i="1"/>
  <c r="F95" i="1"/>
  <c r="CP5" i="6" s="1"/>
  <c r="E95" i="1"/>
  <c r="CP4" i="6" s="1"/>
  <c r="D95" i="1"/>
  <c r="H94" i="1"/>
  <c r="CO7" i="6" s="1"/>
  <c r="G94" i="1"/>
  <c r="F94" i="1"/>
  <c r="CO5" i="6" s="1"/>
  <c r="E94" i="1"/>
  <c r="CO4" i="6" s="1"/>
  <c r="D94" i="1"/>
  <c r="H93" i="1"/>
  <c r="CN7" i="6" s="1"/>
  <c r="G93" i="1"/>
  <c r="F93" i="1"/>
  <c r="CN5" i="6" s="1"/>
  <c r="E93" i="1"/>
  <c r="CN4" i="6" s="1"/>
  <c r="D93" i="1"/>
  <c r="H92" i="1"/>
  <c r="CM7" i="6" s="1"/>
  <c r="G92" i="1"/>
  <c r="F92" i="1"/>
  <c r="CM5" i="6" s="1"/>
  <c r="E92" i="1"/>
  <c r="CM4" i="6" s="1"/>
  <c r="D92" i="1"/>
  <c r="H91" i="1"/>
  <c r="CL7" i="6" s="1"/>
  <c r="G91" i="1"/>
  <c r="F91" i="1"/>
  <c r="CL5" i="6" s="1"/>
  <c r="E91" i="1"/>
  <c r="CL4" i="6" s="1"/>
  <c r="D91" i="1"/>
  <c r="H90" i="1"/>
  <c r="CK7" i="6" s="1"/>
  <c r="G90" i="1"/>
  <c r="F90" i="1"/>
  <c r="CK5" i="6" s="1"/>
  <c r="E90" i="1"/>
  <c r="CK4" i="6" s="1"/>
  <c r="D90" i="1"/>
  <c r="H89" i="1"/>
  <c r="CJ7" i="6" s="1"/>
  <c r="G89" i="1"/>
  <c r="F89" i="1"/>
  <c r="CJ5" i="6" s="1"/>
  <c r="E89" i="1"/>
  <c r="CJ4" i="6" s="1"/>
  <c r="D89" i="1"/>
  <c r="H88" i="1"/>
  <c r="CI7" i="6" s="1"/>
  <c r="G88" i="1"/>
  <c r="F88" i="1"/>
  <c r="CI5" i="6" s="1"/>
  <c r="E88" i="1"/>
  <c r="CI4" i="6" s="1"/>
  <c r="D88" i="1"/>
  <c r="H87" i="1"/>
  <c r="CH7" i="6" s="1"/>
  <c r="G87" i="1"/>
  <c r="F87" i="1"/>
  <c r="CH5" i="6" s="1"/>
  <c r="E87" i="1"/>
  <c r="CH4" i="6" s="1"/>
  <c r="D87" i="1"/>
  <c r="H86" i="1"/>
  <c r="CG7" i="6" s="1"/>
  <c r="G86" i="1"/>
  <c r="F86" i="1"/>
  <c r="CG5" i="6" s="1"/>
  <c r="E86" i="1"/>
  <c r="CG4" i="6" s="1"/>
  <c r="D86" i="1"/>
  <c r="H85" i="1"/>
  <c r="CF7" i="6" s="1"/>
  <c r="G85" i="1"/>
  <c r="F85" i="1"/>
  <c r="CF5" i="6" s="1"/>
  <c r="E85" i="1"/>
  <c r="CF4" i="6" s="1"/>
  <c r="D85" i="1"/>
  <c r="H84" i="1"/>
  <c r="CE7" i="6" s="1"/>
  <c r="G84" i="1"/>
  <c r="F84" i="1"/>
  <c r="CE5" i="6" s="1"/>
  <c r="E84" i="1"/>
  <c r="CE4" i="6" s="1"/>
  <c r="D84" i="1"/>
  <c r="H83" i="1"/>
  <c r="CD7" i="6" s="1"/>
  <c r="G83" i="1"/>
  <c r="F83" i="1"/>
  <c r="CD5" i="6" s="1"/>
  <c r="E83" i="1"/>
  <c r="CD4" i="6" s="1"/>
  <c r="D83" i="1"/>
  <c r="H82" i="1"/>
  <c r="CC7" i="6" s="1"/>
  <c r="G82" i="1"/>
  <c r="F82" i="1"/>
  <c r="CC5" i="6" s="1"/>
  <c r="E82" i="1"/>
  <c r="CC4" i="6" s="1"/>
  <c r="D82" i="1"/>
  <c r="H81" i="1"/>
  <c r="CB7" i="6" s="1"/>
  <c r="G81" i="1"/>
  <c r="F81" i="1"/>
  <c r="CB5" i="6" s="1"/>
  <c r="E81" i="1"/>
  <c r="CB4" i="6" s="1"/>
  <c r="D81" i="1"/>
  <c r="H80" i="1"/>
  <c r="CA7" i="6" s="1"/>
  <c r="G80" i="1"/>
  <c r="F80" i="1"/>
  <c r="CA5" i="6" s="1"/>
  <c r="E80" i="1"/>
  <c r="CA4" i="6" s="1"/>
  <c r="D80" i="1"/>
  <c r="H79" i="1"/>
  <c r="BZ7" i="6" s="1"/>
  <c r="G79" i="1"/>
  <c r="F79" i="1"/>
  <c r="BZ5" i="6" s="1"/>
  <c r="E79" i="1"/>
  <c r="BZ4" i="6" s="1"/>
  <c r="D79" i="1"/>
  <c r="H78" i="1"/>
  <c r="BY7" i="6" s="1"/>
  <c r="G78" i="1"/>
  <c r="F78" i="1"/>
  <c r="BY5" i="6" s="1"/>
  <c r="E78" i="1"/>
  <c r="BY4" i="6" s="1"/>
  <c r="D78" i="1"/>
  <c r="H77" i="1"/>
  <c r="BX7" i="6" s="1"/>
  <c r="G77" i="1"/>
  <c r="F77" i="1"/>
  <c r="BX5" i="6" s="1"/>
  <c r="E77" i="1"/>
  <c r="BX4" i="6" s="1"/>
  <c r="D77" i="1"/>
  <c r="H76" i="1"/>
  <c r="BW7" i="6" s="1"/>
  <c r="G76" i="1"/>
  <c r="F76" i="1"/>
  <c r="BW5" i="6" s="1"/>
  <c r="E76" i="1"/>
  <c r="BW4" i="6" s="1"/>
  <c r="D76" i="1"/>
  <c r="H75" i="1"/>
  <c r="BV7" i="6" s="1"/>
  <c r="G75" i="1"/>
  <c r="F75" i="1"/>
  <c r="BV5" i="6" s="1"/>
  <c r="E75" i="1"/>
  <c r="BV4" i="6" s="1"/>
  <c r="D75" i="1"/>
  <c r="H74" i="1"/>
  <c r="BU7" i="6" s="1"/>
  <c r="G74" i="1"/>
  <c r="F74" i="1"/>
  <c r="BU5" i="6" s="1"/>
  <c r="E74" i="1"/>
  <c r="BU4" i="6" s="1"/>
  <c r="D74" i="1"/>
  <c r="H73" i="1"/>
  <c r="BT7" i="6" s="1"/>
  <c r="G73" i="1"/>
  <c r="F73" i="1"/>
  <c r="BT5" i="6" s="1"/>
  <c r="E73" i="1"/>
  <c r="BT4" i="6" s="1"/>
  <c r="D73" i="1"/>
  <c r="H72" i="1"/>
  <c r="BS7" i="6" s="1"/>
  <c r="G72" i="1"/>
  <c r="F72" i="1"/>
  <c r="BS5" i="6" s="1"/>
  <c r="E72" i="1"/>
  <c r="BS4" i="6" s="1"/>
  <c r="D72" i="1"/>
  <c r="H71" i="1"/>
  <c r="BR7" i="6" s="1"/>
  <c r="G71" i="1"/>
  <c r="F71" i="1"/>
  <c r="BR5" i="6" s="1"/>
  <c r="E71" i="1"/>
  <c r="BR4" i="6" s="1"/>
  <c r="D71" i="1"/>
  <c r="H70" i="1"/>
  <c r="BQ7" i="6" s="1"/>
  <c r="G70" i="1"/>
  <c r="F70" i="1"/>
  <c r="BQ5" i="6" s="1"/>
  <c r="E70" i="1"/>
  <c r="BQ4" i="6" s="1"/>
  <c r="D70" i="1"/>
  <c r="H69" i="1"/>
  <c r="BP7" i="6" s="1"/>
  <c r="G69" i="1"/>
  <c r="F69" i="1"/>
  <c r="BP5" i="6" s="1"/>
  <c r="E69" i="1"/>
  <c r="BP4" i="6" s="1"/>
  <c r="D69" i="1"/>
  <c r="H68" i="1"/>
  <c r="BO7" i="6" s="1"/>
  <c r="G68" i="1"/>
  <c r="F68" i="1"/>
  <c r="BO5" i="6" s="1"/>
  <c r="E68" i="1"/>
  <c r="BO4" i="6" s="1"/>
  <c r="D68" i="1"/>
  <c r="H67" i="1"/>
  <c r="BN7" i="6" s="1"/>
  <c r="G67" i="1"/>
  <c r="F67" i="1"/>
  <c r="BN5" i="6" s="1"/>
  <c r="E67" i="1"/>
  <c r="BN4" i="6" s="1"/>
  <c r="D67" i="1"/>
  <c r="H66" i="1"/>
  <c r="BM7" i="6" s="1"/>
  <c r="G66" i="1"/>
  <c r="F66" i="1"/>
  <c r="BM5" i="6" s="1"/>
  <c r="E66" i="1"/>
  <c r="BM4" i="6" s="1"/>
  <c r="D66" i="1"/>
  <c r="H65" i="1"/>
  <c r="BL7" i="6" s="1"/>
  <c r="G65" i="1"/>
  <c r="F65" i="1"/>
  <c r="BL5" i="6" s="1"/>
  <c r="E65" i="1"/>
  <c r="BL4" i="6" s="1"/>
  <c r="D65" i="1"/>
  <c r="H64" i="1"/>
  <c r="BK7" i="6" s="1"/>
  <c r="G64" i="1"/>
  <c r="F64" i="1"/>
  <c r="BK5" i="6" s="1"/>
  <c r="E64" i="1"/>
  <c r="BK4" i="6" s="1"/>
  <c r="D64" i="1"/>
  <c r="H63" i="1"/>
  <c r="BJ7" i="6" s="1"/>
  <c r="G63" i="1"/>
  <c r="F63" i="1"/>
  <c r="BJ5" i="6" s="1"/>
  <c r="E63" i="1"/>
  <c r="BJ4" i="6" s="1"/>
  <c r="D63" i="1"/>
  <c r="H62" i="1"/>
  <c r="BI7" i="6" s="1"/>
  <c r="G62" i="1"/>
  <c r="F62" i="1"/>
  <c r="BI5" i="6" s="1"/>
  <c r="E62" i="1"/>
  <c r="BI4" i="6" s="1"/>
  <c r="D62" i="1"/>
  <c r="H61" i="1"/>
  <c r="BH7" i="6" s="1"/>
  <c r="G61" i="1"/>
  <c r="F61" i="1"/>
  <c r="BH5" i="6" s="1"/>
  <c r="E61" i="1"/>
  <c r="BH4" i="6" s="1"/>
  <c r="D61" i="1"/>
  <c r="H60" i="1"/>
  <c r="BG7" i="6" s="1"/>
  <c r="G60" i="1"/>
  <c r="F60" i="1"/>
  <c r="BG5" i="6" s="1"/>
  <c r="E60" i="1"/>
  <c r="BG4" i="6" s="1"/>
  <c r="D60" i="1"/>
  <c r="H59" i="1"/>
  <c r="BF7" i="6" s="1"/>
  <c r="G59" i="1"/>
  <c r="F59" i="1"/>
  <c r="BF5" i="6" s="1"/>
  <c r="E59" i="1"/>
  <c r="BF4" i="6" s="1"/>
  <c r="D59" i="1"/>
  <c r="H58" i="1"/>
  <c r="BE7" i="6" s="1"/>
  <c r="G58" i="1"/>
  <c r="F58" i="1"/>
  <c r="BE5" i="6" s="1"/>
  <c r="E58" i="1"/>
  <c r="BE4" i="6" s="1"/>
  <c r="D58" i="1"/>
  <c r="H57" i="1"/>
  <c r="BD7" i="6" s="1"/>
  <c r="G57" i="1"/>
  <c r="F57" i="1"/>
  <c r="BD5" i="6" s="1"/>
  <c r="E57" i="1"/>
  <c r="BD4" i="6" s="1"/>
  <c r="D57" i="1"/>
  <c r="H56" i="1"/>
  <c r="BC7" i="6" s="1"/>
  <c r="G56" i="1"/>
  <c r="F56" i="1"/>
  <c r="BC5" i="6" s="1"/>
  <c r="E56" i="1"/>
  <c r="BC4" i="6" s="1"/>
  <c r="D56" i="1"/>
  <c r="H55" i="1"/>
  <c r="BB7" i="6" s="1"/>
  <c r="G55" i="1"/>
  <c r="F55" i="1"/>
  <c r="BB5" i="6" s="1"/>
  <c r="E55" i="1"/>
  <c r="BB4" i="6" s="1"/>
  <c r="D55" i="1"/>
  <c r="H54" i="1"/>
  <c r="BA7" i="6" s="1"/>
  <c r="G54" i="1"/>
  <c r="F54" i="1"/>
  <c r="BA5" i="6" s="1"/>
  <c r="E54" i="1"/>
  <c r="BA4" i="6" s="1"/>
  <c r="D54" i="1"/>
  <c r="H53" i="1"/>
  <c r="AZ7" i="6" s="1"/>
  <c r="G53" i="1"/>
  <c r="F53" i="1"/>
  <c r="AZ5" i="6" s="1"/>
  <c r="E53" i="1"/>
  <c r="AZ4" i="6" s="1"/>
  <c r="D53" i="1"/>
  <c r="H52" i="1"/>
  <c r="AY7" i="6" s="1"/>
  <c r="G52" i="1"/>
  <c r="F52" i="1"/>
  <c r="AY5" i="6" s="1"/>
  <c r="E52" i="1"/>
  <c r="AY4" i="6" s="1"/>
  <c r="D52" i="1"/>
  <c r="H51" i="1"/>
  <c r="AX7" i="6" s="1"/>
  <c r="G51" i="1"/>
  <c r="F51" i="1"/>
  <c r="AX5" i="6" s="1"/>
  <c r="E51" i="1"/>
  <c r="AX4" i="6" s="1"/>
  <c r="D51" i="1"/>
  <c r="H50" i="1"/>
  <c r="AW7" i="6" s="1"/>
  <c r="G50" i="1"/>
  <c r="F50" i="1"/>
  <c r="AW5" i="6" s="1"/>
  <c r="E50" i="1"/>
  <c r="AW4" i="6" s="1"/>
  <c r="D50" i="1"/>
  <c r="H49" i="1"/>
  <c r="AV7" i="6" s="1"/>
  <c r="G49" i="1"/>
  <c r="F49" i="1"/>
  <c r="AV5" i="6" s="1"/>
  <c r="E49" i="1"/>
  <c r="AV4" i="6" s="1"/>
  <c r="D49" i="1"/>
  <c r="H48" i="1"/>
  <c r="AU7" i="6" s="1"/>
  <c r="G48" i="1"/>
  <c r="F48" i="1"/>
  <c r="AU5" i="6" s="1"/>
  <c r="E48" i="1"/>
  <c r="AU4" i="6" s="1"/>
  <c r="D48" i="1"/>
  <c r="H47" i="1"/>
  <c r="AT7" i="6" s="1"/>
  <c r="G47" i="1"/>
  <c r="F47" i="1"/>
  <c r="AT5" i="6" s="1"/>
  <c r="E47" i="1"/>
  <c r="AT4" i="6" s="1"/>
  <c r="D47" i="1"/>
  <c r="H46" i="1"/>
  <c r="AS7" i="6" s="1"/>
  <c r="G46" i="1"/>
  <c r="F46" i="1"/>
  <c r="AS5" i="6" s="1"/>
  <c r="E46" i="1"/>
  <c r="AS4" i="6" s="1"/>
  <c r="D46" i="1"/>
  <c r="H45" i="1"/>
  <c r="AR7" i="6" s="1"/>
  <c r="G45" i="1"/>
  <c r="F45" i="1"/>
  <c r="AR5" i="6" s="1"/>
  <c r="E45" i="1"/>
  <c r="AR4" i="6" s="1"/>
  <c r="D45" i="1"/>
  <c r="H44" i="1"/>
  <c r="AQ7" i="6" s="1"/>
  <c r="G44" i="1"/>
  <c r="F44" i="1"/>
  <c r="AQ5" i="6" s="1"/>
  <c r="E44" i="1"/>
  <c r="AQ4" i="6" s="1"/>
  <c r="D44" i="1"/>
  <c r="H43" i="1"/>
  <c r="AP7" i="6" s="1"/>
  <c r="G43" i="1"/>
  <c r="F43" i="1"/>
  <c r="AP5" i="6" s="1"/>
  <c r="E43" i="1"/>
  <c r="AP4" i="6" s="1"/>
  <c r="D43" i="1"/>
  <c r="H42" i="1"/>
  <c r="AO7" i="6" s="1"/>
  <c r="G42" i="1"/>
  <c r="F42" i="1"/>
  <c r="AO5" i="6" s="1"/>
  <c r="E42" i="1"/>
  <c r="AO4" i="6" s="1"/>
  <c r="D42" i="1"/>
  <c r="H41" i="1"/>
  <c r="AN7" i="6" s="1"/>
  <c r="G41" i="1"/>
  <c r="F41" i="1"/>
  <c r="AN5" i="6" s="1"/>
  <c r="E41" i="1"/>
  <c r="AN4" i="6" s="1"/>
  <c r="D41" i="1"/>
  <c r="H40" i="1"/>
  <c r="AM7" i="6" s="1"/>
  <c r="G40" i="1"/>
  <c r="F40" i="1"/>
  <c r="AM5" i="6" s="1"/>
  <c r="E40" i="1"/>
  <c r="AM4" i="6" s="1"/>
  <c r="D40" i="1"/>
  <c r="H39" i="1"/>
  <c r="AL7" i="6" s="1"/>
  <c r="G39" i="1"/>
  <c r="F39" i="1"/>
  <c r="AL5" i="6" s="1"/>
  <c r="E39" i="1"/>
  <c r="AL4" i="6" s="1"/>
  <c r="D39" i="1"/>
  <c r="H38" i="1"/>
  <c r="AK7" i="6" s="1"/>
  <c r="G38" i="1"/>
  <c r="F38" i="1"/>
  <c r="AK5" i="6" s="1"/>
  <c r="E38" i="1"/>
  <c r="AK4" i="6" s="1"/>
  <c r="D38" i="1"/>
  <c r="H37" i="1"/>
  <c r="AJ7" i="6" s="1"/>
  <c r="G37" i="1"/>
  <c r="F37" i="1"/>
  <c r="AJ5" i="6" s="1"/>
  <c r="E37" i="1"/>
  <c r="AJ4" i="6" s="1"/>
  <c r="D37" i="1"/>
  <c r="H36" i="1"/>
  <c r="AI7" i="6" s="1"/>
  <c r="G36" i="1"/>
  <c r="F36" i="1"/>
  <c r="AI5" i="6" s="1"/>
  <c r="E36" i="1"/>
  <c r="AI4" i="6" s="1"/>
  <c r="D36" i="1"/>
  <c r="H35" i="1"/>
  <c r="AH7" i="6" s="1"/>
  <c r="G35" i="1"/>
  <c r="F35" i="1"/>
  <c r="AH5" i="6" s="1"/>
  <c r="E35" i="1"/>
  <c r="AH4" i="6" s="1"/>
  <c r="D35" i="1"/>
  <c r="H34" i="1"/>
  <c r="AG7" i="6" s="1"/>
  <c r="G34" i="1"/>
  <c r="F34" i="1"/>
  <c r="AG5" i="6" s="1"/>
  <c r="E34" i="1"/>
  <c r="AG4" i="6" s="1"/>
  <c r="D34" i="1"/>
  <c r="H33" i="1"/>
  <c r="AF7" i="6" s="1"/>
  <c r="G33" i="1"/>
  <c r="F33" i="1"/>
  <c r="AF5" i="6" s="1"/>
  <c r="E33" i="1"/>
  <c r="AF4" i="6" s="1"/>
  <c r="D33" i="1"/>
  <c r="H32" i="1"/>
  <c r="AE7" i="6" s="1"/>
  <c r="G32" i="1"/>
  <c r="F32" i="1"/>
  <c r="AE5" i="6" s="1"/>
  <c r="E32" i="1"/>
  <c r="AE4" i="6" s="1"/>
  <c r="D32" i="1"/>
  <c r="H31" i="1"/>
  <c r="AD7" i="6" s="1"/>
  <c r="G31" i="1"/>
  <c r="F31" i="1"/>
  <c r="AD5" i="6" s="1"/>
  <c r="E31" i="1"/>
  <c r="AD4" i="6" s="1"/>
  <c r="D31" i="1"/>
  <c r="H30" i="1"/>
  <c r="AC7" i="6" s="1"/>
  <c r="G30" i="1"/>
  <c r="F30" i="1"/>
  <c r="AC5" i="6" s="1"/>
  <c r="E30" i="1"/>
  <c r="AC4" i="6" s="1"/>
  <c r="D30" i="1"/>
  <c r="H29" i="1"/>
  <c r="AB7" i="6" s="1"/>
  <c r="G29" i="1"/>
  <c r="F29" i="1"/>
  <c r="AB5" i="6" s="1"/>
  <c r="E29" i="1"/>
  <c r="AB4" i="6" s="1"/>
  <c r="D29" i="1"/>
  <c r="H28" i="1"/>
  <c r="AA7" i="6" s="1"/>
  <c r="G28" i="1"/>
  <c r="F28" i="1"/>
  <c r="AA5" i="6" s="1"/>
  <c r="E28" i="1"/>
  <c r="AA4" i="6" s="1"/>
  <c r="D28" i="1"/>
  <c r="H27" i="1"/>
  <c r="Z7" i="6" s="1"/>
  <c r="G27" i="1"/>
  <c r="F27" i="1"/>
  <c r="Z5" i="6" s="1"/>
  <c r="E27" i="1"/>
  <c r="Z4" i="6" s="1"/>
  <c r="D27" i="1"/>
  <c r="H26" i="1"/>
  <c r="Y7" i="6" s="1"/>
  <c r="G26" i="1"/>
  <c r="F26" i="1"/>
  <c r="Y5" i="6" s="1"/>
  <c r="E26" i="1"/>
  <c r="Y4" i="6" s="1"/>
  <c r="D26" i="1"/>
  <c r="H25" i="1"/>
  <c r="X7" i="6" s="1"/>
  <c r="G25" i="1"/>
  <c r="F25" i="1"/>
  <c r="X5" i="6" s="1"/>
  <c r="E25" i="1"/>
  <c r="X4" i="6" s="1"/>
  <c r="D25" i="1"/>
  <c r="H24" i="1"/>
  <c r="W7" i="6" s="1"/>
  <c r="G24" i="1"/>
  <c r="F24" i="1"/>
  <c r="W5" i="6" s="1"/>
  <c r="E24" i="1"/>
  <c r="W4" i="6" s="1"/>
  <c r="D24" i="1"/>
  <c r="H23" i="1"/>
  <c r="V7" i="6" s="1"/>
  <c r="G23" i="1"/>
  <c r="F23" i="1"/>
  <c r="V5" i="6" s="1"/>
  <c r="E23" i="1"/>
  <c r="V4" i="6" s="1"/>
  <c r="D23" i="1"/>
  <c r="H22" i="1"/>
  <c r="U7" i="6" s="1"/>
  <c r="G22" i="1"/>
  <c r="F22" i="1"/>
  <c r="U5" i="6" s="1"/>
  <c r="E22" i="1"/>
  <c r="U4" i="6" s="1"/>
  <c r="D22" i="1"/>
  <c r="H21" i="1"/>
  <c r="T7" i="6" s="1"/>
  <c r="G21" i="1"/>
  <c r="F21" i="1"/>
  <c r="T5" i="6" s="1"/>
  <c r="E21" i="1"/>
  <c r="T4" i="6" s="1"/>
  <c r="D21" i="1"/>
  <c r="H20" i="1"/>
  <c r="S7" i="6" s="1"/>
  <c r="G20" i="1"/>
  <c r="F20" i="1"/>
  <c r="S5" i="6" s="1"/>
  <c r="E20" i="1"/>
  <c r="S4" i="6" s="1"/>
  <c r="D20" i="1"/>
  <c r="H19" i="1"/>
  <c r="R7" i="6" s="1"/>
  <c r="G19" i="1"/>
  <c r="F19" i="1"/>
  <c r="R5" i="6" s="1"/>
  <c r="E19" i="1"/>
  <c r="R4" i="6" s="1"/>
  <c r="D19" i="1"/>
  <c r="H18" i="1"/>
  <c r="Q7" i="6" s="1"/>
  <c r="G18" i="1"/>
  <c r="F18" i="1"/>
  <c r="Q5" i="6" s="1"/>
  <c r="E18" i="1"/>
  <c r="Q4" i="6" s="1"/>
  <c r="D18" i="1"/>
  <c r="H17" i="1"/>
  <c r="P7" i="6" s="1"/>
  <c r="G17" i="1"/>
  <c r="F17" i="1"/>
  <c r="P5" i="6" s="1"/>
  <c r="E17" i="1"/>
  <c r="P4" i="6" s="1"/>
  <c r="D17" i="1"/>
  <c r="H16" i="1"/>
  <c r="O7" i="6" s="1"/>
  <c r="G16" i="1"/>
  <c r="F16" i="1"/>
  <c r="O5" i="6" s="1"/>
  <c r="E16" i="1"/>
  <c r="O4" i="6" s="1"/>
  <c r="D16" i="1"/>
  <c r="H15" i="1"/>
  <c r="N7" i="6" s="1"/>
  <c r="G15" i="1"/>
  <c r="F15" i="1"/>
  <c r="N5" i="6" s="1"/>
  <c r="E15" i="1"/>
  <c r="N4" i="6" s="1"/>
  <c r="D15" i="1"/>
  <c r="C15" i="1" s="1"/>
  <c r="N2" i="6" s="1"/>
  <c r="H14" i="1"/>
  <c r="M7" i="6" s="1"/>
  <c r="G14" i="1"/>
  <c r="F14" i="1"/>
  <c r="M5" i="6" s="1"/>
  <c r="E14" i="1"/>
  <c r="M4" i="6" s="1"/>
  <c r="D14" i="1"/>
  <c r="H13" i="1"/>
  <c r="L7" i="6" s="1"/>
  <c r="G13" i="1"/>
  <c r="F13" i="1"/>
  <c r="L5" i="6" s="1"/>
  <c r="E13" i="1"/>
  <c r="L4" i="6" s="1"/>
  <c r="D13" i="1"/>
  <c r="H12" i="1"/>
  <c r="K7" i="6" s="1"/>
  <c r="G12" i="1"/>
  <c r="F12" i="1"/>
  <c r="K5" i="6" s="1"/>
  <c r="E12" i="1"/>
  <c r="K4" i="6" s="1"/>
  <c r="D12" i="1"/>
  <c r="H11" i="1"/>
  <c r="J7" i="6" s="1"/>
  <c r="G11" i="1"/>
  <c r="F11" i="1"/>
  <c r="J5" i="6" s="1"/>
  <c r="E11" i="1"/>
  <c r="J4" i="6" s="1"/>
  <c r="D11" i="1"/>
  <c r="H10" i="1"/>
  <c r="I7" i="6" s="1"/>
  <c r="G10" i="1"/>
  <c r="F10" i="1"/>
  <c r="I5" i="6" s="1"/>
  <c r="E10" i="1"/>
  <c r="I4" i="6" s="1"/>
  <c r="D10" i="1"/>
  <c r="H9" i="1"/>
  <c r="H7" i="6" s="1"/>
  <c r="G9" i="1"/>
  <c r="F9" i="1"/>
  <c r="H5" i="6" s="1"/>
  <c r="E9" i="1"/>
  <c r="H4" i="6" s="1"/>
  <c r="D9" i="1"/>
  <c r="H8" i="1"/>
  <c r="G7" i="6" s="1"/>
  <c r="G8" i="1"/>
  <c r="F8" i="1"/>
  <c r="G5" i="6" s="1"/>
  <c r="E8" i="1"/>
  <c r="G4" i="6" s="1"/>
  <c r="D8" i="1"/>
  <c r="H7" i="1"/>
  <c r="F7" i="6" s="1"/>
  <c r="G7" i="1"/>
  <c r="F7" i="1"/>
  <c r="F5" i="6" s="1"/>
  <c r="E7" i="1"/>
  <c r="F4" i="6" s="1"/>
  <c r="D7" i="1"/>
  <c r="H6" i="1"/>
  <c r="E7" i="6" s="1"/>
  <c r="G6" i="1"/>
  <c r="F6" i="1"/>
  <c r="E5" i="6" s="1"/>
  <c r="E6" i="1"/>
  <c r="E4" i="6" s="1"/>
  <c r="D6" i="1"/>
  <c r="H5" i="1"/>
  <c r="D7" i="6" s="1"/>
  <c r="G5" i="1"/>
  <c r="F5" i="1"/>
  <c r="D5" i="6" s="1"/>
  <c r="E5" i="1"/>
  <c r="D4" i="6" s="1"/>
  <c r="D5" i="1"/>
  <c r="H4" i="1"/>
  <c r="C7" i="6" s="1"/>
  <c r="F4" i="1"/>
  <c r="C5" i="6" s="1"/>
  <c r="E4" i="1"/>
  <c r="C4" i="6" s="1"/>
  <c r="D4" i="1"/>
  <c r="H3" i="1"/>
  <c r="B7" i="6" s="1"/>
  <c r="G3" i="1"/>
  <c r="F3" i="1"/>
  <c r="B5" i="6" s="1"/>
  <c r="E3" i="1"/>
  <c r="B4" i="6" s="1"/>
  <c r="D3" i="1"/>
  <c r="W2" i="1"/>
  <c r="A22" i="6" s="1"/>
  <c r="V2" i="1"/>
  <c r="A21" i="6" s="1"/>
  <c r="U2" i="1"/>
  <c r="A20" i="6" s="1"/>
  <c r="T2" i="1"/>
  <c r="A19" i="6" s="1"/>
  <c r="S2" i="1"/>
  <c r="A18" i="6" s="1"/>
  <c r="R2" i="1"/>
  <c r="A17" i="6" s="1"/>
  <c r="Q2" i="1"/>
  <c r="A16" i="6" s="1"/>
  <c r="P2" i="1"/>
  <c r="A15" i="6" s="1"/>
  <c r="O2" i="1"/>
  <c r="A14" i="6" s="1"/>
  <c r="H2" i="1"/>
  <c r="A7" i="6" s="1"/>
  <c r="G2" i="1"/>
  <c r="F2" i="1"/>
  <c r="A5" i="6" s="1"/>
  <c r="E2" i="1"/>
  <c r="A4" i="6" s="1"/>
  <c r="D2" i="1"/>
  <c r="A3" i="6" s="1"/>
  <c r="T1" i="1"/>
  <c r="S1" i="1"/>
  <c r="R1" i="1"/>
  <c r="B87" i="1" l="1"/>
  <c r="CH1" i="6" s="1"/>
  <c r="C87" i="1"/>
  <c r="CH2" i="6" s="1"/>
  <c r="B111" i="1"/>
  <c r="DF1" i="6" s="1"/>
  <c r="C111" i="1"/>
  <c r="DF2" i="6" s="1"/>
  <c r="B135" i="1"/>
  <c r="ED1" i="6" s="1"/>
  <c r="C135" i="1"/>
  <c r="ED2" i="6" s="1"/>
  <c r="B183" i="1"/>
  <c r="FZ1" i="6" s="1"/>
  <c r="C183" i="1"/>
  <c r="FZ2" i="6" s="1"/>
  <c r="B54" i="1"/>
  <c r="BA1" i="6" s="1"/>
  <c r="C54" i="1"/>
  <c r="BA2" i="6" s="1"/>
  <c r="B5" i="1"/>
  <c r="D1" i="6" s="1"/>
  <c r="C5" i="1"/>
  <c r="D2" i="6" s="1"/>
  <c r="B10" i="1"/>
  <c r="I1" i="6" s="1"/>
  <c r="C10" i="1"/>
  <c r="I2" i="6" s="1"/>
  <c r="B22" i="1"/>
  <c r="U1" i="6" s="1"/>
  <c r="C22" i="1"/>
  <c r="U2" i="6" s="1"/>
  <c r="AD6" i="6"/>
  <c r="B34" i="1"/>
  <c r="AG1" i="6" s="1"/>
  <c r="C34" i="1"/>
  <c r="AG2" i="6" s="1"/>
  <c r="B46" i="1"/>
  <c r="AS1" i="6" s="1"/>
  <c r="C46" i="1"/>
  <c r="AS2" i="6" s="1"/>
  <c r="B58" i="1"/>
  <c r="BE1" i="6" s="1"/>
  <c r="C58" i="1"/>
  <c r="BE2" i="6" s="1"/>
  <c r="B70" i="1"/>
  <c r="BQ1" i="6" s="1"/>
  <c r="C70" i="1"/>
  <c r="BQ2" i="6" s="1"/>
  <c r="BZ6" i="6"/>
  <c r="B82" i="1"/>
  <c r="CC1" i="6" s="1"/>
  <c r="C82" i="1"/>
  <c r="CC2" i="6" s="1"/>
  <c r="CL6" i="6"/>
  <c r="B94" i="1"/>
  <c r="CO1" i="6" s="1"/>
  <c r="C94" i="1"/>
  <c r="CO2" i="6" s="1"/>
  <c r="B106" i="1"/>
  <c r="DA1" i="6" s="1"/>
  <c r="C106" i="1"/>
  <c r="DA2" i="6" s="1"/>
  <c r="B118" i="1"/>
  <c r="AH118" i="1" s="1"/>
  <c r="C118" i="1"/>
  <c r="DM2" i="6" s="1"/>
  <c r="B130" i="1"/>
  <c r="DY1" i="6" s="1"/>
  <c r="C130" i="1"/>
  <c r="DY2" i="6" s="1"/>
  <c r="B142" i="1"/>
  <c r="EK1" i="6" s="1"/>
  <c r="C142" i="1"/>
  <c r="EK2" i="6" s="1"/>
  <c r="ET6" i="6"/>
  <c r="B154" i="1"/>
  <c r="EW1" i="6" s="1"/>
  <c r="C154" i="1"/>
  <c r="EW2" i="6" s="1"/>
  <c r="FF6" i="6"/>
  <c r="B166" i="1"/>
  <c r="FI1" i="6" s="1"/>
  <c r="C166" i="1"/>
  <c r="FI2" i="6" s="1"/>
  <c r="B178" i="1"/>
  <c r="FU1" i="6" s="1"/>
  <c r="C178" i="1"/>
  <c r="FU2" i="6" s="1"/>
  <c r="B190" i="1"/>
  <c r="GG1" i="6" s="1"/>
  <c r="C190" i="1"/>
  <c r="GG2" i="6" s="1"/>
  <c r="B202" i="1"/>
  <c r="GS1" i="6" s="1"/>
  <c r="C202" i="1"/>
  <c r="GS2" i="6" s="1"/>
  <c r="B3" i="1"/>
  <c r="C3" i="1"/>
  <c r="B2" i="6" s="1"/>
  <c r="D6" i="6"/>
  <c r="B8" i="1"/>
  <c r="G1" i="6" s="1"/>
  <c r="C8" i="1"/>
  <c r="G2" i="6" s="1"/>
  <c r="B20" i="1"/>
  <c r="S1" i="6" s="1"/>
  <c r="C20" i="1"/>
  <c r="S2" i="6" s="1"/>
  <c r="B32" i="1"/>
  <c r="AE1" i="6" s="1"/>
  <c r="C32" i="1"/>
  <c r="AE2" i="6" s="1"/>
  <c r="AN6" i="6"/>
  <c r="B44" i="1"/>
  <c r="AQ1" i="6" s="1"/>
  <c r="C44" i="1"/>
  <c r="AQ2" i="6" s="1"/>
  <c r="AZ6" i="6"/>
  <c r="B56" i="1"/>
  <c r="BC1" i="6" s="1"/>
  <c r="C56" i="1"/>
  <c r="BC2" i="6" s="1"/>
  <c r="B68" i="1"/>
  <c r="BO1" i="6" s="1"/>
  <c r="C68" i="1"/>
  <c r="BO2" i="6" s="1"/>
  <c r="B80" i="1"/>
  <c r="CA1" i="6" s="1"/>
  <c r="C80" i="1"/>
  <c r="CA2" i="6" s="1"/>
  <c r="CJ6" i="6"/>
  <c r="B92" i="1"/>
  <c r="CM1" i="6" s="1"/>
  <c r="C92" i="1"/>
  <c r="CM2" i="6" s="1"/>
  <c r="CV6" i="6"/>
  <c r="B104" i="1"/>
  <c r="CY1" i="6" s="1"/>
  <c r="C104" i="1"/>
  <c r="CY2" i="6" s="1"/>
  <c r="B116" i="1"/>
  <c r="DK1" i="6" s="1"/>
  <c r="C116" i="1"/>
  <c r="DK2" i="6" s="1"/>
  <c r="B128" i="1"/>
  <c r="DW1" i="6" s="1"/>
  <c r="C128" i="1"/>
  <c r="DW2" i="6" s="1"/>
  <c r="B140" i="1"/>
  <c r="EI1" i="6" s="1"/>
  <c r="C140" i="1"/>
  <c r="EI2" i="6" s="1"/>
  <c r="ER6" i="6"/>
  <c r="B152" i="1"/>
  <c r="EU1" i="6" s="1"/>
  <c r="C152" i="1"/>
  <c r="EU2" i="6" s="1"/>
  <c r="FD6" i="6"/>
  <c r="B164" i="1"/>
  <c r="FG1" i="6" s="1"/>
  <c r="C164" i="1"/>
  <c r="FG2" i="6" s="1"/>
  <c r="FP6" i="6"/>
  <c r="B176" i="1"/>
  <c r="FS1" i="6" s="1"/>
  <c r="C176" i="1"/>
  <c r="FS2" i="6" s="1"/>
  <c r="B188" i="1"/>
  <c r="GE1" i="6" s="1"/>
  <c r="C188" i="1"/>
  <c r="GE2" i="6" s="1"/>
  <c r="B200" i="1"/>
  <c r="GQ1" i="6" s="1"/>
  <c r="C200" i="1"/>
  <c r="GQ2" i="6" s="1"/>
  <c r="B39" i="1"/>
  <c r="AL1" i="6" s="1"/>
  <c r="C39" i="1"/>
  <c r="AL2" i="6" s="1"/>
  <c r="B75" i="1"/>
  <c r="BV1" i="6" s="1"/>
  <c r="C75" i="1"/>
  <c r="BV2" i="6" s="1"/>
  <c r="B99" i="1"/>
  <c r="CT1" i="6" s="1"/>
  <c r="C99" i="1"/>
  <c r="CT2" i="6" s="1"/>
  <c r="B13" i="1"/>
  <c r="L1" i="6" s="1"/>
  <c r="C13" i="1"/>
  <c r="L2" i="6" s="1"/>
  <c r="B25" i="1"/>
  <c r="X1" i="6" s="1"/>
  <c r="C25" i="1"/>
  <c r="X2" i="6" s="1"/>
  <c r="B37" i="1"/>
  <c r="AJ1" i="6" s="1"/>
  <c r="C37" i="1"/>
  <c r="AJ2" i="6" s="1"/>
  <c r="B49" i="1"/>
  <c r="AV1" i="6" s="1"/>
  <c r="C49" i="1"/>
  <c r="AV2" i="6" s="1"/>
  <c r="B61" i="1"/>
  <c r="BH1" i="6" s="1"/>
  <c r="C61" i="1"/>
  <c r="BH2" i="6" s="1"/>
  <c r="B73" i="1"/>
  <c r="BT1" i="6" s="1"/>
  <c r="C73" i="1"/>
  <c r="BT2" i="6" s="1"/>
  <c r="B85" i="1"/>
  <c r="CF1" i="6" s="1"/>
  <c r="C85" i="1"/>
  <c r="CF2" i="6" s="1"/>
  <c r="B97" i="1"/>
  <c r="CR1" i="6" s="1"/>
  <c r="C97" i="1"/>
  <c r="CR2" i="6" s="1"/>
  <c r="B109" i="1"/>
  <c r="DD1" i="6" s="1"/>
  <c r="C109" i="1"/>
  <c r="DD2" i="6" s="1"/>
  <c r="B121" i="1"/>
  <c r="DP1" i="6" s="1"/>
  <c r="C121" i="1"/>
  <c r="DP2" i="6" s="1"/>
  <c r="B133" i="1"/>
  <c r="EB1" i="6" s="1"/>
  <c r="C133" i="1"/>
  <c r="EB2" i="6" s="1"/>
  <c r="B145" i="1"/>
  <c r="EN1" i="6" s="1"/>
  <c r="C145" i="1"/>
  <c r="EN2" i="6" s="1"/>
  <c r="B157" i="1"/>
  <c r="EZ1" i="6" s="1"/>
  <c r="C157" i="1"/>
  <c r="EZ2" i="6" s="1"/>
  <c r="B169" i="1"/>
  <c r="FL1" i="6" s="1"/>
  <c r="C169" i="1"/>
  <c r="FL2" i="6" s="1"/>
  <c r="B181" i="1"/>
  <c r="FX1" i="6" s="1"/>
  <c r="C181" i="1"/>
  <c r="FX2" i="6" s="1"/>
  <c r="B193" i="1"/>
  <c r="GJ1" i="6" s="1"/>
  <c r="C193" i="1"/>
  <c r="GJ2" i="6" s="1"/>
  <c r="GS6" i="6"/>
  <c r="B27" i="1"/>
  <c r="Z1" i="6" s="1"/>
  <c r="C27" i="1"/>
  <c r="Z2" i="6" s="1"/>
  <c r="B30" i="1"/>
  <c r="AC1" i="6" s="1"/>
  <c r="C30" i="1"/>
  <c r="AC2" i="6" s="1"/>
  <c r="B78" i="1"/>
  <c r="BY1" i="6" s="1"/>
  <c r="C78" i="1"/>
  <c r="BY2" i="6" s="1"/>
  <c r="B90" i="1"/>
  <c r="CK1" i="6" s="1"/>
  <c r="C90" i="1"/>
  <c r="CK2" i="6" s="1"/>
  <c r="B102" i="1"/>
  <c r="CW1" i="6" s="1"/>
  <c r="C102" i="1"/>
  <c r="CW2" i="6" s="1"/>
  <c r="B114" i="1"/>
  <c r="DI1" i="6" s="1"/>
  <c r="C114" i="1"/>
  <c r="DI2" i="6" s="1"/>
  <c r="B126" i="1"/>
  <c r="DU1" i="6" s="1"/>
  <c r="C126" i="1"/>
  <c r="DU2" i="6" s="1"/>
  <c r="B138" i="1"/>
  <c r="EG1" i="6" s="1"/>
  <c r="C138" i="1"/>
  <c r="EG2" i="6" s="1"/>
  <c r="B150" i="1"/>
  <c r="ES1" i="6" s="1"/>
  <c r="C150" i="1"/>
  <c r="ES2" i="6" s="1"/>
  <c r="B162" i="1"/>
  <c r="FE1" i="6" s="1"/>
  <c r="C162" i="1"/>
  <c r="FE2" i="6" s="1"/>
  <c r="B174" i="1"/>
  <c r="FQ1" i="6" s="1"/>
  <c r="C174" i="1"/>
  <c r="FQ2" i="6" s="1"/>
  <c r="B186" i="1"/>
  <c r="GC1" i="6" s="1"/>
  <c r="C186" i="1"/>
  <c r="GC2" i="6" s="1"/>
  <c r="B198" i="1"/>
  <c r="GO1" i="6" s="1"/>
  <c r="C198" i="1"/>
  <c r="GO2" i="6" s="1"/>
  <c r="B147" i="1"/>
  <c r="EP1" i="6" s="1"/>
  <c r="C147" i="1"/>
  <c r="EP2" i="6" s="1"/>
  <c r="B66" i="1"/>
  <c r="BM1" i="6" s="1"/>
  <c r="C66" i="1"/>
  <c r="BM2" i="6" s="1"/>
  <c r="G6" i="6"/>
  <c r="B11" i="1"/>
  <c r="AH11" i="1" s="1"/>
  <c r="C11" i="1"/>
  <c r="J2" i="6" s="1"/>
  <c r="B23" i="1"/>
  <c r="V1" i="6" s="1"/>
  <c r="C23" i="1"/>
  <c r="V2" i="6" s="1"/>
  <c r="B35" i="1"/>
  <c r="AH1" i="6" s="1"/>
  <c r="C35" i="1"/>
  <c r="AH2" i="6" s="1"/>
  <c r="B47" i="1"/>
  <c r="AT1" i="6" s="1"/>
  <c r="C47" i="1"/>
  <c r="AT2" i="6" s="1"/>
  <c r="B59" i="1"/>
  <c r="BF1" i="6" s="1"/>
  <c r="C59" i="1"/>
  <c r="BF2" i="6" s="1"/>
  <c r="B71" i="1"/>
  <c r="BR1" i="6" s="1"/>
  <c r="C71" i="1"/>
  <c r="BR2" i="6" s="1"/>
  <c r="B83" i="1"/>
  <c r="CD1" i="6" s="1"/>
  <c r="C83" i="1"/>
  <c r="CD2" i="6" s="1"/>
  <c r="B95" i="1"/>
  <c r="CP1" i="6" s="1"/>
  <c r="C95" i="1"/>
  <c r="CP2" i="6" s="1"/>
  <c r="B107" i="1"/>
  <c r="DB1" i="6" s="1"/>
  <c r="C107" i="1"/>
  <c r="DB2" i="6" s="1"/>
  <c r="B119" i="1"/>
  <c r="DN1" i="6" s="1"/>
  <c r="C119" i="1"/>
  <c r="DN2" i="6" s="1"/>
  <c r="B131" i="1"/>
  <c r="DZ1" i="6" s="1"/>
  <c r="C131" i="1"/>
  <c r="DZ2" i="6" s="1"/>
  <c r="B143" i="1"/>
  <c r="EL1" i="6" s="1"/>
  <c r="C143" i="1"/>
  <c r="EL2" i="6" s="1"/>
  <c r="B155" i="1"/>
  <c r="EX1" i="6" s="1"/>
  <c r="C155" i="1"/>
  <c r="EX2" i="6" s="1"/>
  <c r="B167" i="1"/>
  <c r="FJ1" i="6" s="1"/>
  <c r="C167" i="1"/>
  <c r="FJ2" i="6" s="1"/>
  <c r="B179" i="1"/>
  <c r="FV1" i="6" s="1"/>
  <c r="C179" i="1"/>
  <c r="FV2" i="6" s="1"/>
  <c r="B191" i="1"/>
  <c r="GH1" i="6" s="1"/>
  <c r="C191" i="1"/>
  <c r="GH2" i="6" s="1"/>
  <c r="B16" i="1"/>
  <c r="O1" i="6" s="1"/>
  <c r="C16" i="1"/>
  <c r="O2" i="6" s="1"/>
  <c r="B28" i="1"/>
  <c r="AA1" i="6" s="1"/>
  <c r="C28" i="1"/>
  <c r="AA2" i="6" s="1"/>
  <c r="B40" i="1"/>
  <c r="AM1" i="6" s="1"/>
  <c r="C40" i="1"/>
  <c r="AM2" i="6" s="1"/>
  <c r="B52" i="1"/>
  <c r="AY1" i="6" s="1"/>
  <c r="C52" i="1"/>
  <c r="AY2" i="6" s="1"/>
  <c r="B64" i="1"/>
  <c r="BK1" i="6" s="1"/>
  <c r="C64" i="1"/>
  <c r="BK2" i="6" s="1"/>
  <c r="B76" i="1"/>
  <c r="BW1" i="6" s="1"/>
  <c r="C76" i="1"/>
  <c r="BW2" i="6" s="1"/>
  <c r="B88" i="1"/>
  <c r="CI1" i="6" s="1"/>
  <c r="C88" i="1"/>
  <c r="CI2" i="6" s="1"/>
  <c r="B100" i="1"/>
  <c r="CU1" i="6" s="1"/>
  <c r="C100" i="1"/>
  <c r="CU2" i="6" s="1"/>
  <c r="B112" i="1"/>
  <c r="DG1" i="6" s="1"/>
  <c r="C112" i="1"/>
  <c r="DG2" i="6" s="1"/>
  <c r="B124" i="1"/>
  <c r="DS1" i="6" s="1"/>
  <c r="C124" i="1"/>
  <c r="DS2" i="6" s="1"/>
  <c r="B136" i="1"/>
  <c r="EE1" i="6" s="1"/>
  <c r="C136" i="1"/>
  <c r="EE2" i="6" s="1"/>
  <c r="B148" i="1"/>
  <c r="EQ1" i="6" s="1"/>
  <c r="C148" i="1"/>
  <c r="EQ2" i="6" s="1"/>
  <c r="B160" i="1"/>
  <c r="FC1" i="6" s="1"/>
  <c r="C160" i="1"/>
  <c r="FC2" i="6" s="1"/>
  <c r="B172" i="1"/>
  <c r="FO1" i="6" s="1"/>
  <c r="C172" i="1"/>
  <c r="FO2" i="6" s="1"/>
  <c r="B184" i="1"/>
  <c r="GA1" i="6" s="1"/>
  <c r="C184" i="1"/>
  <c r="GA2" i="6" s="1"/>
  <c r="B196" i="1"/>
  <c r="GM1" i="6" s="1"/>
  <c r="C196" i="1"/>
  <c r="GM2" i="6" s="1"/>
  <c r="B51" i="1"/>
  <c r="AX1" i="6" s="1"/>
  <c r="C51" i="1"/>
  <c r="AX2" i="6" s="1"/>
  <c r="B4" i="1"/>
  <c r="E6" i="6"/>
  <c r="B9" i="1"/>
  <c r="H1" i="6" s="1"/>
  <c r="C9" i="1"/>
  <c r="H2" i="6" s="1"/>
  <c r="Q6" i="6"/>
  <c r="B21" i="1"/>
  <c r="T1" i="6" s="1"/>
  <c r="C21" i="1"/>
  <c r="T2" i="6" s="1"/>
  <c r="AC6" i="6"/>
  <c r="B33" i="1"/>
  <c r="AF1" i="6" s="1"/>
  <c r="C33" i="1"/>
  <c r="AF2" i="6" s="1"/>
  <c r="AO6" i="6"/>
  <c r="B45" i="1"/>
  <c r="AR1" i="6" s="1"/>
  <c r="C45" i="1"/>
  <c r="AR2" i="6" s="1"/>
  <c r="BA6" i="6"/>
  <c r="B57" i="1"/>
  <c r="BD1" i="6" s="1"/>
  <c r="C57" i="1"/>
  <c r="BD2" i="6" s="1"/>
  <c r="BM6" i="6"/>
  <c r="B69" i="1"/>
  <c r="BP1" i="6" s="1"/>
  <c r="C69" i="1"/>
  <c r="BP2" i="6" s="1"/>
  <c r="BY6" i="6"/>
  <c r="B81" i="1"/>
  <c r="CB1" i="6" s="1"/>
  <c r="C81" i="1"/>
  <c r="CB2" i="6" s="1"/>
  <c r="B93" i="1"/>
  <c r="CN1" i="6" s="1"/>
  <c r="C93" i="1"/>
  <c r="CN2" i="6" s="1"/>
  <c r="B105" i="1"/>
  <c r="CZ1" i="6" s="1"/>
  <c r="C105" i="1"/>
  <c r="CZ2" i="6" s="1"/>
  <c r="B117" i="1"/>
  <c r="DL1" i="6" s="1"/>
  <c r="C117" i="1"/>
  <c r="DL2" i="6" s="1"/>
  <c r="B129" i="1"/>
  <c r="DX1" i="6" s="1"/>
  <c r="C129" i="1"/>
  <c r="DX2" i="6" s="1"/>
  <c r="B141" i="1"/>
  <c r="EJ1" i="6" s="1"/>
  <c r="C141" i="1"/>
  <c r="EJ2" i="6" s="1"/>
  <c r="B153" i="1"/>
  <c r="EV1" i="6" s="1"/>
  <c r="C153" i="1"/>
  <c r="EV2" i="6" s="1"/>
  <c r="B165" i="1"/>
  <c r="FH1" i="6" s="1"/>
  <c r="C165" i="1"/>
  <c r="FH2" i="6" s="1"/>
  <c r="B177" i="1"/>
  <c r="FT1" i="6" s="1"/>
  <c r="C177" i="1"/>
  <c r="FT2" i="6" s="1"/>
  <c r="B189" i="1"/>
  <c r="GF1" i="6" s="1"/>
  <c r="C189" i="1"/>
  <c r="GF2" i="6" s="1"/>
  <c r="B201" i="1"/>
  <c r="GR1" i="6" s="1"/>
  <c r="C201" i="1"/>
  <c r="GR2" i="6" s="1"/>
  <c r="B18" i="1"/>
  <c r="Q1" i="6" s="1"/>
  <c r="C18" i="1"/>
  <c r="Q2" i="6" s="1"/>
  <c r="B14" i="1"/>
  <c r="M1" i="6" s="1"/>
  <c r="C14" i="1"/>
  <c r="M2" i="6" s="1"/>
  <c r="B26" i="1"/>
  <c r="Y1" i="6" s="1"/>
  <c r="C26" i="1"/>
  <c r="Y2" i="6" s="1"/>
  <c r="B38" i="1"/>
  <c r="AK1" i="6" s="1"/>
  <c r="C38" i="1"/>
  <c r="AK2" i="6" s="1"/>
  <c r="B50" i="1"/>
  <c r="AW1" i="6" s="1"/>
  <c r="C50" i="1"/>
  <c r="AW2" i="6" s="1"/>
  <c r="B62" i="1"/>
  <c r="BI1" i="6" s="1"/>
  <c r="C62" i="1"/>
  <c r="BI2" i="6" s="1"/>
  <c r="B74" i="1"/>
  <c r="BU1" i="6" s="1"/>
  <c r="C74" i="1"/>
  <c r="BU2" i="6" s="1"/>
  <c r="B86" i="1"/>
  <c r="CG1" i="6" s="1"/>
  <c r="C86" i="1"/>
  <c r="CG2" i="6" s="1"/>
  <c r="B98" i="1"/>
  <c r="CS1" i="6" s="1"/>
  <c r="C98" i="1"/>
  <c r="CS2" i="6" s="1"/>
  <c r="B110" i="1"/>
  <c r="DE1" i="6" s="1"/>
  <c r="C110" i="1"/>
  <c r="DE2" i="6" s="1"/>
  <c r="B122" i="1"/>
  <c r="DQ1" i="6" s="1"/>
  <c r="C122" i="1"/>
  <c r="DQ2" i="6" s="1"/>
  <c r="B134" i="1"/>
  <c r="EC1" i="6" s="1"/>
  <c r="C134" i="1"/>
  <c r="EC2" i="6" s="1"/>
  <c r="B146" i="1"/>
  <c r="EO1" i="6" s="1"/>
  <c r="C146" i="1"/>
  <c r="EO2" i="6" s="1"/>
  <c r="B158" i="1"/>
  <c r="FA1" i="6" s="1"/>
  <c r="C158" i="1"/>
  <c r="FA2" i="6" s="1"/>
  <c r="B170" i="1"/>
  <c r="FM1" i="6" s="1"/>
  <c r="C170" i="1"/>
  <c r="FM2" i="6" s="1"/>
  <c r="B182" i="1"/>
  <c r="FY1" i="6" s="1"/>
  <c r="C182" i="1"/>
  <c r="FY2" i="6" s="1"/>
  <c r="B194" i="1"/>
  <c r="GK1" i="6" s="1"/>
  <c r="C194" i="1"/>
  <c r="GK2" i="6" s="1"/>
  <c r="B6" i="1"/>
  <c r="E1" i="6" s="1"/>
  <c r="C6" i="1"/>
  <c r="E2" i="6" s="1"/>
  <c r="B7" i="1"/>
  <c r="F1" i="6" s="1"/>
  <c r="C7" i="1"/>
  <c r="F2" i="6" s="1"/>
  <c r="B19" i="1"/>
  <c r="R1" i="6" s="1"/>
  <c r="C19" i="1"/>
  <c r="R2" i="6" s="1"/>
  <c r="B31" i="1"/>
  <c r="AD1" i="6" s="1"/>
  <c r="C31" i="1"/>
  <c r="AD2" i="6" s="1"/>
  <c r="B43" i="1"/>
  <c r="AP1" i="6" s="1"/>
  <c r="C43" i="1"/>
  <c r="AP2" i="6" s="1"/>
  <c r="B55" i="1"/>
  <c r="BB1" i="6" s="1"/>
  <c r="C55" i="1"/>
  <c r="BB2" i="6" s="1"/>
  <c r="B67" i="1"/>
  <c r="BN1" i="6" s="1"/>
  <c r="C67" i="1"/>
  <c r="BN2" i="6" s="1"/>
  <c r="B79" i="1"/>
  <c r="BZ1" i="6" s="1"/>
  <c r="C79" i="1"/>
  <c r="BZ2" i="6" s="1"/>
  <c r="B91" i="1"/>
  <c r="CL1" i="6" s="1"/>
  <c r="C91" i="1"/>
  <c r="CL2" i="6" s="1"/>
  <c r="B103" i="1"/>
  <c r="CX1" i="6" s="1"/>
  <c r="C103" i="1"/>
  <c r="CX2" i="6" s="1"/>
  <c r="B115" i="1"/>
  <c r="DJ1" i="6" s="1"/>
  <c r="C115" i="1"/>
  <c r="DJ2" i="6" s="1"/>
  <c r="B127" i="1"/>
  <c r="DV1" i="6" s="1"/>
  <c r="C127" i="1"/>
  <c r="DV2" i="6" s="1"/>
  <c r="B139" i="1"/>
  <c r="EH1" i="6" s="1"/>
  <c r="C139" i="1"/>
  <c r="EH2" i="6" s="1"/>
  <c r="B151" i="1"/>
  <c r="ET1" i="6" s="1"/>
  <c r="C151" i="1"/>
  <c r="ET2" i="6" s="1"/>
  <c r="B163" i="1"/>
  <c r="FF1" i="6" s="1"/>
  <c r="C163" i="1"/>
  <c r="FF2" i="6" s="1"/>
  <c r="B175" i="1"/>
  <c r="FR1" i="6" s="1"/>
  <c r="C175" i="1"/>
  <c r="FR2" i="6" s="1"/>
  <c r="B187" i="1"/>
  <c r="GD1" i="6" s="1"/>
  <c r="C187" i="1"/>
  <c r="GD2" i="6" s="1"/>
  <c r="B199" i="1"/>
  <c r="GP1" i="6" s="1"/>
  <c r="C199" i="1"/>
  <c r="GP2" i="6" s="1"/>
  <c r="B63" i="1"/>
  <c r="BJ1" i="6" s="1"/>
  <c r="C63" i="1"/>
  <c r="BJ2" i="6" s="1"/>
  <c r="B123" i="1"/>
  <c r="DR1" i="6" s="1"/>
  <c r="C123" i="1"/>
  <c r="DR2" i="6" s="1"/>
  <c r="B171" i="1"/>
  <c r="FN1" i="6" s="1"/>
  <c r="C171" i="1"/>
  <c r="FN2" i="6" s="1"/>
  <c r="B195" i="1"/>
  <c r="GL1" i="6" s="1"/>
  <c r="C195" i="1"/>
  <c r="GL2" i="6" s="1"/>
  <c r="B12" i="1"/>
  <c r="K1" i="6" s="1"/>
  <c r="C12" i="1"/>
  <c r="K2" i="6" s="1"/>
  <c r="B24" i="1"/>
  <c r="W1" i="6" s="1"/>
  <c r="C24" i="1"/>
  <c r="W2" i="6" s="1"/>
  <c r="B36" i="1"/>
  <c r="AI1" i="6" s="1"/>
  <c r="C36" i="1"/>
  <c r="AI2" i="6" s="1"/>
  <c r="B48" i="1"/>
  <c r="AU1" i="6" s="1"/>
  <c r="C48" i="1"/>
  <c r="AU2" i="6" s="1"/>
  <c r="B60" i="1"/>
  <c r="BG1" i="6" s="1"/>
  <c r="C60" i="1"/>
  <c r="BG2" i="6" s="1"/>
  <c r="B72" i="1"/>
  <c r="BS1" i="6" s="1"/>
  <c r="C72" i="1"/>
  <c r="BS2" i="6" s="1"/>
  <c r="B84" i="1"/>
  <c r="CE1" i="6" s="1"/>
  <c r="C84" i="1"/>
  <c r="CE2" i="6" s="1"/>
  <c r="B96" i="1"/>
  <c r="CQ1" i="6" s="1"/>
  <c r="C96" i="1"/>
  <c r="CQ2" i="6" s="1"/>
  <c r="B108" i="1"/>
  <c r="DC1" i="6" s="1"/>
  <c r="C108" i="1"/>
  <c r="DC2" i="6" s="1"/>
  <c r="B120" i="1"/>
  <c r="DO1" i="6" s="1"/>
  <c r="C120" i="1"/>
  <c r="DO2" i="6" s="1"/>
  <c r="B132" i="1"/>
  <c r="EA1" i="6" s="1"/>
  <c r="C132" i="1"/>
  <c r="EA2" i="6" s="1"/>
  <c r="B144" i="1"/>
  <c r="EM1" i="6" s="1"/>
  <c r="C144" i="1"/>
  <c r="EM2" i="6" s="1"/>
  <c r="B156" i="1"/>
  <c r="EY1" i="6" s="1"/>
  <c r="C156" i="1"/>
  <c r="EY2" i="6" s="1"/>
  <c r="B168" i="1"/>
  <c r="FK1" i="6" s="1"/>
  <c r="C168" i="1"/>
  <c r="FK2" i="6" s="1"/>
  <c r="B180" i="1"/>
  <c r="FW1" i="6" s="1"/>
  <c r="C180" i="1"/>
  <c r="FW2" i="6" s="1"/>
  <c r="B192" i="1"/>
  <c r="GI1" i="6" s="1"/>
  <c r="C192" i="1"/>
  <c r="GI2" i="6" s="1"/>
  <c r="B159" i="1"/>
  <c r="FB1" i="6" s="1"/>
  <c r="C159" i="1"/>
  <c r="FB2" i="6" s="1"/>
  <c r="B42" i="1"/>
  <c r="AO1" i="6" s="1"/>
  <c r="C42" i="1"/>
  <c r="AO2" i="6" s="1"/>
  <c r="B17" i="1"/>
  <c r="P1" i="6" s="1"/>
  <c r="C17" i="1"/>
  <c r="P2" i="6" s="1"/>
  <c r="B29" i="1"/>
  <c r="AB1" i="6" s="1"/>
  <c r="C29" i="1"/>
  <c r="AB2" i="6" s="1"/>
  <c r="B41" i="1"/>
  <c r="AN1" i="6" s="1"/>
  <c r="C41" i="1"/>
  <c r="AN2" i="6" s="1"/>
  <c r="B53" i="1"/>
  <c r="AZ1" i="6" s="1"/>
  <c r="C53" i="1"/>
  <c r="AZ2" i="6" s="1"/>
  <c r="B65" i="1"/>
  <c r="BL1" i="6" s="1"/>
  <c r="C65" i="1"/>
  <c r="BL2" i="6" s="1"/>
  <c r="B77" i="1"/>
  <c r="BX1" i="6" s="1"/>
  <c r="C77" i="1"/>
  <c r="BX2" i="6" s="1"/>
  <c r="B89" i="1"/>
  <c r="CJ1" i="6" s="1"/>
  <c r="C89" i="1"/>
  <c r="CJ2" i="6" s="1"/>
  <c r="B101" i="1"/>
  <c r="CV1" i="6" s="1"/>
  <c r="C101" i="1"/>
  <c r="CV2" i="6" s="1"/>
  <c r="B113" i="1"/>
  <c r="DH1" i="6" s="1"/>
  <c r="C113" i="1"/>
  <c r="DH2" i="6" s="1"/>
  <c r="B125" i="1"/>
  <c r="DT1" i="6" s="1"/>
  <c r="C125" i="1"/>
  <c r="DT2" i="6" s="1"/>
  <c r="B137" i="1"/>
  <c r="EF1" i="6" s="1"/>
  <c r="C137" i="1"/>
  <c r="EF2" i="6" s="1"/>
  <c r="B149" i="1"/>
  <c r="ER1" i="6" s="1"/>
  <c r="C149" i="1"/>
  <c r="ER2" i="6" s="1"/>
  <c r="B161" i="1"/>
  <c r="FD1" i="6" s="1"/>
  <c r="C161" i="1"/>
  <c r="FD2" i="6" s="1"/>
  <c r="B173" i="1"/>
  <c r="FP1" i="6" s="1"/>
  <c r="C173" i="1"/>
  <c r="FP2" i="6" s="1"/>
  <c r="B185" i="1"/>
  <c r="GB1" i="6" s="1"/>
  <c r="C185" i="1"/>
  <c r="GB2" i="6" s="1"/>
  <c r="B197" i="1"/>
  <c r="GN1" i="6" s="1"/>
  <c r="C197" i="1"/>
  <c r="GN2" i="6" s="1"/>
  <c r="C1" i="6"/>
  <c r="B15" i="1"/>
  <c r="AH15" i="1" s="1"/>
  <c r="N202" i="1"/>
  <c r="GS13" i="6" s="1"/>
  <c r="AV3" i="6"/>
  <c r="GJ3" i="6"/>
  <c r="N5" i="1"/>
  <c r="D13" i="6" s="1"/>
  <c r="N25" i="1"/>
  <c r="X13" i="6" s="1"/>
  <c r="N41" i="1"/>
  <c r="AN13" i="6" s="1"/>
  <c r="N53" i="1"/>
  <c r="AZ13" i="6" s="1"/>
  <c r="N89" i="1"/>
  <c r="CJ13" i="6" s="1"/>
  <c r="N101" i="1"/>
  <c r="CV13" i="6" s="1"/>
  <c r="M160" i="1"/>
  <c r="FC12" i="6" s="1"/>
  <c r="M172" i="1"/>
  <c r="FO12" i="6" s="1"/>
  <c r="K10" i="1"/>
  <c r="I10" i="6" s="1"/>
  <c r="K22" i="1"/>
  <c r="U10" i="6" s="1"/>
  <c r="L34" i="1"/>
  <c r="K46" i="1"/>
  <c r="N58" i="1"/>
  <c r="BE13" i="6" s="1"/>
  <c r="N36" i="1"/>
  <c r="AI13" i="6" s="1"/>
  <c r="K45" i="1"/>
  <c r="K49" i="1"/>
  <c r="K57" i="1"/>
  <c r="BD10" i="6" s="1"/>
  <c r="K61" i="1"/>
  <c r="BH10" i="6" s="1"/>
  <c r="L65" i="1"/>
  <c r="L81" i="1"/>
  <c r="K93" i="1"/>
  <c r="K105" i="1"/>
  <c r="CZ10" i="6" s="1"/>
  <c r="K109" i="1"/>
  <c r="L113" i="1"/>
  <c r="K117" i="1"/>
  <c r="N149" i="1"/>
  <c r="ER13" i="6" s="1"/>
  <c r="L161" i="1"/>
  <c r="K165" i="1"/>
  <c r="N169" i="1"/>
  <c r="FL13" i="6" s="1"/>
  <c r="L177" i="1"/>
  <c r="L193" i="1"/>
  <c r="M201" i="1"/>
  <c r="GR12" i="6" s="1"/>
  <c r="L48" i="1"/>
  <c r="M76" i="1"/>
  <c r="BW12" i="6" s="1"/>
  <c r="M112" i="1"/>
  <c r="DG12" i="6" s="1"/>
  <c r="M124" i="1"/>
  <c r="DS12" i="6" s="1"/>
  <c r="AF14" i="6"/>
  <c r="N33" i="1"/>
  <c r="AF13" i="6" s="1"/>
  <c r="CR14" i="6"/>
  <c r="N97" i="1"/>
  <c r="CR13" i="6" s="1"/>
  <c r="DP14" i="6"/>
  <c r="L121" i="1"/>
  <c r="EJ14" i="6"/>
  <c r="L141" i="1"/>
  <c r="N141" i="1"/>
  <c r="EJ13" i="6" s="1"/>
  <c r="GN14" i="6"/>
  <c r="K197" i="1"/>
  <c r="GN10" i="6" s="1"/>
  <c r="K85" i="1"/>
  <c r="N154" i="1"/>
  <c r="EW13" i="6" s="1"/>
  <c r="E16" i="6"/>
  <c r="M6" i="1"/>
  <c r="E12" i="6" s="1"/>
  <c r="I16" i="6"/>
  <c r="M10" i="1"/>
  <c r="I12" i="6" s="1"/>
  <c r="K34" i="1"/>
  <c r="AG10" i="6" s="1"/>
  <c r="K82" i="1"/>
  <c r="CC10" i="6" s="1"/>
  <c r="K130" i="1"/>
  <c r="DY10" i="6" s="1"/>
  <c r="K178" i="1"/>
  <c r="L97" i="1"/>
  <c r="M28" i="1"/>
  <c r="AA12" i="6" s="1"/>
  <c r="M91" i="1"/>
  <c r="CL12" i="6" s="1"/>
  <c r="M155" i="1"/>
  <c r="EX12" i="6" s="1"/>
  <c r="N22" i="1"/>
  <c r="U13" i="6" s="1"/>
  <c r="N85" i="1"/>
  <c r="CF13" i="6" s="1"/>
  <c r="L14" i="6"/>
  <c r="L13" i="1"/>
  <c r="N13" i="1"/>
  <c r="L13" i="6" s="1"/>
  <c r="BP14" i="6"/>
  <c r="L69" i="1"/>
  <c r="BX14" i="6"/>
  <c r="L77" i="1"/>
  <c r="K77" i="1"/>
  <c r="N77" i="1"/>
  <c r="BX13" i="6" s="1"/>
  <c r="DX14" i="6"/>
  <c r="N129" i="1"/>
  <c r="DX13" i="6" s="1"/>
  <c r="EN14" i="6"/>
  <c r="N145" i="1"/>
  <c r="EN13" i="6" s="1"/>
  <c r="EV14" i="6"/>
  <c r="L153" i="1"/>
  <c r="N153" i="1"/>
  <c r="EV13" i="6" s="1"/>
  <c r="GF14" i="6"/>
  <c r="L189" i="1"/>
  <c r="N189" i="1"/>
  <c r="GF13" i="6" s="1"/>
  <c r="K37" i="1"/>
  <c r="AJ10" i="6" s="1"/>
  <c r="L166" i="1"/>
  <c r="M31" i="1"/>
  <c r="AD12" i="6" s="1"/>
  <c r="K141" i="1"/>
  <c r="K189" i="1"/>
  <c r="L111" i="1"/>
  <c r="M42" i="1"/>
  <c r="AO12" i="6" s="1"/>
  <c r="M105" i="1"/>
  <c r="CZ12" i="6" s="1"/>
  <c r="M171" i="1"/>
  <c r="FN12" i="6" s="1"/>
  <c r="N99" i="1"/>
  <c r="CT13" i="6" s="1"/>
  <c r="N165" i="1"/>
  <c r="FH13" i="6" s="1"/>
  <c r="D16" i="6"/>
  <c r="M5" i="1"/>
  <c r="D12" i="6" s="1"/>
  <c r="L16" i="6"/>
  <c r="M13" i="1"/>
  <c r="L12" i="6" s="1"/>
  <c r="P16" i="6"/>
  <c r="M17" i="1"/>
  <c r="P12" i="6" s="1"/>
  <c r="T16" i="6"/>
  <c r="M21" i="1"/>
  <c r="T12" i="6" s="1"/>
  <c r="X16" i="6"/>
  <c r="M25" i="1"/>
  <c r="X12" i="6" s="1"/>
  <c r="AB16" i="6"/>
  <c r="M29" i="1"/>
  <c r="AB12" i="6" s="1"/>
  <c r="AF16" i="6"/>
  <c r="M33" i="1"/>
  <c r="AF12" i="6" s="1"/>
  <c r="AJ16" i="6"/>
  <c r="M37" i="1"/>
  <c r="AJ12" i="6" s="1"/>
  <c r="AN16" i="6"/>
  <c r="M41" i="1"/>
  <c r="AN12" i="6" s="1"/>
  <c r="AR16" i="6"/>
  <c r="M45" i="1"/>
  <c r="AR12" i="6" s="1"/>
  <c r="AV16" i="6"/>
  <c r="M49" i="1"/>
  <c r="AV12" i="6" s="1"/>
  <c r="AZ16" i="6"/>
  <c r="M53" i="1"/>
  <c r="AZ12" i="6" s="1"/>
  <c r="K94" i="1"/>
  <c r="CO10" i="6" s="1"/>
  <c r="K142" i="1"/>
  <c r="EK10" i="6" s="1"/>
  <c r="K190" i="1"/>
  <c r="L49" i="1"/>
  <c r="L178" i="1"/>
  <c r="M43" i="1"/>
  <c r="AP12" i="6" s="1"/>
  <c r="M107" i="1"/>
  <c r="DB12" i="6" s="1"/>
  <c r="N37" i="1"/>
  <c r="AJ13" i="6" s="1"/>
  <c r="N166" i="1"/>
  <c r="FI13" i="6" s="1"/>
  <c r="C14" i="6"/>
  <c r="N4" i="1"/>
  <c r="C13" i="6" s="1"/>
  <c r="L4" i="1"/>
  <c r="K4" i="1"/>
  <c r="C10" i="6" s="1"/>
  <c r="G14" i="6"/>
  <c r="N8" i="1"/>
  <c r="G13" i="6" s="1"/>
  <c r="K8" i="1"/>
  <c r="L8" i="1"/>
  <c r="K14" i="6"/>
  <c r="L12" i="1"/>
  <c r="N12" i="1"/>
  <c r="K13" i="6" s="1"/>
  <c r="K12" i="1"/>
  <c r="K10" i="6" s="1"/>
  <c r="O14" i="6"/>
  <c r="N16" i="1"/>
  <c r="O13" i="6" s="1"/>
  <c r="L16" i="1"/>
  <c r="K16" i="1"/>
  <c r="O10" i="6" s="1"/>
  <c r="S14" i="6"/>
  <c r="N20" i="1"/>
  <c r="S13" i="6" s="1"/>
  <c r="K20" i="1"/>
  <c r="S10" i="6" s="1"/>
  <c r="W14" i="6"/>
  <c r="L24" i="1"/>
  <c r="N24" i="1"/>
  <c r="W13" i="6" s="1"/>
  <c r="K24" i="1"/>
  <c r="W10" i="6" s="1"/>
  <c r="AA14" i="6"/>
  <c r="N28" i="1"/>
  <c r="AA13" i="6" s="1"/>
  <c r="L28" i="1"/>
  <c r="K28" i="1"/>
  <c r="L3" i="1"/>
  <c r="K97" i="1"/>
  <c r="CR10" i="6" s="1"/>
  <c r="K145" i="1"/>
  <c r="K193" i="1"/>
  <c r="L53" i="1"/>
  <c r="L118" i="1"/>
  <c r="L181" i="1"/>
  <c r="M47" i="1"/>
  <c r="AT12" i="6" s="1"/>
  <c r="M175" i="1"/>
  <c r="FR12" i="6" s="1"/>
  <c r="N106" i="1"/>
  <c r="DA13" i="6" s="1"/>
  <c r="H14" i="6"/>
  <c r="N9" i="1"/>
  <c r="H13" i="6" s="1"/>
  <c r="T14" i="6"/>
  <c r="L21" i="1"/>
  <c r="FT14" i="6"/>
  <c r="N177" i="1"/>
  <c r="FT13" i="6" s="1"/>
  <c r="GB14" i="6"/>
  <c r="K185" i="1"/>
  <c r="L185" i="1"/>
  <c r="K133" i="1"/>
  <c r="EB10" i="6" s="1"/>
  <c r="GM15" i="6"/>
  <c r="K196" i="1"/>
  <c r="GM10" i="6" s="1"/>
  <c r="K9" i="1"/>
  <c r="H10" i="6" s="1"/>
  <c r="K153" i="1"/>
  <c r="K201" i="1"/>
  <c r="GR10" i="6" s="1"/>
  <c r="L63" i="1"/>
  <c r="L129" i="1"/>
  <c r="L192" i="1"/>
  <c r="M57" i="1"/>
  <c r="BD12" i="6" s="1"/>
  <c r="M123" i="1"/>
  <c r="DR12" i="6" s="1"/>
  <c r="M186" i="1"/>
  <c r="GC12" i="6" s="1"/>
  <c r="N51" i="1"/>
  <c r="AX13" i="6" s="1"/>
  <c r="N117" i="1"/>
  <c r="DL13" i="6" s="1"/>
  <c r="N180" i="1"/>
  <c r="FW13" i="6" s="1"/>
  <c r="AN14" i="6"/>
  <c r="K41" i="1"/>
  <c r="AN10" i="6" s="1"/>
  <c r="L41" i="1"/>
  <c r="BD14" i="6"/>
  <c r="L57" i="1"/>
  <c r="N57" i="1"/>
  <c r="BD13" i="6" s="1"/>
  <c r="M95" i="1"/>
  <c r="CP12" i="6" s="1"/>
  <c r="C16" i="6"/>
  <c r="M4" i="1"/>
  <c r="C12" i="6" s="1"/>
  <c r="G16" i="6"/>
  <c r="M8" i="1"/>
  <c r="G12" i="6" s="1"/>
  <c r="K16" i="6"/>
  <c r="M12" i="1"/>
  <c r="K12" i="6" s="1"/>
  <c r="K58" i="1"/>
  <c r="K106" i="1"/>
  <c r="DA10" i="6" s="1"/>
  <c r="K154" i="1"/>
  <c r="EW10" i="6" s="1"/>
  <c r="L5" i="1"/>
  <c r="L130" i="1"/>
  <c r="M59" i="1"/>
  <c r="BF12" i="6" s="1"/>
  <c r="M187" i="1"/>
  <c r="GD12" i="6" s="1"/>
  <c r="N118" i="1"/>
  <c r="DM13" i="6" s="1"/>
  <c r="N181" i="1"/>
  <c r="FX13" i="6" s="1"/>
  <c r="AZ14" i="6"/>
  <c r="K53" i="1"/>
  <c r="AZ10" i="6" s="1"/>
  <c r="CV14" i="6"/>
  <c r="K101" i="1"/>
  <c r="EZ14" i="6"/>
  <c r="L157" i="1"/>
  <c r="N157" i="1"/>
  <c r="EZ13" i="6" s="1"/>
  <c r="B14" i="6"/>
  <c r="N3" i="1"/>
  <c r="B13" i="6" s="1"/>
  <c r="K3" i="1"/>
  <c r="B10" i="6" s="1"/>
  <c r="F14" i="6"/>
  <c r="K7" i="1"/>
  <c r="F10" i="6" s="1"/>
  <c r="N7" i="1"/>
  <c r="F13" i="6" s="1"/>
  <c r="L7" i="1"/>
  <c r="J14" i="6"/>
  <c r="L11" i="1"/>
  <c r="N11" i="1"/>
  <c r="J13" i="6" s="1"/>
  <c r="K11" i="1"/>
  <c r="J10" i="6" s="1"/>
  <c r="N14" i="6"/>
  <c r="L15" i="1"/>
  <c r="N15" i="1"/>
  <c r="N13" i="6" s="1"/>
  <c r="K15" i="1"/>
  <c r="R14" i="6"/>
  <c r="N19" i="1"/>
  <c r="R13" i="6" s="1"/>
  <c r="K19" i="1"/>
  <c r="R10" i="6" s="1"/>
  <c r="V14" i="6"/>
  <c r="N23" i="1"/>
  <c r="V13" i="6" s="1"/>
  <c r="K23" i="1"/>
  <c r="V10" i="6" s="1"/>
  <c r="Z14" i="6"/>
  <c r="L27" i="1"/>
  <c r="N27" i="1"/>
  <c r="Z13" i="6" s="1"/>
  <c r="K27" i="1"/>
  <c r="AD14" i="6"/>
  <c r="L31" i="1"/>
  <c r="K31" i="1"/>
  <c r="N31" i="1"/>
  <c r="AD13" i="6" s="1"/>
  <c r="AH14" i="6"/>
  <c r="N35" i="1"/>
  <c r="AH13" i="6" s="1"/>
  <c r="L35" i="1"/>
  <c r="K35" i="1"/>
  <c r="AH10" i="6" s="1"/>
  <c r="AL14" i="6"/>
  <c r="L39" i="1"/>
  <c r="K39" i="1"/>
  <c r="N39" i="1"/>
  <c r="AL13" i="6" s="1"/>
  <c r="K13" i="1"/>
  <c r="K157" i="1"/>
  <c r="L9" i="1"/>
  <c r="L70" i="1"/>
  <c r="L133" i="1"/>
  <c r="L197" i="1"/>
  <c r="M64" i="1"/>
  <c r="BK12" i="6" s="1"/>
  <c r="M127" i="1"/>
  <c r="DV12" i="6" s="1"/>
  <c r="M191" i="1"/>
  <c r="GH12" i="6" s="1"/>
  <c r="N121" i="1"/>
  <c r="DP13" i="6" s="1"/>
  <c r="N185" i="1"/>
  <c r="GB13" i="6" s="1"/>
  <c r="AV14" i="6"/>
  <c r="N49" i="1"/>
  <c r="AV13" i="6" s="1"/>
  <c r="BH14" i="6"/>
  <c r="L61" i="1"/>
  <c r="N61" i="1"/>
  <c r="BH13" i="6" s="1"/>
  <c r="BT14" i="6"/>
  <c r="L73" i="1"/>
  <c r="CZ14" i="6"/>
  <c r="L105" i="1"/>
  <c r="N105" i="1"/>
  <c r="CZ13" i="6" s="1"/>
  <c r="K181" i="1"/>
  <c r="FX10" i="6" s="1"/>
  <c r="K21" i="1"/>
  <c r="K69" i="1"/>
  <c r="L19" i="1"/>
  <c r="L144" i="1"/>
  <c r="M9" i="1"/>
  <c r="H12" i="6" s="1"/>
  <c r="M75" i="1"/>
  <c r="BV12" i="6" s="1"/>
  <c r="M138" i="1"/>
  <c r="EG12" i="6" s="1"/>
  <c r="N69" i="1"/>
  <c r="BP13" i="6" s="1"/>
  <c r="N132" i="1"/>
  <c r="EA13" i="6" s="1"/>
  <c r="N195" i="1"/>
  <c r="GL13" i="6" s="1"/>
  <c r="DH14" i="6"/>
  <c r="N113" i="1"/>
  <c r="DH13" i="6" s="1"/>
  <c r="K113" i="1"/>
  <c r="DT14" i="6"/>
  <c r="L125" i="1"/>
  <c r="K125" i="1"/>
  <c r="N125" i="1"/>
  <c r="DT13" i="6" s="1"/>
  <c r="EF14" i="6"/>
  <c r="K137" i="1"/>
  <c r="EF10" i="6" s="1"/>
  <c r="L137" i="1"/>
  <c r="ER14" i="6"/>
  <c r="K149" i="1"/>
  <c r="ER10" i="6" s="1"/>
  <c r="FD14" i="6"/>
  <c r="N161" i="1"/>
  <c r="FD13" i="6" s="1"/>
  <c r="K161" i="1"/>
  <c r="GJ14" i="6"/>
  <c r="N193" i="1"/>
  <c r="GJ13" i="6" s="1"/>
  <c r="M3" i="1"/>
  <c r="B12" i="6" s="1"/>
  <c r="B16" i="6"/>
  <c r="F16" i="6"/>
  <c r="M7" i="1"/>
  <c r="F12" i="6" s="1"/>
  <c r="N16" i="6"/>
  <c r="M15" i="1"/>
  <c r="N12" i="6" s="1"/>
  <c r="R16" i="6"/>
  <c r="M19" i="1"/>
  <c r="R12" i="6" s="1"/>
  <c r="V16" i="6"/>
  <c r="M23" i="1"/>
  <c r="V12" i="6" s="1"/>
  <c r="AH16" i="6"/>
  <c r="M35" i="1"/>
  <c r="AH12" i="6" s="1"/>
  <c r="AL16" i="6"/>
  <c r="M39" i="1"/>
  <c r="AL12" i="6" s="1"/>
  <c r="AX16" i="6"/>
  <c r="M51" i="1"/>
  <c r="AX12" i="6" s="1"/>
  <c r="BB16" i="6"/>
  <c r="M55" i="1"/>
  <c r="BB12" i="6" s="1"/>
  <c r="BJ16" i="6"/>
  <c r="M63" i="1"/>
  <c r="BJ12" i="6" s="1"/>
  <c r="K70" i="1"/>
  <c r="BQ10" i="6" s="1"/>
  <c r="K118" i="1"/>
  <c r="K166" i="1"/>
  <c r="L20" i="1"/>
  <c r="L82" i="1"/>
  <c r="L145" i="1"/>
  <c r="M11" i="1"/>
  <c r="J12" i="6" s="1"/>
  <c r="M139" i="1"/>
  <c r="EH12" i="6" s="1"/>
  <c r="N70" i="1"/>
  <c r="BQ13" i="6" s="1"/>
  <c r="N133" i="1"/>
  <c r="EB13" i="6" s="1"/>
  <c r="N197" i="1"/>
  <c r="GN13" i="6" s="1"/>
  <c r="D14" i="6"/>
  <c r="K5" i="1"/>
  <c r="D10" i="6" s="1"/>
  <c r="P14" i="6"/>
  <c r="L17" i="1"/>
  <c r="N17" i="1"/>
  <c r="P13" i="6" s="1"/>
  <c r="K17" i="1"/>
  <c r="X14" i="6"/>
  <c r="L25" i="1"/>
  <c r="AR14" i="6"/>
  <c r="L45" i="1"/>
  <c r="N45" i="1"/>
  <c r="AR13" i="6" s="1"/>
  <c r="CB14" i="6"/>
  <c r="N81" i="1"/>
  <c r="CB13" i="6" s="1"/>
  <c r="CJ14" i="6"/>
  <c r="K89" i="1"/>
  <c r="L89" i="1"/>
  <c r="DD14" i="6"/>
  <c r="L109" i="1"/>
  <c r="N109" i="1"/>
  <c r="DD13" i="6" s="1"/>
  <c r="DL14" i="6"/>
  <c r="L117" i="1"/>
  <c r="FL14" i="6"/>
  <c r="L169" i="1"/>
  <c r="GR14" i="6"/>
  <c r="L201" i="1"/>
  <c r="N201" i="1"/>
  <c r="GR13" i="6" s="1"/>
  <c r="L101" i="1"/>
  <c r="E14" i="6"/>
  <c r="N6" i="1"/>
  <c r="E13" i="6" s="1"/>
  <c r="L6" i="1"/>
  <c r="K6" i="1"/>
  <c r="I14" i="6"/>
  <c r="L10" i="1"/>
  <c r="M14" i="6"/>
  <c r="L14" i="1"/>
  <c r="N14" i="1"/>
  <c r="M13" i="6" s="1"/>
  <c r="K14" i="1"/>
  <c r="M10" i="6" s="1"/>
  <c r="Q14" i="6"/>
  <c r="N18" i="1"/>
  <c r="Q13" i="6" s="1"/>
  <c r="L18" i="1"/>
  <c r="K18" i="1"/>
  <c r="U14" i="6"/>
  <c r="L22" i="1"/>
  <c r="Y14" i="6"/>
  <c r="L26" i="1"/>
  <c r="N26" i="1"/>
  <c r="Y13" i="6" s="1"/>
  <c r="K26" i="1"/>
  <c r="Y10" i="6" s="1"/>
  <c r="AC14" i="6"/>
  <c r="N30" i="1"/>
  <c r="AC13" i="6" s="1"/>
  <c r="L30" i="1"/>
  <c r="K30" i="1"/>
  <c r="AG14" i="6"/>
  <c r="N34" i="1"/>
  <c r="AG13" i="6" s="1"/>
  <c r="AK14" i="6"/>
  <c r="L38" i="1"/>
  <c r="K38" i="1"/>
  <c r="N38" i="1"/>
  <c r="AK13" i="6" s="1"/>
  <c r="AO14" i="6"/>
  <c r="N42" i="1"/>
  <c r="AO13" i="6" s="1"/>
  <c r="L42" i="1"/>
  <c r="K42" i="1"/>
  <c r="AO10" i="6" s="1"/>
  <c r="AS14" i="6"/>
  <c r="L46" i="1"/>
  <c r="N46" i="1"/>
  <c r="AS13" i="6" s="1"/>
  <c r="AW14" i="6"/>
  <c r="N50" i="1"/>
  <c r="AW13" i="6" s="1"/>
  <c r="K50" i="1"/>
  <c r="L50" i="1"/>
  <c r="BA14" i="6"/>
  <c r="N54" i="1"/>
  <c r="BA13" i="6" s="1"/>
  <c r="L54" i="1"/>
  <c r="K54" i="1"/>
  <c r="BA10" i="6" s="1"/>
  <c r="BE14" i="6"/>
  <c r="L58" i="1"/>
  <c r="BI14" i="6"/>
  <c r="L62" i="1"/>
  <c r="N62" i="1"/>
  <c r="BI13" i="6" s="1"/>
  <c r="K62" i="1"/>
  <c r="BM14" i="6"/>
  <c r="N66" i="1"/>
  <c r="BM13" i="6" s="1"/>
  <c r="L66" i="1"/>
  <c r="K66" i="1"/>
  <c r="BM10" i="6" s="1"/>
  <c r="K25" i="1"/>
  <c r="X10" i="6" s="1"/>
  <c r="K73" i="1"/>
  <c r="BT10" i="6" s="1"/>
  <c r="K121" i="1"/>
  <c r="DP10" i="6" s="1"/>
  <c r="K169" i="1"/>
  <c r="L23" i="1"/>
  <c r="L85" i="1"/>
  <c r="L149" i="1"/>
  <c r="M16" i="1"/>
  <c r="O12" i="6" s="1"/>
  <c r="M79" i="1"/>
  <c r="BZ12" i="6" s="1"/>
  <c r="M143" i="1"/>
  <c r="EL12" i="6" s="1"/>
  <c r="N10" i="1"/>
  <c r="I13" i="6" s="1"/>
  <c r="N73" i="1"/>
  <c r="BT13" i="6" s="1"/>
  <c r="N137" i="1"/>
  <c r="EF13" i="6" s="1"/>
  <c r="AB14" i="6"/>
  <c r="L29" i="1"/>
  <c r="K29" i="1"/>
  <c r="N29" i="1"/>
  <c r="AB13" i="6" s="1"/>
  <c r="BL14" i="6"/>
  <c r="N65" i="1"/>
  <c r="BL13" i="6" s="1"/>
  <c r="K65" i="1"/>
  <c r="CN14" i="6"/>
  <c r="L93" i="1"/>
  <c r="N93" i="1"/>
  <c r="CN13" i="6" s="1"/>
  <c r="FH14" i="6"/>
  <c r="L165" i="1"/>
  <c r="FP14" i="6"/>
  <c r="L173" i="1"/>
  <c r="K173" i="1"/>
  <c r="N173" i="1"/>
  <c r="FP13" i="6" s="1"/>
  <c r="L37" i="1"/>
  <c r="K33" i="1"/>
  <c r="K81" i="1"/>
  <c r="K129" i="1"/>
  <c r="K177" i="1"/>
  <c r="FT10" i="6" s="1"/>
  <c r="L33" i="1"/>
  <c r="L96" i="1"/>
  <c r="L159" i="1"/>
  <c r="M27" i="1"/>
  <c r="Z12" i="6" s="1"/>
  <c r="M90" i="1"/>
  <c r="CK12" i="6" s="1"/>
  <c r="M153" i="1"/>
  <c r="EV12" i="6" s="1"/>
  <c r="N21" i="1"/>
  <c r="T13" i="6" s="1"/>
  <c r="N84" i="1"/>
  <c r="CE13" i="6" s="1"/>
  <c r="N147" i="1"/>
  <c r="EP13" i="6" s="1"/>
  <c r="K47" i="1"/>
  <c r="K59" i="1"/>
  <c r="K71" i="1"/>
  <c r="BR10" i="6" s="1"/>
  <c r="K83" i="1"/>
  <c r="CD10" i="6" s="1"/>
  <c r="K95" i="1"/>
  <c r="CP10" i="6" s="1"/>
  <c r="K107" i="1"/>
  <c r="DB10" i="6" s="1"/>
  <c r="K119" i="1"/>
  <c r="K131" i="1"/>
  <c r="K143" i="1"/>
  <c r="K155" i="1"/>
  <c r="K167" i="1"/>
  <c r="K179" i="1"/>
  <c r="K191" i="1"/>
  <c r="L67" i="1"/>
  <c r="L83" i="1"/>
  <c r="L98" i="1"/>
  <c r="L115" i="1"/>
  <c r="L131" i="1"/>
  <c r="L146" i="1"/>
  <c r="L163" i="1"/>
  <c r="L179" i="1"/>
  <c r="L194" i="1"/>
  <c r="M44" i="1"/>
  <c r="AQ12" i="6" s="1"/>
  <c r="M61" i="1"/>
  <c r="BH12" i="6" s="1"/>
  <c r="M77" i="1"/>
  <c r="BX12" i="6" s="1"/>
  <c r="M92" i="1"/>
  <c r="CM12" i="6" s="1"/>
  <c r="M109" i="1"/>
  <c r="DD12" i="6" s="1"/>
  <c r="M125" i="1"/>
  <c r="DT12" i="6" s="1"/>
  <c r="M140" i="1"/>
  <c r="EI12" i="6" s="1"/>
  <c r="M157" i="1"/>
  <c r="EZ12" i="6" s="1"/>
  <c r="M173" i="1"/>
  <c r="FP12" i="6" s="1"/>
  <c r="M188" i="1"/>
  <c r="GE12" i="6" s="1"/>
  <c r="N55" i="1"/>
  <c r="BB13" i="6" s="1"/>
  <c r="N71" i="1"/>
  <c r="BR13" i="6" s="1"/>
  <c r="N86" i="1"/>
  <c r="CG13" i="6" s="1"/>
  <c r="N103" i="1"/>
  <c r="CX13" i="6" s="1"/>
  <c r="N119" i="1"/>
  <c r="DN13" i="6" s="1"/>
  <c r="N134" i="1"/>
  <c r="EC13" i="6" s="1"/>
  <c r="N151" i="1"/>
  <c r="ET13" i="6" s="1"/>
  <c r="N167" i="1"/>
  <c r="FJ13" i="6" s="1"/>
  <c r="N182" i="1"/>
  <c r="FY13" i="6" s="1"/>
  <c r="N199" i="1"/>
  <c r="GP13" i="6" s="1"/>
  <c r="AE14" i="6"/>
  <c r="N32" i="1"/>
  <c r="AE13" i="6" s="1"/>
  <c r="AM14" i="6"/>
  <c r="N40" i="1"/>
  <c r="AM13" i="6" s="1"/>
  <c r="L40" i="1"/>
  <c r="AQ14" i="6"/>
  <c r="N44" i="1"/>
  <c r="AQ13" i="6" s="1"/>
  <c r="L44" i="1"/>
  <c r="AY14" i="6"/>
  <c r="N52" i="1"/>
  <c r="AY13" i="6" s="1"/>
  <c r="L52" i="1"/>
  <c r="BC14" i="6"/>
  <c r="N56" i="1"/>
  <c r="BC13" i="6" s="1"/>
  <c r="L56" i="1"/>
  <c r="BK14" i="6"/>
  <c r="N64" i="1"/>
  <c r="BK13" i="6" s="1"/>
  <c r="L64" i="1"/>
  <c r="BO14" i="6"/>
  <c r="N68" i="1"/>
  <c r="BO13" i="6" s="1"/>
  <c r="L68" i="1"/>
  <c r="BW14" i="6"/>
  <c r="N76" i="1"/>
  <c r="BW13" i="6" s="1"/>
  <c r="L76" i="1"/>
  <c r="CA14" i="6"/>
  <c r="N80" i="1"/>
  <c r="CA13" i="6" s="1"/>
  <c r="L80" i="1"/>
  <c r="CI14" i="6"/>
  <c r="N88" i="1"/>
  <c r="CI13" i="6" s="1"/>
  <c r="L88" i="1"/>
  <c r="CM14" i="6"/>
  <c r="N92" i="1"/>
  <c r="CM13" i="6" s="1"/>
  <c r="L92" i="1"/>
  <c r="CU14" i="6"/>
  <c r="N100" i="1"/>
  <c r="CU13" i="6" s="1"/>
  <c r="L100" i="1"/>
  <c r="CY14" i="6"/>
  <c r="N104" i="1"/>
  <c r="CY13" i="6" s="1"/>
  <c r="L104" i="1"/>
  <c r="DG14" i="6"/>
  <c r="N112" i="1"/>
  <c r="DG13" i="6" s="1"/>
  <c r="L112" i="1"/>
  <c r="DK14" i="6"/>
  <c r="N116" i="1"/>
  <c r="DK13" i="6" s="1"/>
  <c r="L116" i="1"/>
  <c r="DS14" i="6"/>
  <c r="N124" i="1"/>
  <c r="DS13" i="6" s="1"/>
  <c r="L124" i="1"/>
  <c r="DW14" i="6"/>
  <c r="N128" i="1"/>
  <c r="DW13" i="6" s="1"/>
  <c r="L128" i="1"/>
  <c r="EE14" i="6"/>
  <c r="N136" i="1"/>
  <c r="EE13" i="6" s="1"/>
  <c r="L136" i="1"/>
  <c r="EI14" i="6"/>
  <c r="N140" i="1"/>
  <c r="EI13" i="6" s="1"/>
  <c r="L140" i="1"/>
  <c r="EQ14" i="6"/>
  <c r="N148" i="1"/>
  <c r="EQ13" i="6" s="1"/>
  <c r="L148" i="1"/>
  <c r="EU14" i="6"/>
  <c r="N152" i="1"/>
  <c r="EU13" i="6" s="1"/>
  <c r="L152" i="1"/>
  <c r="FC14" i="6"/>
  <c r="N160" i="1"/>
  <c r="FC13" i="6" s="1"/>
  <c r="L160" i="1"/>
  <c r="FG14" i="6"/>
  <c r="N164" i="1"/>
  <c r="FG13" i="6" s="1"/>
  <c r="L164" i="1"/>
  <c r="FO14" i="6"/>
  <c r="N172" i="1"/>
  <c r="FO13" i="6" s="1"/>
  <c r="L172" i="1"/>
  <c r="FS14" i="6"/>
  <c r="N176" i="1"/>
  <c r="FS13" i="6" s="1"/>
  <c r="L176" i="1"/>
  <c r="GA14" i="6"/>
  <c r="N184" i="1"/>
  <c r="GA13" i="6" s="1"/>
  <c r="L184" i="1"/>
  <c r="GE14" i="6"/>
  <c r="N188" i="1"/>
  <c r="GE13" i="6" s="1"/>
  <c r="L188" i="1"/>
  <c r="GM14" i="6"/>
  <c r="N196" i="1"/>
  <c r="GM13" i="6" s="1"/>
  <c r="L196" i="1"/>
  <c r="GQ14" i="6"/>
  <c r="N200" i="1"/>
  <c r="GQ13" i="6" s="1"/>
  <c r="L200" i="1"/>
  <c r="K36" i="1"/>
  <c r="AI10" i="6" s="1"/>
  <c r="K48" i="1"/>
  <c r="K60" i="1"/>
  <c r="K72" i="1"/>
  <c r="K84" i="1"/>
  <c r="K96" i="1"/>
  <c r="K108" i="1"/>
  <c r="DC10" i="6" s="1"/>
  <c r="K120" i="1"/>
  <c r="K132" i="1"/>
  <c r="EA10" i="6" s="1"/>
  <c r="K144" i="1"/>
  <c r="EM10" i="6" s="1"/>
  <c r="K156" i="1"/>
  <c r="EY10" i="6" s="1"/>
  <c r="K168" i="1"/>
  <c r="FK10" i="6" s="1"/>
  <c r="K180" i="1"/>
  <c r="FW10" i="6" s="1"/>
  <c r="K192" i="1"/>
  <c r="L36" i="1"/>
  <c r="L51" i="1"/>
  <c r="L84" i="1"/>
  <c r="L99" i="1"/>
  <c r="L132" i="1"/>
  <c r="L147" i="1"/>
  <c r="L180" i="1"/>
  <c r="L195" i="1"/>
  <c r="M30" i="1"/>
  <c r="AC12" i="6" s="1"/>
  <c r="M78" i="1"/>
  <c r="BY12" i="6" s="1"/>
  <c r="M93" i="1"/>
  <c r="CN12" i="6" s="1"/>
  <c r="M111" i="1"/>
  <c r="DF12" i="6" s="1"/>
  <c r="M126" i="1"/>
  <c r="DU12" i="6" s="1"/>
  <c r="M141" i="1"/>
  <c r="EJ12" i="6" s="1"/>
  <c r="M159" i="1"/>
  <c r="FB12" i="6" s="1"/>
  <c r="M174" i="1"/>
  <c r="FQ12" i="6" s="1"/>
  <c r="M189" i="1"/>
  <c r="GF12" i="6" s="1"/>
  <c r="N72" i="1"/>
  <c r="BS13" i="6" s="1"/>
  <c r="N87" i="1"/>
  <c r="CH13" i="6" s="1"/>
  <c r="N120" i="1"/>
  <c r="DO13" i="6" s="1"/>
  <c r="N135" i="1"/>
  <c r="ED13" i="6" s="1"/>
  <c r="N168" i="1"/>
  <c r="FK13" i="6" s="1"/>
  <c r="N183" i="1"/>
  <c r="FZ13" i="6" s="1"/>
  <c r="W16" i="6"/>
  <c r="M24" i="1"/>
  <c r="W12" i="6" s="1"/>
  <c r="AI16" i="6"/>
  <c r="M36" i="1"/>
  <c r="AI12" i="6" s="1"/>
  <c r="AU16" i="6"/>
  <c r="M48" i="1"/>
  <c r="AU12" i="6" s="1"/>
  <c r="BG16" i="6"/>
  <c r="M60" i="1"/>
  <c r="BG12" i="6" s="1"/>
  <c r="BS16" i="6"/>
  <c r="M72" i="1"/>
  <c r="BS12" i="6" s="1"/>
  <c r="CE16" i="6"/>
  <c r="M84" i="1"/>
  <c r="CE12" i="6" s="1"/>
  <c r="CQ16" i="6"/>
  <c r="M96" i="1"/>
  <c r="CQ12" i="6" s="1"/>
  <c r="DC16" i="6"/>
  <c r="M108" i="1"/>
  <c r="DC12" i="6" s="1"/>
  <c r="DO16" i="6"/>
  <c r="M120" i="1"/>
  <c r="DO12" i="6" s="1"/>
  <c r="EA16" i="6"/>
  <c r="M132" i="1"/>
  <c r="EA12" i="6" s="1"/>
  <c r="EM16" i="6"/>
  <c r="M144" i="1"/>
  <c r="EM12" i="6" s="1"/>
  <c r="EY16" i="6"/>
  <c r="M156" i="1"/>
  <c r="EY12" i="6" s="1"/>
  <c r="FK16" i="6"/>
  <c r="M168" i="1"/>
  <c r="FK12" i="6" s="1"/>
  <c r="FW16" i="6"/>
  <c r="M180" i="1"/>
  <c r="FW12" i="6" s="1"/>
  <c r="GI16" i="6"/>
  <c r="M192" i="1"/>
  <c r="GI12" i="6" s="1"/>
  <c r="K74" i="1"/>
  <c r="BU10" i="6" s="1"/>
  <c r="K86" i="1"/>
  <c r="CG10" i="6" s="1"/>
  <c r="K98" i="1"/>
  <c r="CS10" i="6" s="1"/>
  <c r="K110" i="1"/>
  <c r="DE10" i="6" s="1"/>
  <c r="K122" i="1"/>
  <c r="DQ10" i="6" s="1"/>
  <c r="K134" i="1"/>
  <c r="EC10" i="6" s="1"/>
  <c r="K146" i="1"/>
  <c r="K158" i="1"/>
  <c r="K170" i="1"/>
  <c r="K182" i="1"/>
  <c r="K194" i="1"/>
  <c r="L55" i="1"/>
  <c r="L71" i="1"/>
  <c r="L86" i="1"/>
  <c r="L103" i="1"/>
  <c r="L119" i="1"/>
  <c r="L134" i="1"/>
  <c r="L151" i="1"/>
  <c r="L167" i="1"/>
  <c r="L182" i="1"/>
  <c r="L199" i="1"/>
  <c r="M32" i="1"/>
  <c r="AE12" i="6" s="1"/>
  <c r="M65" i="1"/>
  <c r="BL12" i="6" s="1"/>
  <c r="M80" i="1"/>
  <c r="CA12" i="6" s="1"/>
  <c r="M97" i="1"/>
  <c r="CR12" i="6" s="1"/>
  <c r="M113" i="1"/>
  <c r="DH12" i="6" s="1"/>
  <c r="M128" i="1"/>
  <c r="DW12" i="6" s="1"/>
  <c r="M145" i="1"/>
  <c r="EN12" i="6" s="1"/>
  <c r="M161" i="1"/>
  <c r="FD12" i="6" s="1"/>
  <c r="M176" i="1"/>
  <c r="FS12" i="6" s="1"/>
  <c r="M193" i="1"/>
  <c r="GJ12" i="6" s="1"/>
  <c r="N43" i="1"/>
  <c r="AP13" i="6" s="1"/>
  <c r="N59" i="1"/>
  <c r="BF13" i="6" s="1"/>
  <c r="N74" i="1"/>
  <c r="BU13" i="6" s="1"/>
  <c r="N91" i="1"/>
  <c r="CL13" i="6" s="1"/>
  <c r="N107" i="1"/>
  <c r="DB13" i="6" s="1"/>
  <c r="N122" i="1"/>
  <c r="DQ13" i="6" s="1"/>
  <c r="N139" i="1"/>
  <c r="EH13" i="6" s="1"/>
  <c r="N155" i="1"/>
  <c r="EX13" i="6" s="1"/>
  <c r="N170" i="1"/>
  <c r="FM13" i="6" s="1"/>
  <c r="N187" i="1"/>
  <c r="GD13" i="6" s="1"/>
  <c r="K51" i="1"/>
  <c r="AX10" i="6" s="1"/>
  <c r="K63" i="1"/>
  <c r="K75" i="1"/>
  <c r="K87" i="1"/>
  <c r="K99" i="1"/>
  <c r="K111" i="1"/>
  <c r="K123" i="1"/>
  <c r="DR10" i="6" s="1"/>
  <c r="K135" i="1"/>
  <c r="ED10" i="6" s="1"/>
  <c r="K147" i="1"/>
  <c r="EP10" i="6" s="1"/>
  <c r="K159" i="1"/>
  <c r="FB10" i="6" s="1"/>
  <c r="K171" i="1"/>
  <c r="K183" i="1"/>
  <c r="FZ10" i="6" s="1"/>
  <c r="K195" i="1"/>
  <c r="GL10" i="6" s="1"/>
  <c r="L72" i="1"/>
  <c r="L87" i="1"/>
  <c r="L120" i="1"/>
  <c r="L135" i="1"/>
  <c r="L168" i="1"/>
  <c r="L183" i="1"/>
  <c r="M18" i="1"/>
  <c r="Q12" i="6" s="1"/>
  <c r="M66" i="1"/>
  <c r="BM12" i="6" s="1"/>
  <c r="M81" i="1"/>
  <c r="CB12" i="6" s="1"/>
  <c r="M99" i="1"/>
  <c r="CT12" i="6" s="1"/>
  <c r="M114" i="1"/>
  <c r="DI12" i="6" s="1"/>
  <c r="M129" i="1"/>
  <c r="DX12" i="6" s="1"/>
  <c r="M147" i="1"/>
  <c r="EP12" i="6" s="1"/>
  <c r="M162" i="1"/>
  <c r="FE12" i="6" s="1"/>
  <c r="M177" i="1"/>
  <c r="FT12" i="6" s="1"/>
  <c r="M195" i="1"/>
  <c r="GL12" i="6" s="1"/>
  <c r="N60" i="1"/>
  <c r="BG13" i="6" s="1"/>
  <c r="N75" i="1"/>
  <c r="BV13" i="6" s="1"/>
  <c r="N108" i="1"/>
  <c r="DC13" i="6" s="1"/>
  <c r="N123" i="1"/>
  <c r="DR13" i="6" s="1"/>
  <c r="N156" i="1"/>
  <c r="EY13" i="6" s="1"/>
  <c r="N171" i="1"/>
  <c r="FN13" i="6" s="1"/>
  <c r="K40" i="1"/>
  <c r="AM10" i="6" s="1"/>
  <c r="K52" i="1"/>
  <c r="AY10" i="6" s="1"/>
  <c r="K64" i="1"/>
  <c r="K76" i="1"/>
  <c r="K88" i="1"/>
  <c r="K100" i="1"/>
  <c r="K112" i="1"/>
  <c r="K124" i="1"/>
  <c r="DS10" i="6" s="1"/>
  <c r="K136" i="1"/>
  <c r="EE10" i="6" s="1"/>
  <c r="K148" i="1"/>
  <c r="EQ10" i="6" s="1"/>
  <c r="K160" i="1"/>
  <c r="FC10" i="6" s="1"/>
  <c r="K172" i="1"/>
  <c r="FO10" i="6" s="1"/>
  <c r="K184" i="1"/>
  <c r="GA10" i="6" s="1"/>
  <c r="L106" i="1"/>
  <c r="L154" i="1"/>
  <c r="M52" i="1"/>
  <c r="AY12" i="6" s="1"/>
  <c r="M67" i="1"/>
  <c r="BN12" i="6" s="1"/>
  <c r="M83" i="1"/>
  <c r="CD12" i="6" s="1"/>
  <c r="M100" i="1"/>
  <c r="CU12" i="6" s="1"/>
  <c r="M115" i="1"/>
  <c r="DJ12" i="6" s="1"/>
  <c r="M131" i="1"/>
  <c r="DZ12" i="6" s="1"/>
  <c r="M148" i="1"/>
  <c r="EQ12" i="6" s="1"/>
  <c r="M163" i="1"/>
  <c r="FF12" i="6" s="1"/>
  <c r="M179" i="1"/>
  <c r="FV12" i="6" s="1"/>
  <c r="M196" i="1"/>
  <c r="GM12" i="6" s="1"/>
  <c r="N94" i="1"/>
  <c r="CO13" i="6" s="1"/>
  <c r="N142" i="1"/>
  <c r="EK13" i="6" s="1"/>
  <c r="N190" i="1"/>
  <c r="GG13" i="6" s="1"/>
  <c r="L43" i="1"/>
  <c r="L59" i="1"/>
  <c r="L74" i="1"/>
  <c r="L91" i="1"/>
  <c r="L107" i="1"/>
  <c r="L122" i="1"/>
  <c r="L139" i="1"/>
  <c r="L155" i="1"/>
  <c r="L170" i="1"/>
  <c r="L187" i="1"/>
  <c r="M20" i="1"/>
  <c r="S12" i="6" s="1"/>
  <c r="M68" i="1"/>
  <c r="BO12" i="6" s="1"/>
  <c r="M85" i="1"/>
  <c r="CF12" i="6" s="1"/>
  <c r="M101" i="1"/>
  <c r="CV12" i="6" s="1"/>
  <c r="M116" i="1"/>
  <c r="DK12" i="6" s="1"/>
  <c r="M133" i="1"/>
  <c r="EB12" i="6" s="1"/>
  <c r="M149" i="1"/>
  <c r="ER12" i="6" s="1"/>
  <c r="M164" i="1"/>
  <c r="FG12" i="6" s="1"/>
  <c r="M181" i="1"/>
  <c r="FX12" i="6" s="1"/>
  <c r="M197" i="1"/>
  <c r="GN12" i="6" s="1"/>
  <c r="N47" i="1"/>
  <c r="AT13" i="6" s="1"/>
  <c r="N79" i="1"/>
  <c r="BZ13" i="6" s="1"/>
  <c r="N95" i="1"/>
  <c r="CP13" i="6" s="1"/>
  <c r="N110" i="1"/>
  <c r="DE13" i="6" s="1"/>
  <c r="N127" i="1"/>
  <c r="DV13" i="6" s="1"/>
  <c r="N143" i="1"/>
  <c r="EL13" i="6" s="1"/>
  <c r="N158" i="1"/>
  <c r="FA13" i="6" s="1"/>
  <c r="N175" i="1"/>
  <c r="FR13" i="6" s="1"/>
  <c r="N191" i="1"/>
  <c r="GH13" i="6" s="1"/>
  <c r="BY14" i="6"/>
  <c r="N78" i="1"/>
  <c r="BY13" i="6" s="1"/>
  <c r="L78" i="1"/>
  <c r="CK14" i="6"/>
  <c r="N90" i="1"/>
  <c r="CK13" i="6" s="1"/>
  <c r="L90" i="1"/>
  <c r="CW14" i="6"/>
  <c r="N102" i="1"/>
  <c r="CW13" i="6" s="1"/>
  <c r="L102" i="1"/>
  <c r="DI14" i="6"/>
  <c r="N114" i="1"/>
  <c r="DI13" i="6" s="1"/>
  <c r="L114" i="1"/>
  <c r="DU14" i="6"/>
  <c r="N126" i="1"/>
  <c r="DU13" i="6" s="1"/>
  <c r="L126" i="1"/>
  <c r="EG14" i="6"/>
  <c r="N138" i="1"/>
  <c r="EG13" i="6" s="1"/>
  <c r="L138" i="1"/>
  <c r="ES14" i="6"/>
  <c r="N150" i="1"/>
  <c r="ES13" i="6" s="1"/>
  <c r="L150" i="1"/>
  <c r="FE14" i="6"/>
  <c r="N162" i="1"/>
  <c r="FE13" i="6" s="1"/>
  <c r="L162" i="1"/>
  <c r="FQ14" i="6"/>
  <c r="N174" i="1"/>
  <c r="FQ13" i="6" s="1"/>
  <c r="L174" i="1"/>
  <c r="GC14" i="6"/>
  <c r="N186" i="1"/>
  <c r="GC13" i="6" s="1"/>
  <c r="L186" i="1"/>
  <c r="GO14" i="6"/>
  <c r="N198" i="1"/>
  <c r="GO13" i="6" s="1"/>
  <c r="L198" i="1"/>
  <c r="K78" i="1"/>
  <c r="K90" i="1"/>
  <c r="CK10" i="6" s="1"/>
  <c r="K102" i="1"/>
  <c r="CW10" i="6" s="1"/>
  <c r="K114" i="1"/>
  <c r="DI10" i="6" s="1"/>
  <c r="K126" i="1"/>
  <c r="DU10" i="6" s="1"/>
  <c r="K138" i="1"/>
  <c r="EG10" i="6" s="1"/>
  <c r="K150" i="1"/>
  <c r="ES10" i="6" s="1"/>
  <c r="K162" i="1"/>
  <c r="FE10" i="6" s="1"/>
  <c r="K174" i="1"/>
  <c r="K186" i="1"/>
  <c r="K198" i="1"/>
  <c r="L60" i="1"/>
  <c r="L75" i="1"/>
  <c r="L108" i="1"/>
  <c r="L123" i="1"/>
  <c r="L156" i="1"/>
  <c r="L171" i="1"/>
  <c r="M54" i="1"/>
  <c r="BA12" i="6" s="1"/>
  <c r="M69" i="1"/>
  <c r="BP12" i="6" s="1"/>
  <c r="M87" i="1"/>
  <c r="CH12" i="6" s="1"/>
  <c r="M102" i="1"/>
  <c r="CW12" i="6" s="1"/>
  <c r="M117" i="1"/>
  <c r="DL12" i="6" s="1"/>
  <c r="M135" i="1"/>
  <c r="ED12" i="6" s="1"/>
  <c r="M150" i="1"/>
  <c r="ES12" i="6" s="1"/>
  <c r="M165" i="1"/>
  <c r="FH12" i="6" s="1"/>
  <c r="M183" i="1"/>
  <c r="FZ12" i="6" s="1"/>
  <c r="M198" i="1"/>
  <c r="GO12" i="6" s="1"/>
  <c r="N48" i="1"/>
  <c r="AU13" i="6" s="1"/>
  <c r="N63" i="1"/>
  <c r="BJ13" i="6" s="1"/>
  <c r="N96" i="1"/>
  <c r="CQ13" i="6" s="1"/>
  <c r="N111" i="1"/>
  <c r="DF13" i="6" s="1"/>
  <c r="N144" i="1"/>
  <c r="EM13" i="6" s="1"/>
  <c r="N159" i="1"/>
  <c r="FB13" i="6" s="1"/>
  <c r="N192" i="1"/>
  <c r="GI13" i="6" s="1"/>
  <c r="K43" i="1"/>
  <c r="K55" i="1"/>
  <c r="K67" i="1"/>
  <c r="K79" i="1"/>
  <c r="BZ10" i="6" s="1"/>
  <c r="K91" i="1"/>
  <c r="CL10" i="6" s="1"/>
  <c r="K103" i="1"/>
  <c r="CX10" i="6" s="1"/>
  <c r="K115" i="1"/>
  <c r="DJ10" i="6" s="1"/>
  <c r="K127" i="1"/>
  <c r="DV10" i="6" s="1"/>
  <c r="K139" i="1"/>
  <c r="EH10" i="6" s="1"/>
  <c r="K151" i="1"/>
  <c r="ET10" i="6" s="1"/>
  <c r="K163" i="1"/>
  <c r="K175" i="1"/>
  <c r="K187" i="1"/>
  <c r="K199" i="1"/>
  <c r="L94" i="1"/>
  <c r="L142" i="1"/>
  <c r="L190" i="1"/>
  <c r="M40" i="1"/>
  <c r="AM12" i="6" s="1"/>
  <c r="M71" i="1"/>
  <c r="BR12" i="6" s="1"/>
  <c r="M88" i="1"/>
  <c r="CI12" i="6" s="1"/>
  <c r="M103" i="1"/>
  <c r="CX12" i="6" s="1"/>
  <c r="M119" i="1"/>
  <c r="DN12" i="6" s="1"/>
  <c r="M136" i="1"/>
  <c r="EE12" i="6" s="1"/>
  <c r="M151" i="1"/>
  <c r="ET12" i="6" s="1"/>
  <c r="M167" i="1"/>
  <c r="FJ12" i="6" s="1"/>
  <c r="M184" i="1"/>
  <c r="GA12" i="6" s="1"/>
  <c r="M199" i="1"/>
  <c r="GP12" i="6" s="1"/>
  <c r="N82" i="1"/>
  <c r="CC13" i="6" s="1"/>
  <c r="N130" i="1"/>
  <c r="DY13" i="6" s="1"/>
  <c r="N178" i="1"/>
  <c r="FU13" i="6" s="1"/>
  <c r="M16" i="6"/>
  <c r="M14" i="1"/>
  <c r="M12" i="6" s="1"/>
  <c r="U16" i="6"/>
  <c r="M22" i="1"/>
  <c r="U12" i="6" s="1"/>
  <c r="Y16" i="6"/>
  <c r="M26" i="1"/>
  <c r="Y12" i="6" s="1"/>
  <c r="AG16" i="6"/>
  <c r="M34" i="1"/>
  <c r="AG12" i="6" s="1"/>
  <c r="AK16" i="6"/>
  <c r="M38" i="1"/>
  <c r="AK12" i="6" s="1"/>
  <c r="AS16" i="6"/>
  <c r="M46" i="1"/>
  <c r="AS12" i="6" s="1"/>
  <c r="AW16" i="6"/>
  <c r="M50" i="1"/>
  <c r="AW12" i="6" s="1"/>
  <c r="BE16" i="6"/>
  <c r="M58" i="1"/>
  <c r="BE12" i="6" s="1"/>
  <c r="BI16" i="6"/>
  <c r="M62" i="1"/>
  <c r="BI12" i="6" s="1"/>
  <c r="BQ16" i="6"/>
  <c r="M70" i="1"/>
  <c r="BQ12" i="6" s="1"/>
  <c r="BU16" i="6"/>
  <c r="M74" i="1"/>
  <c r="BU12" i="6" s="1"/>
  <c r="CC16" i="6"/>
  <c r="M82" i="1"/>
  <c r="CC12" i="6" s="1"/>
  <c r="CG16" i="6"/>
  <c r="M86" i="1"/>
  <c r="CG12" i="6" s="1"/>
  <c r="CO16" i="6"/>
  <c r="M94" i="1"/>
  <c r="CO12" i="6" s="1"/>
  <c r="CS16" i="6"/>
  <c r="M98" i="1"/>
  <c r="CS12" i="6" s="1"/>
  <c r="DA16" i="6"/>
  <c r="M106" i="1"/>
  <c r="DA12" i="6" s="1"/>
  <c r="DE16" i="6"/>
  <c r="M110" i="1"/>
  <c r="DE12" i="6" s="1"/>
  <c r="DM16" i="6"/>
  <c r="M118" i="1"/>
  <c r="DM12" i="6" s="1"/>
  <c r="DQ16" i="6"/>
  <c r="M122" i="1"/>
  <c r="DQ12" i="6" s="1"/>
  <c r="DY16" i="6"/>
  <c r="M130" i="1"/>
  <c r="DY12" i="6" s="1"/>
  <c r="EC16" i="6"/>
  <c r="M134" i="1"/>
  <c r="EC12" i="6" s="1"/>
  <c r="EK16" i="6"/>
  <c r="M142" i="1"/>
  <c r="EK12" i="6" s="1"/>
  <c r="EO16" i="6"/>
  <c r="M146" i="1"/>
  <c r="EO12" i="6" s="1"/>
  <c r="EW16" i="6"/>
  <c r="M154" i="1"/>
  <c r="EW12" i="6" s="1"/>
  <c r="FA16" i="6"/>
  <c r="M158" i="1"/>
  <c r="FA12" i="6" s="1"/>
  <c r="FI16" i="6"/>
  <c r="M166" i="1"/>
  <c r="FI12" i="6" s="1"/>
  <c r="FM16" i="6"/>
  <c r="M170" i="1"/>
  <c r="FM12" i="6" s="1"/>
  <c r="FU16" i="6"/>
  <c r="M178" i="1"/>
  <c r="FU12" i="6" s="1"/>
  <c r="FY16" i="6"/>
  <c r="M182" i="1"/>
  <c r="FY12" i="6" s="1"/>
  <c r="GG16" i="6"/>
  <c r="M190" i="1"/>
  <c r="GG12" i="6" s="1"/>
  <c r="GK16" i="6"/>
  <c r="M194" i="1"/>
  <c r="GK12" i="6" s="1"/>
  <c r="K32" i="1"/>
  <c r="AE10" i="6" s="1"/>
  <c r="K44" i="1"/>
  <c r="AQ10" i="6" s="1"/>
  <c r="K56" i="1"/>
  <c r="K68" i="1"/>
  <c r="K80" i="1"/>
  <c r="K92" i="1"/>
  <c r="K104" i="1"/>
  <c r="K116" i="1"/>
  <c r="DK10" i="6" s="1"/>
  <c r="K128" i="1"/>
  <c r="DW10" i="6" s="1"/>
  <c r="K140" i="1"/>
  <c r="EI10" i="6" s="1"/>
  <c r="K152" i="1"/>
  <c r="EU10" i="6" s="1"/>
  <c r="K164" i="1"/>
  <c r="FG10" i="6" s="1"/>
  <c r="K176" i="1"/>
  <c r="FS10" i="6" s="1"/>
  <c r="K188" i="1"/>
  <c r="GE10" i="6" s="1"/>
  <c r="K200" i="1"/>
  <c r="L32" i="1"/>
  <c r="L47" i="1"/>
  <c r="L79" i="1"/>
  <c r="L95" i="1"/>
  <c r="L110" i="1"/>
  <c r="L127" i="1"/>
  <c r="L143" i="1"/>
  <c r="L158" i="1"/>
  <c r="L175" i="1"/>
  <c r="L191" i="1"/>
  <c r="M56" i="1"/>
  <c r="BC12" i="6" s="1"/>
  <c r="M73" i="1"/>
  <c r="BT12" i="6" s="1"/>
  <c r="M89" i="1"/>
  <c r="CJ12" i="6" s="1"/>
  <c r="M104" i="1"/>
  <c r="CY12" i="6" s="1"/>
  <c r="M121" i="1"/>
  <c r="DP12" i="6" s="1"/>
  <c r="M137" i="1"/>
  <c r="EF12" i="6" s="1"/>
  <c r="M152" i="1"/>
  <c r="EU12" i="6" s="1"/>
  <c r="M169" i="1"/>
  <c r="FL12" i="6" s="1"/>
  <c r="M185" i="1"/>
  <c r="GB12" i="6" s="1"/>
  <c r="M200" i="1"/>
  <c r="GQ12" i="6" s="1"/>
  <c r="N67" i="1"/>
  <c r="BN13" i="6" s="1"/>
  <c r="N83" i="1"/>
  <c r="CD13" i="6" s="1"/>
  <c r="N98" i="1"/>
  <c r="CS13" i="6" s="1"/>
  <c r="N115" i="1"/>
  <c r="DJ13" i="6" s="1"/>
  <c r="N131" i="1"/>
  <c r="DZ13" i="6" s="1"/>
  <c r="N146" i="1"/>
  <c r="EO13" i="6" s="1"/>
  <c r="N163" i="1"/>
  <c r="FF13" i="6" s="1"/>
  <c r="N179" i="1"/>
  <c r="FV13" i="6" s="1"/>
  <c r="N194" i="1"/>
  <c r="GK13" i="6" s="1"/>
  <c r="AH66" i="1"/>
  <c r="AH138" i="1"/>
  <c r="AH6" i="1"/>
  <c r="AH78" i="1"/>
  <c r="AH150" i="1"/>
  <c r="AH89" i="1"/>
  <c r="AH90" i="1"/>
  <c r="AH162" i="1"/>
  <c r="AH29" i="1"/>
  <c r="AH30" i="1"/>
  <c r="AH41" i="1"/>
  <c r="AH114" i="1"/>
  <c r="AH186" i="1"/>
  <c r="AH54" i="1"/>
  <c r="AH126" i="1"/>
  <c r="AH198" i="1"/>
  <c r="AH4" i="1"/>
  <c r="AH16" i="1"/>
  <c r="AH28" i="1"/>
  <c r="AH64" i="1"/>
  <c r="AH76" i="1"/>
  <c r="AH88" i="1"/>
  <c r="AH100" i="1"/>
  <c r="AH136" i="1"/>
  <c r="AH148" i="1"/>
  <c r="AH160" i="1"/>
  <c r="AH172" i="1"/>
  <c r="AH19" i="1"/>
  <c r="AH43" i="1"/>
  <c r="AH55" i="1"/>
  <c r="AH91" i="1"/>
  <c r="AH127" i="1"/>
  <c r="AH139" i="1"/>
  <c r="AH163" i="1"/>
  <c r="AH199" i="1"/>
  <c r="AH8" i="1"/>
  <c r="AH20" i="1"/>
  <c r="AH44" i="1"/>
  <c r="AH56" i="1"/>
  <c r="AH68" i="1"/>
  <c r="AH80" i="1"/>
  <c r="AH104" i="1"/>
  <c r="AH116" i="1"/>
  <c r="AH128" i="1"/>
  <c r="AH140" i="1"/>
  <c r="AH164" i="1"/>
  <c r="AH176" i="1"/>
  <c r="AH188" i="1"/>
  <c r="AH200" i="1"/>
  <c r="AH9" i="1"/>
  <c r="AH33" i="1"/>
  <c r="AH45" i="1"/>
  <c r="AH81" i="1"/>
  <c r="AH93" i="1"/>
  <c r="AH105" i="1"/>
  <c r="AH117" i="1"/>
  <c r="AH129" i="1"/>
  <c r="AH153" i="1"/>
  <c r="AH165" i="1"/>
  <c r="AH177" i="1"/>
  <c r="AH189" i="1"/>
  <c r="AH202" i="1"/>
  <c r="AH10" i="1"/>
  <c r="AH22" i="1"/>
  <c r="AH34" i="1"/>
  <c r="AH82" i="1"/>
  <c r="AH94" i="1"/>
  <c r="AH106" i="1"/>
  <c r="AH142" i="1"/>
  <c r="AH154" i="1"/>
  <c r="AH166" i="1"/>
  <c r="AH35" i="1"/>
  <c r="AH47" i="1"/>
  <c r="AH59" i="1"/>
  <c r="AH107" i="1"/>
  <c r="AH119" i="1"/>
  <c r="AH131" i="1"/>
  <c r="AH179" i="1"/>
  <c r="AH191" i="1"/>
  <c r="AH24" i="1"/>
  <c r="AH36" i="1"/>
  <c r="AH108" i="1"/>
  <c r="AH168" i="1"/>
  <c r="AH13" i="1"/>
  <c r="AH25" i="1"/>
  <c r="AH61" i="1"/>
  <c r="AH73" i="1"/>
  <c r="AH85" i="1"/>
  <c r="AH97" i="1"/>
  <c r="AH133" i="1"/>
  <c r="AH145" i="1"/>
  <c r="AH157" i="1"/>
  <c r="AH169" i="1"/>
  <c r="AH201" i="1"/>
  <c r="AH14" i="1"/>
  <c r="AH26" i="1"/>
  <c r="AH50" i="1"/>
  <c r="AH62" i="1"/>
  <c r="AH98" i="1"/>
  <c r="AH122" i="1"/>
  <c r="AH158" i="1"/>
  <c r="AH194" i="1"/>
  <c r="AH3" i="1"/>
  <c r="AH27" i="1"/>
  <c r="AH51" i="1"/>
  <c r="AH63" i="1"/>
  <c r="AH87" i="1"/>
  <c r="AH99" i="1"/>
  <c r="AH111" i="1"/>
  <c r="AH135" i="1"/>
  <c r="AH147" i="1"/>
  <c r="AH171" i="1"/>
  <c r="AH183" i="1"/>
  <c r="AJ3" i="6"/>
  <c r="FX3" i="6"/>
  <c r="BH3" i="6"/>
  <c r="BT3" i="6"/>
  <c r="CF3" i="6"/>
  <c r="CR3" i="6"/>
  <c r="DD3" i="6"/>
  <c r="DP3" i="6"/>
  <c r="EB3" i="6"/>
  <c r="EN3" i="6"/>
  <c r="L3" i="6"/>
  <c r="EZ3" i="6"/>
  <c r="X3" i="6"/>
  <c r="FL3" i="6"/>
  <c r="B12" i="7"/>
  <c r="B34" i="7"/>
  <c r="B13" i="7"/>
  <c r="B35" i="7"/>
  <c r="O6" i="6"/>
  <c r="AA6" i="6"/>
  <c r="AM6" i="6"/>
  <c r="AY6" i="6"/>
  <c r="BK6" i="6"/>
  <c r="BW6" i="6"/>
  <c r="CI6" i="6"/>
  <c r="CU6" i="6"/>
  <c r="DG6" i="6"/>
  <c r="DS6" i="6"/>
  <c r="EE6" i="6"/>
  <c r="EQ6" i="6"/>
  <c r="FC6" i="6"/>
  <c r="FO6" i="6"/>
  <c r="GA6" i="6"/>
  <c r="GM6" i="6"/>
  <c r="M3" i="6"/>
  <c r="Y3" i="6"/>
  <c r="AK3" i="6"/>
  <c r="AW3" i="6"/>
  <c r="BI3" i="6"/>
  <c r="BU3" i="6"/>
  <c r="CG3" i="6"/>
  <c r="CS3" i="6"/>
  <c r="DE3" i="6"/>
  <c r="DQ3" i="6"/>
  <c r="EC3" i="6"/>
  <c r="EO3" i="6"/>
  <c r="FA3" i="6"/>
  <c r="FM3" i="6"/>
  <c r="FY3" i="6"/>
  <c r="GK3" i="6"/>
  <c r="GH6" i="6"/>
  <c r="B36" i="7"/>
  <c r="B14" i="7"/>
  <c r="H6" i="6"/>
  <c r="T6" i="6"/>
  <c r="AF6" i="6"/>
  <c r="AR6" i="6"/>
  <c r="BD6" i="6"/>
  <c r="BP6" i="6"/>
  <c r="CB6" i="6"/>
  <c r="CN6" i="6"/>
  <c r="CZ6" i="6"/>
  <c r="DL6" i="6"/>
  <c r="DX6" i="6"/>
  <c r="EJ6" i="6"/>
  <c r="EV6" i="6"/>
  <c r="FH6" i="6"/>
  <c r="FT6" i="6"/>
  <c r="GF6" i="6"/>
  <c r="GR6" i="6"/>
  <c r="B3" i="6"/>
  <c r="N3" i="6"/>
  <c r="Z3" i="6"/>
  <c r="AL3" i="6"/>
  <c r="AX3" i="6"/>
  <c r="BJ3" i="6"/>
  <c r="BV3" i="6"/>
  <c r="CH3" i="6"/>
  <c r="CT3" i="6"/>
  <c r="DF3" i="6"/>
  <c r="DR3" i="6"/>
  <c r="ED3" i="6"/>
  <c r="EP3" i="6"/>
  <c r="FB3" i="6"/>
  <c r="FN3" i="6"/>
  <c r="FZ3" i="6"/>
  <c r="GL3" i="6"/>
  <c r="FV6" i="6"/>
  <c r="GK6" i="6"/>
  <c r="C3" i="6"/>
  <c r="O3" i="6"/>
  <c r="AA3" i="6"/>
  <c r="AM3" i="6"/>
  <c r="AY3" i="6"/>
  <c r="BK3" i="6"/>
  <c r="BW3" i="6"/>
  <c r="CI3" i="6"/>
  <c r="CU3" i="6"/>
  <c r="DG3" i="6"/>
  <c r="DS3" i="6"/>
  <c r="EE3" i="6"/>
  <c r="EQ3" i="6"/>
  <c r="FC3" i="6"/>
  <c r="FO3" i="6"/>
  <c r="GA3" i="6"/>
  <c r="GM3" i="6"/>
  <c r="M6" i="6"/>
  <c r="Y6" i="6"/>
  <c r="B38" i="7"/>
  <c r="B16" i="7"/>
  <c r="D3" i="6"/>
  <c r="P3" i="6"/>
  <c r="AB3" i="6"/>
  <c r="AN3" i="6"/>
  <c r="AZ3" i="6"/>
  <c r="BL3" i="6"/>
  <c r="BX3" i="6"/>
  <c r="CJ3" i="6"/>
  <c r="CV3" i="6"/>
  <c r="DH3" i="6"/>
  <c r="DT3" i="6"/>
  <c r="EF3" i="6"/>
  <c r="ER3" i="6"/>
  <c r="FD3" i="6"/>
  <c r="FP3" i="6"/>
  <c r="GB3" i="6"/>
  <c r="GN3" i="6"/>
  <c r="AP6" i="6"/>
  <c r="DN6" i="6"/>
  <c r="DZ6" i="6"/>
  <c r="AW6" i="6"/>
  <c r="BI6" i="6"/>
  <c r="EO6" i="6"/>
  <c r="FY6" i="6"/>
  <c r="B39" i="7"/>
  <c r="B17" i="7"/>
  <c r="K6" i="6"/>
  <c r="W6" i="6"/>
  <c r="AI6" i="6"/>
  <c r="AU6" i="6"/>
  <c r="BG6" i="6"/>
  <c r="BS6" i="6"/>
  <c r="CE6" i="6"/>
  <c r="CQ6" i="6"/>
  <c r="DC6" i="6"/>
  <c r="DO6" i="6"/>
  <c r="EA6" i="6"/>
  <c r="EM6" i="6"/>
  <c r="EY6" i="6"/>
  <c r="FK6" i="6"/>
  <c r="FW6" i="6"/>
  <c r="GI6" i="6"/>
  <c r="E3" i="6"/>
  <c r="Q3" i="6"/>
  <c r="AC3" i="6"/>
  <c r="AO3" i="6"/>
  <c r="BA3" i="6"/>
  <c r="BM3" i="6"/>
  <c r="BY3" i="6"/>
  <c r="CK3" i="6"/>
  <c r="CW3" i="6"/>
  <c r="DI3" i="6"/>
  <c r="DU3" i="6"/>
  <c r="EG3" i="6"/>
  <c r="ES3" i="6"/>
  <c r="FE3" i="6"/>
  <c r="FQ3" i="6"/>
  <c r="GC3" i="6"/>
  <c r="GO3" i="6"/>
  <c r="F6" i="6"/>
  <c r="CX6" i="6"/>
  <c r="FR6" i="6"/>
  <c r="J6" i="6"/>
  <c r="V6" i="6"/>
  <c r="AH6" i="6"/>
  <c r="EC6" i="6"/>
  <c r="F3" i="6"/>
  <c r="R3" i="6"/>
  <c r="AD3" i="6"/>
  <c r="AP3" i="6"/>
  <c r="BB3" i="6"/>
  <c r="BN3" i="6"/>
  <c r="BZ3" i="6"/>
  <c r="CL3" i="6"/>
  <c r="CX3" i="6"/>
  <c r="DJ3" i="6"/>
  <c r="DV3" i="6"/>
  <c r="EH3" i="6"/>
  <c r="ET3" i="6"/>
  <c r="FF3" i="6"/>
  <c r="FR3" i="6"/>
  <c r="GD3" i="6"/>
  <c r="GP3" i="6"/>
  <c r="DH6" i="6"/>
  <c r="GB6" i="6"/>
  <c r="AT6" i="6"/>
  <c r="BF6" i="6"/>
  <c r="BR6" i="6"/>
  <c r="CP6" i="6"/>
  <c r="DB6" i="6"/>
  <c r="B15" i="7"/>
  <c r="B37" i="7"/>
  <c r="BU6" i="6"/>
  <c r="A6" i="6"/>
  <c r="I6" i="6"/>
  <c r="U6" i="6"/>
  <c r="AG6" i="6"/>
  <c r="AS6" i="6"/>
  <c r="BE6" i="6"/>
  <c r="BQ6" i="6"/>
  <c r="CC6" i="6"/>
  <c r="CO6" i="6"/>
  <c r="DA6" i="6"/>
  <c r="DM6" i="6"/>
  <c r="DY6" i="6"/>
  <c r="EK6" i="6"/>
  <c r="EW6" i="6"/>
  <c r="FI6" i="6"/>
  <c r="FU6" i="6"/>
  <c r="GG6" i="6"/>
  <c r="C15" i="6"/>
  <c r="G3" i="6"/>
  <c r="S3" i="6"/>
  <c r="AE3" i="6"/>
  <c r="AQ3" i="6"/>
  <c r="BC3" i="6"/>
  <c r="BO3" i="6"/>
  <c r="CA3" i="6"/>
  <c r="CM3" i="6"/>
  <c r="CY3" i="6"/>
  <c r="DK3" i="6"/>
  <c r="DW3" i="6"/>
  <c r="EI3" i="6"/>
  <c r="EU3" i="6"/>
  <c r="FG3" i="6"/>
  <c r="FS3" i="6"/>
  <c r="GE3" i="6"/>
  <c r="GQ3" i="6"/>
  <c r="P6" i="6"/>
  <c r="BB6" i="6"/>
  <c r="DJ6" i="6"/>
  <c r="GD6" i="6"/>
  <c r="DE6" i="6"/>
  <c r="N6" i="6"/>
  <c r="Z6" i="6"/>
  <c r="AL6" i="6"/>
  <c r="AX6" i="6"/>
  <c r="BJ6" i="6"/>
  <c r="BV6" i="6"/>
  <c r="CH6" i="6"/>
  <c r="CT6" i="6"/>
  <c r="DF6" i="6"/>
  <c r="DR6" i="6"/>
  <c r="ED6" i="6"/>
  <c r="EP6" i="6"/>
  <c r="FB6" i="6"/>
  <c r="FN6" i="6"/>
  <c r="FZ6" i="6"/>
  <c r="GL6" i="6"/>
  <c r="H3" i="6"/>
  <c r="T3" i="6"/>
  <c r="AF3" i="6"/>
  <c r="AR3" i="6"/>
  <c r="BD3" i="6"/>
  <c r="BP3" i="6"/>
  <c r="CB3" i="6"/>
  <c r="CN3" i="6"/>
  <c r="CZ3" i="6"/>
  <c r="DL3" i="6"/>
  <c r="DX3" i="6"/>
  <c r="EJ3" i="6"/>
  <c r="EV3" i="6"/>
  <c r="FH3" i="6"/>
  <c r="FT3" i="6"/>
  <c r="GF3" i="6"/>
  <c r="GR3" i="6"/>
  <c r="BL6" i="6"/>
  <c r="DT6" i="6"/>
  <c r="GN6" i="6"/>
  <c r="FJ6" i="6"/>
  <c r="CG6" i="6"/>
  <c r="FM6" i="6"/>
  <c r="B31" i="7"/>
  <c r="B9" i="7"/>
  <c r="B6" i="6"/>
  <c r="G10" i="6"/>
  <c r="AE6" i="6"/>
  <c r="AQ6" i="6"/>
  <c r="BC6" i="6"/>
  <c r="BO6" i="6"/>
  <c r="CA6" i="6"/>
  <c r="CM6" i="6"/>
  <c r="CY6" i="6"/>
  <c r="DK6" i="6"/>
  <c r="DW6" i="6"/>
  <c r="EI6" i="6"/>
  <c r="EU6" i="6"/>
  <c r="FG6" i="6"/>
  <c r="FS6" i="6"/>
  <c r="GE6" i="6"/>
  <c r="GQ6" i="6"/>
  <c r="I3" i="6"/>
  <c r="U3" i="6"/>
  <c r="AG3" i="6"/>
  <c r="AS3" i="6"/>
  <c r="BE3" i="6"/>
  <c r="BQ3" i="6"/>
  <c r="CC3" i="6"/>
  <c r="CO3" i="6"/>
  <c r="DA3" i="6"/>
  <c r="DM3" i="6"/>
  <c r="DY3" i="6"/>
  <c r="EK3" i="6"/>
  <c r="EW3" i="6"/>
  <c r="FI3" i="6"/>
  <c r="FU3" i="6"/>
  <c r="GG3" i="6"/>
  <c r="GS3" i="6"/>
  <c r="R6" i="6"/>
  <c r="DV6" i="6"/>
  <c r="GP6" i="6"/>
  <c r="CD6" i="6"/>
  <c r="EX6" i="6"/>
  <c r="B10" i="7"/>
  <c r="B32" i="7"/>
  <c r="L6" i="6"/>
  <c r="X6" i="6"/>
  <c r="AJ6" i="6"/>
  <c r="AV6" i="6"/>
  <c r="BH6" i="6"/>
  <c r="BT6" i="6"/>
  <c r="CF6" i="6"/>
  <c r="CR6" i="6"/>
  <c r="DD6" i="6"/>
  <c r="DP6" i="6"/>
  <c r="EB6" i="6"/>
  <c r="EN6" i="6"/>
  <c r="EZ6" i="6"/>
  <c r="FL6" i="6"/>
  <c r="FX6" i="6"/>
  <c r="GJ6" i="6"/>
  <c r="J3" i="6"/>
  <c r="V3" i="6"/>
  <c r="AH3" i="6"/>
  <c r="AT3" i="6"/>
  <c r="BF3" i="6"/>
  <c r="BR3" i="6"/>
  <c r="CD3" i="6"/>
  <c r="CP3" i="6"/>
  <c r="DB3" i="6"/>
  <c r="DN3" i="6"/>
  <c r="DZ3" i="6"/>
  <c r="EL3" i="6"/>
  <c r="EX3" i="6"/>
  <c r="FJ3" i="6"/>
  <c r="FV3" i="6"/>
  <c r="GH3" i="6"/>
  <c r="S6" i="6"/>
  <c r="BN6" i="6"/>
  <c r="EF6" i="6"/>
  <c r="EL6" i="6"/>
  <c r="AK6" i="6"/>
  <c r="CS6" i="6"/>
  <c r="DQ6" i="6"/>
  <c r="FA6" i="6"/>
  <c r="B33" i="7"/>
  <c r="B11" i="7"/>
  <c r="CK6" i="6"/>
  <c r="CW6" i="6"/>
  <c r="DI6" i="6"/>
  <c r="DU6" i="6"/>
  <c r="EG6" i="6"/>
  <c r="ES6" i="6"/>
  <c r="FE6" i="6"/>
  <c r="FQ6" i="6"/>
  <c r="GC6" i="6"/>
  <c r="GO6" i="6"/>
  <c r="K3" i="6"/>
  <c r="W3" i="6"/>
  <c r="AI3" i="6"/>
  <c r="AU3" i="6"/>
  <c r="BG3" i="6"/>
  <c r="BS3" i="6"/>
  <c r="CE3" i="6"/>
  <c r="CQ3" i="6"/>
  <c r="DC3" i="6"/>
  <c r="DO3" i="6"/>
  <c r="EA3" i="6"/>
  <c r="EM3" i="6"/>
  <c r="EY3" i="6"/>
  <c r="FK3" i="6"/>
  <c r="FW3" i="6"/>
  <c r="GI3" i="6"/>
  <c r="AB6" i="6"/>
  <c r="BX6" i="6"/>
  <c r="EH6" i="6"/>
  <c r="J1" i="6"/>
  <c r="CM10" i="6"/>
  <c r="CY10" i="6"/>
  <c r="GQ10" i="6"/>
  <c r="E10" i="6"/>
  <c r="Q10" i="6"/>
  <c r="AC10" i="6"/>
  <c r="BY10" i="6"/>
  <c r="FQ10" i="6"/>
  <c r="GC10" i="6"/>
  <c r="GO10" i="6"/>
  <c r="AT10" i="6"/>
  <c r="DN10" i="6"/>
  <c r="EX10" i="6"/>
  <c r="AA10" i="6"/>
  <c r="BK10" i="6"/>
  <c r="BW10" i="6"/>
  <c r="CI10" i="6"/>
  <c r="CU10" i="6"/>
  <c r="DG10" i="6"/>
  <c r="DZ10" i="6"/>
  <c r="EL10" i="6"/>
  <c r="CB10" i="6"/>
  <c r="CN10" i="6"/>
  <c r="DL10" i="6"/>
  <c r="AK10" i="6"/>
  <c r="AW10" i="6"/>
  <c r="BI10" i="6"/>
  <c r="EO10" i="6"/>
  <c r="FA10" i="6"/>
  <c r="FM10" i="6"/>
  <c r="FY10" i="6"/>
  <c r="GK10" i="6"/>
  <c r="BF10" i="6"/>
  <c r="GH10" i="6"/>
  <c r="T10" i="6"/>
  <c r="AR10" i="6"/>
  <c r="BP10" i="6"/>
  <c r="AD10" i="6"/>
  <c r="AP10" i="6"/>
  <c r="BB10" i="6"/>
  <c r="BN10" i="6"/>
  <c r="FF10" i="6"/>
  <c r="FR10" i="6"/>
  <c r="GD10" i="6"/>
  <c r="GP10" i="6"/>
  <c r="FV10" i="6"/>
  <c r="AU10" i="6"/>
  <c r="BG10" i="6"/>
  <c r="BS10" i="6"/>
  <c r="CE10" i="6"/>
  <c r="CQ10" i="6"/>
  <c r="DO10" i="6"/>
  <c r="GI10" i="6"/>
  <c r="L10" i="6"/>
  <c r="Z10" i="6"/>
  <c r="AL10" i="6"/>
  <c r="AV10" i="6"/>
  <c r="BJ10" i="6"/>
  <c r="BV10" i="6"/>
  <c r="CF10" i="6"/>
  <c r="CH10" i="6"/>
  <c r="CT10" i="6"/>
  <c r="DD10" i="6"/>
  <c r="DF10" i="6"/>
  <c r="EN10" i="6"/>
  <c r="EZ10" i="6"/>
  <c r="FJ10" i="6"/>
  <c r="P10" i="6"/>
  <c r="AB10" i="6"/>
  <c r="BL10" i="6"/>
  <c r="BX10" i="6"/>
  <c r="CJ10" i="6"/>
  <c r="CV10" i="6"/>
  <c r="DH10" i="6"/>
  <c r="DT10" i="6"/>
  <c r="FD10" i="6"/>
  <c r="FP10" i="6"/>
  <c r="GB10" i="6"/>
  <c r="DX10" i="6"/>
  <c r="EJ10" i="6"/>
  <c r="EV10" i="6"/>
  <c r="AS10" i="6"/>
  <c r="BE10" i="6"/>
  <c r="DM10" i="6"/>
  <c r="FI10" i="6"/>
  <c r="FU10" i="6"/>
  <c r="GG10" i="6"/>
  <c r="AF10" i="6"/>
  <c r="FH10" i="6"/>
  <c r="GF10" i="6"/>
  <c r="N10" i="6"/>
  <c r="BO10" i="6"/>
  <c r="BC10" i="6"/>
  <c r="CA10" i="6"/>
  <c r="FL10" i="6"/>
  <c r="FN10" i="6"/>
  <c r="GJ10" i="6"/>
  <c r="X3" i="1"/>
  <c r="Y3" i="1"/>
  <c r="Z3" i="1"/>
  <c r="AA3" i="1"/>
  <c r="AB3" i="1"/>
  <c r="AC3" i="1"/>
  <c r="AD3" i="1"/>
  <c r="AE3" i="1"/>
  <c r="AF3" i="1"/>
  <c r="AG3" i="1"/>
  <c r="X4" i="1"/>
  <c r="Y4" i="1"/>
  <c r="Z4" i="1"/>
  <c r="AA4" i="1"/>
  <c r="AB4" i="1"/>
  <c r="AC4" i="1"/>
  <c r="AD4" i="1"/>
  <c r="AE4" i="1"/>
  <c r="AF4" i="1"/>
  <c r="AG4" i="1"/>
  <c r="X6" i="1"/>
  <c r="Y6" i="1"/>
  <c r="Z6" i="1"/>
  <c r="AA6" i="1"/>
  <c r="AB6" i="1"/>
  <c r="AC6" i="1"/>
  <c r="AD6" i="1"/>
  <c r="AE6" i="1"/>
  <c r="AF6" i="1"/>
  <c r="AG6" i="1"/>
  <c r="X8" i="1"/>
  <c r="Y8" i="1"/>
  <c r="Z8" i="1"/>
  <c r="AA8" i="1"/>
  <c r="AB8" i="1"/>
  <c r="AC8" i="1"/>
  <c r="AD8" i="1"/>
  <c r="AE8" i="1"/>
  <c r="AF8" i="1"/>
  <c r="AG8" i="1"/>
  <c r="X9" i="1"/>
  <c r="Y9" i="1"/>
  <c r="Z9" i="1"/>
  <c r="AA9" i="1"/>
  <c r="AB9" i="1"/>
  <c r="AC9" i="1"/>
  <c r="AD9" i="1"/>
  <c r="AE9" i="1"/>
  <c r="AF9" i="1"/>
  <c r="AG9" i="1"/>
  <c r="X10" i="1"/>
  <c r="Y10" i="1"/>
  <c r="Z10" i="1"/>
  <c r="AA10" i="1"/>
  <c r="AB10" i="1"/>
  <c r="AC10" i="1"/>
  <c r="AD10" i="1"/>
  <c r="AE10" i="1"/>
  <c r="AF10" i="1"/>
  <c r="AG10" i="1"/>
  <c r="Z11" i="1"/>
  <c r="AA11" i="1"/>
  <c r="X13" i="1"/>
  <c r="Y13" i="1"/>
  <c r="Z13" i="1"/>
  <c r="AA13" i="1"/>
  <c r="AB13" i="1"/>
  <c r="AC13" i="1"/>
  <c r="AD13" i="1"/>
  <c r="AE13" i="1"/>
  <c r="AF13" i="1"/>
  <c r="AG13" i="1"/>
  <c r="X14" i="1"/>
  <c r="Y14" i="1"/>
  <c r="Z14" i="1"/>
  <c r="AA14" i="1"/>
  <c r="AB14" i="1"/>
  <c r="AC14" i="1"/>
  <c r="AD14" i="1"/>
  <c r="AE14" i="1"/>
  <c r="AF14" i="1"/>
  <c r="AG14" i="1"/>
  <c r="Y15" i="1"/>
  <c r="AA15" i="1"/>
  <c r="AB15" i="1"/>
  <c r="X16" i="1"/>
  <c r="Y16" i="1"/>
  <c r="Z16" i="1"/>
  <c r="AA16" i="1"/>
  <c r="AB16" i="1"/>
  <c r="AC16" i="1"/>
  <c r="AD16" i="1"/>
  <c r="AE16" i="1"/>
  <c r="AF16" i="1"/>
  <c r="AG16" i="1"/>
  <c r="AC17" i="1"/>
  <c r="AF17" i="1"/>
  <c r="X19" i="1"/>
  <c r="Y19" i="1"/>
  <c r="Z19" i="1"/>
  <c r="AA19" i="1"/>
  <c r="AB19" i="1"/>
  <c r="AC19" i="1"/>
  <c r="AD19" i="1"/>
  <c r="AE19" i="1"/>
  <c r="AF19" i="1"/>
  <c r="AG19" i="1"/>
  <c r="X20" i="1"/>
  <c r="Y20" i="1"/>
  <c r="Z20" i="1"/>
  <c r="AA20" i="1"/>
  <c r="AB20" i="1"/>
  <c r="AC20" i="1"/>
  <c r="AD20" i="1"/>
  <c r="AE20" i="1"/>
  <c r="AF20" i="1"/>
  <c r="AG20" i="1"/>
  <c r="X22" i="1"/>
  <c r="Y22" i="1"/>
  <c r="Z22" i="1"/>
  <c r="AA22" i="1"/>
  <c r="AB22" i="1"/>
  <c r="AC22" i="1"/>
  <c r="AD22" i="1"/>
  <c r="AE22" i="1"/>
  <c r="AF22" i="1"/>
  <c r="AG22" i="1"/>
  <c r="X24" i="1"/>
  <c r="Y24" i="1"/>
  <c r="Z24" i="1"/>
  <c r="AA24" i="1"/>
  <c r="AB24" i="1"/>
  <c r="AC24" i="1"/>
  <c r="AD24" i="1"/>
  <c r="AE24" i="1"/>
  <c r="AF24" i="1"/>
  <c r="AG24" i="1"/>
  <c r="X25" i="1"/>
  <c r="Y25" i="1"/>
  <c r="Z25" i="1"/>
  <c r="AA25" i="1"/>
  <c r="AB25" i="1"/>
  <c r="AC25" i="1"/>
  <c r="AD25" i="1"/>
  <c r="AE25" i="1"/>
  <c r="AF25" i="1"/>
  <c r="AG25" i="1"/>
  <c r="X26" i="1"/>
  <c r="Y26" i="1"/>
  <c r="Z26" i="1"/>
  <c r="AA26" i="1"/>
  <c r="AB26" i="1"/>
  <c r="AC26" i="1"/>
  <c r="AD26" i="1"/>
  <c r="AE26" i="1"/>
  <c r="AF26" i="1"/>
  <c r="AG26" i="1"/>
  <c r="X27" i="1"/>
  <c r="Y27" i="1"/>
  <c r="Z27" i="1"/>
  <c r="AA27" i="1"/>
  <c r="AB27" i="1"/>
  <c r="AC27" i="1"/>
  <c r="AD27" i="1"/>
  <c r="AE27" i="1"/>
  <c r="AF27" i="1"/>
  <c r="AG27" i="1"/>
  <c r="X28" i="1"/>
  <c r="Y28" i="1"/>
  <c r="Z28" i="1"/>
  <c r="AA28" i="1"/>
  <c r="AB28" i="1"/>
  <c r="AC28" i="1"/>
  <c r="AD28" i="1"/>
  <c r="AE28" i="1"/>
  <c r="AF28" i="1"/>
  <c r="AG28" i="1"/>
  <c r="Y29" i="1"/>
  <c r="X30" i="1"/>
  <c r="Y30" i="1"/>
  <c r="Z30" i="1"/>
  <c r="AA30" i="1"/>
  <c r="AB30" i="1"/>
  <c r="AC30" i="1"/>
  <c r="AD30" i="1"/>
  <c r="AE30" i="1"/>
  <c r="AF30" i="1"/>
  <c r="AG30" i="1"/>
  <c r="AC31" i="1"/>
  <c r="X33" i="1"/>
  <c r="Y33" i="1"/>
  <c r="Z33" i="1"/>
  <c r="AA33" i="1"/>
  <c r="AB33" i="1"/>
  <c r="AC33" i="1"/>
  <c r="AD33" i="1"/>
  <c r="AE33" i="1"/>
  <c r="AF33" i="1"/>
  <c r="AG33" i="1"/>
  <c r="X34" i="1"/>
  <c r="Y34" i="1"/>
  <c r="Z34" i="1"/>
  <c r="AA34" i="1"/>
  <c r="AB34" i="1"/>
  <c r="AC34" i="1"/>
  <c r="AD34" i="1"/>
  <c r="AE34" i="1"/>
  <c r="AF34" i="1"/>
  <c r="AG34" i="1"/>
  <c r="X35" i="1"/>
  <c r="Y35" i="1"/>
  <c r="Z35" i="1"/>
  <c r="AA35" i="1"/>
  <c r="AB35" i="1"/>
  <c r="AC35" i="1"/>
  <c r="AD35" i="1"/>
  <c r="AE35" i="1"/>
  <c r="AF35" i="1"/>
  <c r="AG35" i="1"/>
  <c r="X36" i="1"/>
  <c r="Y36" i="1"/>
  <c r="Z36" i="1"/>
  <c r="AA36" i="1"/>
  <c r="AB36" i="1"/>
  <c r="AC36" i="1"/>
  <c r="AD36" i="1"/>
  <c r="AE36" i="1"/>
  <c r="AF36" i="1"/>
  <c r="AG36" i="1"/>
  <c r="AG37" i="1"/>
  <c r="AE38" i="1"/>
  <c r="AG40" i="1"/>
  <c r="Y41" i="1"/>
  <c r="AA41" i="1"/>
  <c r="AB41" i="1"/>
  <c r="AD41" i="1"/>
  <c r="AE41" i="1"/>
  <c r="AA42" i="1"/>
  <c r="AG42" i="1"/>
  <c r="AG43" i="1"/>
  <c r="X44" i="1"/>
  <c r="Y44" i="1"/>
  <c r="Z44" i="1"/>
  <c r="AA44" i="1"/>
  <c r="AB44" i="1"/>
  <c r="AC44" i="1"/>
  <c r="AD44" i="1"/>
  <c r="AE44" i="1"/>
  <c r="AF44" i="1"/>
  <c r="AG44" i="1"/>
  <c r="X45" i="1"/>
  <c r="Y45" i="1"/>
  <c r="Z45" i="1"/>
  <c r="AA45" i="1"/>
  <c r="AB45" i="1"/>
  <c r="AC45" i="1"/>
  <c r="AD45" i="1"/>
  <c r="AE45" i="1"/>
  <c r="AF45" i="1"/>
  <c r="AG45" i="1"/>
  <c r="X47" i="1"/>
  <c r="Y47" i="1"/>
  <c r="Z47" i="1"/>
  <c r="AA47" i="1"/>
  <c r="AB47" i="1"/>
  <c r="AC47" i="1"/>
  <c r="AD47" i="1"/>
  <c r="AE47" i="1"/>
  <c r="AF47" i="1"/>
  <c r="AG47" i="1"/>
  <c r="X50" i="1"/>
  <c r="Y50" i="1"/>
  <c r="Z50" i="1"/>
  <c r="AA50" i="1"/>
  <c r="AB50" i="1"/>
  <c r="AC50" i="1"/>
  <c r="AD50" i="1"/>
  <c r="AE50" i="1"/>
  <c r="AF50" i="1"/>
  <c r="AG50" i="1"/>
  <c r="AG51" i="1"/>
  <c r="X54" i="1"/>
  <c r="Y54" i="1"/>
  <c r="Z54" i="1"/>
  <c r="AA54" i="1"/>
  <c r="AB54" i="1"/>
  <c r="AC54" i="1"/>
  <c r="AD54" i="1"/>
  <c r="AE54" i="1"/>
  <c r="AF54" i="1"/>
  <c r="AG54" i="1"/>
  <c r="X55" i="1"/>
  <c r="Y55" i="1"/>
  <c r="Z55" i="1"/>
  <c r="AA55" i="1"/>
  <c r="AB55" i="1"/>
  <c r="AC55" i="1"/>
  <c r="AD55" i="1"/>
  <c r="AE55" i="1"/>
  <c r="AF55" i="1"/>
  <c r="AG55" i="1"/>
  <c r="X56" i="1"/>
  <c r="Y56" i="1"/>
  <c r="Z56" i="1"/>
  <c r="AA56" i="1"/>
  <c r="AB56" i="1"/>
  <c r="AC56" i="1"/>
  <c r="AD56" i="1"/>
  <c r="AE56" i="1"/>
  <c r="AF56" i="1"/>
  <c r="AG56" i="1"/>
  <c r="X57" i="1"/>
  <c r="Y57" i="1"/>
  <c r="Z57" i="1"/>
  <c r="AA57" i="1"/>
  <c r="AB57" i="1"/>
  <c r="AC57" i="1"/>
  <c r="AD57" i="1"/>
  <c r="AE57" i="1"/>
  <c r="AF57" i="1"/>
  <c r="AG57" i="1"/>
  <c r="AF58" i="1"/>
  <c r="AG58" i="1"/>
  <c r="X59" i="1"/>
  <c r="Y59" i="1"/>
  <c r="Z59" i="1"/>
  <c r="AA59" i="1"/>
  <c r="AB59" i="1"/>
  <c r="AC59" i="1"/>
  <c r="AD59" i="1"/>
  <c r="AE59" i="1"/>
  <c r="AF59" i="1"/>
  <c r="AG59" i="1"/>
  <c r="X60" i="1"/>
  <c r="Z60" i="1"/>
  <c r="AA60" i="1"/>
  <c r="AB60" i="1"/>
  <c r="AC60" i="1"/>
  <c r="AE60" i="1"/>
  <c r="AG60" i="1"/>
  <c r="X61" i="1"/>
  <c r="Y61" i="1"/>
  <c r="Z61" i="1"/>
  <c r="AA61" i="1"/>
  <c r="AB61" i="1"/>
  <c r="AC61" i="1"/>
  <c r="AD61" i="1"/>
  <c r="AE61" i="1"/>
  <c r="AF61" i="1"/>
  <c r="AG61" i="1"/>
  <c r="X62" i="1"/>
  <c r="Y62" i="1"/>
  <c r="Z62" i="1"/>
  <c r="AA62" i="1"/>
  <c r="AB62" i="1"/>
  <c r="AC62" i="1"/>
  <c r="AD62" i="1"/>
  <c r="AE62" i="1"/>
  <c r="AF62" i="1"/>
  <c r="AG62" i="1"/>
  <c r="X63" i="1"/>
  <c r="Y63" i="1"/>
  <c r="Z63" i="1"/>
  <c r="AA63" i="1"/>
  <c r="AB63" i="1"/>
  <c r="AC63" i="1"/>
  <c r="AD63" i="1"/>
  <c r="AE63" i="1"/>
  <c r="AF63" i="1"/>
  <c r="AG63" i="1"/>
  <c r="X64" i="1"/>
  <c r="Y64" i="1"/>
  <c r="Z64" i="1"/>
  <c r="AA64" i="1"/>
  <c r="AB64" i="1"/>
  <c r="AC64" i="1"/>
  <c r="AD64" i="1"/>
  <c r="AE64" i="1"/>
  <c r="AF64" i="1"/>
  <c r="AG64" i="1"/>
  <c r="X65" i="1"/>
  <c r="Z65" i="1"/>
  <c r="AA65" i="1"/>
  <c r="AE65" i="1"/>
  <c r="X66" i="1"/>
  <c r="Y66" i="1"/>
  <c r="Z66" i="1"/>
  <c r="AA66" i="1"/>
  <c r="AB66" i="1"/>
  <c r="AC66" i="1"/>
  <c r="AD66" i="1"/>
  <c r="AE66" i="1"/>
  <c r="AF66" i="1"/>
  <c r="AG66" i="1"/>
  <c r="X67" i="1"/>
  <c r="Y67" i="1"/>
  <c r="Z67" i="1"/>
  <c r="AA67" i="1"/>
  <c r="AB67" i="1"/>
  <c r="AC67" i="1"/>
  <c r="AD67" i="1"/>
  <c r="AE67" i="1"/>
  <c r="AF67" i="1"/>
  <c r="AG67" i="1"/>
  <c r="X68" i="1"/>
  <c r="Y68" i="1"/>
  <c r="Z68" i="1"/>
  <c r="AA68" i="1"/>
  <c r="AB68" i="1"/>
  <c r="AC68" i="1"/>
  <c r="AD68" i="1"/>
  <c r="AE68" i="1"/>
  <c r="AF68" i="1"/>
  <c r="AG68" i="1"/>
  <c r="Y71" i="1"/>
  <c r="AE72" i="1"/>
  <c r="AG72" i="1"/>
  <c r="X73" i="1"/>
  <c r="Y73" i="1"/>
  <c r="Z73" i="1"/>
  <c r="AA73" i="1"/>
  <c r="AB73" i="1"/>
  <c r="AC73" i="1"/>
  <c r="AD73" i="1"/>
  <c r="AE73" i="1"/>
  <c r="AF73" i="1"/>
  <c r="AG73" i="1"/>
  <c r="AG75" i="1"/>
  <c r="X76" i="1"/>
  <c r="Y76" i="1"/>
  <c r="Z76" i="1"/>
  <c r="AA76" i="1"/>
  <c r="AB76" i="1"/>
  <c r="AC76" i="1"/>
  <c r="AD76" i="1"/>
  <c r="AE76" i="1"/>
  <c r="AF76" i="1"/>
  <c r="AG76" i="1"/>
  <c r="Y77" i="1"/>
  <c r="X78" i="1"/>
  <c r="Y78" i="1"/>
  <c r="Z78" i="1"/>
  <c r="AA78" i="1"/>
  <c r="AB78" i="1"/>
  <c r="AC78" i="1"/>
  <c r="AD78" i="1"/>
  <c r="AE78" i="1"/>
  <c r="AF78" i="1"/>
  <c r="AG78" i="1"/>
  <c r="X80" i="1"/>
  <c r="Y80" i="1"/>
  <c r="Z80" i="1"/>
  <c r="AA80" i="1"/>
  <c r="AB80" i="1"/>
  <c r="AC80" i="1"/>
  <c r="AD80" i="1"/>
  <c r="AE80" i="1"/>
  <c r="AF80" i="1"/>
  <c r="AG80" i="1"/>
  <c r="X81" i="1"/>
  <c r="Y81" i="1"/>
  <c r="Z81" i="1"/>
  <c r="AA81" i="1"/>
  <c r="AB81" i="1"/>
  <c r="AC81" i="1"/>
  <c r="AD81" i="1"/>
  <c r="AE81" i="1"/>
  <c r="AF81" i="1"/>
  <c r="AG81" i="1"/>
  <c r="X82" i="1"/>
  <c r="Y82" i="1"/>
  <c r="Z82" i="1"/>
  <c r="AA82" i="1"/>
  <c r="AB82" i="1"/>
  <c r="AC82" i="1"/>
  <c r="AD82" i="1"/>
  <c r="AE82" i="1"/>
  <c r="AF82" i="1"/>
  <c r="AG82" i="1"/>
  <c r="X83" i="1"/>
  <c r="AD84" i="1"/>
  <c r="AF84" i="1"/>
  <c r="X85" i="1"/>
  <c r="Y85" i="1"/>
  <c r="Z85" i="1"/>
  <c r="AA85" i="1"/>
  <c r="AB85" i="1"/>
  <c r="AC85" i="1"/>
  <c r="AD85" i="1"/>
  <c r="AE85" i="1"/>
  <c r="AF85" i="1"/>
  <c r="AG85" i="1"/>
  <c r="AE86" i="1"/>
  <c r="X87" i="1"/>
  <c r="Y87" i="1"/>
  <c r="Z87" i="1"/>
  <c r="AA87" i="1"/>
  <c r="AB87" i="1"/>
  <c r="AC87" i="1"/>
  <c r="AD87" i="1"/>
  <c r="AE87" i="1"/>
  <c r="AF87" i="1"/>
  <c r="AG87" i="1"/>
  <c r="X88" i="1"/>
  <c r="Y88" i="1"/>
  <c r="Z88" i="1"/>
  <c r="AA88" i="1"/>
  <c r="AB88" i="1"/>
  <c r="AC88" i="1"/>
  <c r="AD88" i="1"/>
  <c r="AE88" i="1"/>
  <c r="AF88" i="1"/>
  <c r="AG88" i="1"/>
  <c r="Z89" i="1"/>
  <c r="AD89" i="1"/>
  <c r="X90" i="1"/>
  <c r="Y90" i="1"/>
  <c r="Z90" i="1"/>
  <c r="AA90" i="1"/>
  <c r="AB90" i="1"/>
  <c r="AC90" i="1"/>
  <c r="AD90" i="1"/>
  <c r="AE90" i="1"/>
  <c r="AF90" i="1"/>
  <c r="AG90" i="1"/>
  <c r="X91" i="1"/>
  <c r="Y91" i="1"/>
  <c r="Z91" i="1"/>
  <c r="AA91" i="1"/>
  <c r="AB91" i="1"/>
  <c r="AC91" i="1"/>
  <c r="AD91" i="1"/>
  <c r="AE91" i="1"/>
  <c r="AF91" i="1"/>
  <c r="AG91" i="1"/>
  <c r="X93" i="1"/>
  <c r="Y93" i="1"/>
  <c r="Z93" i="1"/>
  <c r="AA93" i="1"/>
  <c r="AB93" i="1"/>
  <c r="AC93" i="1"/>
  <c r="AD93" i="1"/>
  <c r="AE93" i="1"/>
  <c r="AF93" i="1"/>
  <c r="AG93" i="1"/>
  <c r="X94" i="1"/>
  <c r="Y94" i="1"/>
  <c r="Z94" i="1"/>
  <c r="AA94" i="1"/>
  <c r="AB94" i="1"/>
  <c r="AC94" i="1"/>
  <c r="AD94" i="1"/>
  <c r="AE94" i="1"/>
  <c r="AF94" i="1"/>
  <c r="AG94" i="1"/>
  <c r="AA96" i="1"/>
  <c r="X97" i="1"/>
  <c r="Y97" i="1"/>
  <c r="Z97" i="1"/>
  <c r="AA97" i="1"/>
  <c r="AB97" i="1"/>
  <c r="AC97" i="1"/>
  <c r="AD97" i="1"/>
  <c r="AE97" i="1"/>
  <c r="AF97" i="1"/>
  <c r="AG97" i="1"/>
  <c r="X98" i="1"/>
  <c r="Y98" i="1"/>
  <c r="Z98" i="1"/>
  <c r="AA98" i="1"/>
  <c r="AB98" i="1"/>
  <c r="AC98" i="1"/>
  <c r="AD98" i="1"/>
  <c r="AE98" i="1"/>
  <c r="AF98" i="1"/>
  <c r="AG98" i="1"/>
  <c r="X99" i="1"/>
  <c r="Y99" i="1"/>
  <c r="Z99" i="1"/>
  <c r="AA99" i="1"/>
  <c r="AB99" i="1"/>
  <c r="AC99" i="1"/>
  <c r="AD99" i="1"/>
  <c r="AE99" i="1"/>
  <c r="AF99" i="1"/>
  <c r="AG99" i="1"/>
  <c r="X100" i="1"/>
  <c r="Y100" i="1"/>
  <c r="Z100" i="1"/>
  <c r="AA100" i="1"/>
  <c r="AB100" i="1"/>
  <c r="AC100" i="1"/>
  <c r="AD100" i="1"/>
  <c r="AE100" i="1"/>
  <c r="AF100" i="1"/>
  <c r="AG100" i="1"/>
  <c r="X101" i="1"/>
  <c r="Y101" i="1"/>
  <c r="Z101" i="1"/>
  <c r="AA101" i="1"/>
  <c r="AB101" i="1"/>
  <c r="AC101" i="1"/>
  <c r="AD101" i="1"/>
  <c r="AE101" i="1"/>
  <c r="AF101" i="1"/>
  <c r="AG101" i="1"/>
  <c r="AC103" i="1"/>
  <c r="X104" i="1"/>
  <c r="Y104" i="1"/>
  <c r="Z104" i="1"/>
  <c r="AA104" i="1"/>
  <c r="AB104" i="1"/>
  <c r="AC104" i="1"/>
  <c r="AD104" i="1"/>
  <c r="AE104" i="1"/>
  <c r="AF104" i="1"/>
  <c r="AG104" i="1"/>
  <c r="X105" i="1"/>
  <c r="Y105" i="1"/>
  <c r="Z105" i="1"/>
  <c r="AA105" i="1"/>
  <c r="AB105" i="1"/>
  <c r="AC105" i="1"/>
  <c r="AD105" i="1"/>
  <c r="AE105" i="1"/>
  <c r="AF105" i="1"/>
  <c r="AG105" i="1"/>
  <c r="X106" i="1"/>
  <c r="Y106" i="1"/>
  <c r="Z106" i="1"/>
  <c r="AA106" i="1"/>
  <c r="AB106" i="1"/>
  <c r="AC106" i="1"/>
  <c r="AD106" i="1"/>
  <c r="AE106" i="1"/>
  <c r="AF106" i="1"/>
  <c r="AG106" i="1"/>
  <c r="X107" i="1"/>
  <c r="Y107" i="1"/>
  <c r="Z107" i="1"/>
  <c r="AA107" i="1"/>
  <c r="AB107" i="1"/>
  <c r="AC107" i="1"/>
  <c r="AD107" i="1"/>
  <c r="AE107" i="1"/>
  <c r="AF107" i="1"/>
  <c r="AG107" i="1"/>
  <c r="X108" i="1"/>
  <c r="Y108" i="1"/>
  <c r="Z108" i="1"/>
  <c r="AA108" i="1"/>
  <c r="AB108" i="1"/>
  <c r="AC108" i="1"/>
  <c r="AD108" i="1"/>
  <c r="AE108" i="1"/>
  <c r="AF108" i="1"/>
  <c r="AG108" i="1"/>
  <c r="X109" i="1"/>
  <c r="Y109" i="1"/>
  <c r="Z110" i="1"/>
  <c r="AC110" i="1"/>
  <c r="AE110" i="1"/>
  <c r="AG110" i="1"/>
  <c r="X111" i="1"/>
  <c r="Y111" i="1"/>
  <c r="Z111" i="1"/>
  <c r="AA111" i="1"/>
  <c r="AB111" i="1"/>
  <c r="AC111" i="1"/>
  <c r="AD111" i="1"/>
  <c r="AE111" i="1"/>
  <c r="AF111" i="1"/>
  <c r="AG111" i="1"/>
  <c r="AD112" i="1"/>
  <c r="AE112" i="1"/>
  <c r="Y113" i="1"/>
  <c r="AA113" i="1"/>
  <c r="AB113" i="1"/>
  <c r="AD113" i="1"/>
  <c r="AE113" i="1"/>
  <c r="AF113" i="1"/>
  <c r="AG113" i="1"/>
  <c r="X114" i="1"/>
  <c r="Y114" i="1"/>
  <c r="Z114" i="1"/>
  <c r="AA114" i="1"/>
  <c r="AB114" i="1"/>
  <c r="AC114" i="1"/>
  <c r="AD114" i="1"/>
  <c r="AE114" i="1"/>
  <c r="AF114" i="1"/>
  <c r="AG114" i="1"/>
  <c r="AB115" i="1"/>
  <c r="AD115" i="1"/>
  <c r="X116" i="1"/>
  <c r="Y116" i="1"/>
  <c r="Z116" i="1"/>
  <c r="AA116" i="1"/>
  <c r="AB116" i="1"/>
  <c r="AC116" i="1"/>
  <c r="AD116" i="1"/>
  <c r="AE116" i="1"/>
  <c r="AF116" i="1"/>
  <c r="AG116" i="1"/>
  <c r="X117" i="1"/>
  <c r="Y117" i="1"/>
  <c r="Z117" i="1"/>
  <c r="AA117" i="1"/>
  <c r="AB117" i="1"/>
  <c r="AC117" i="1"/>
  <c r="AD117" i="1"/>
  <c r="AE117" i="1"/>
  <c r="AF117" i="1"/>
  <c r="AG117" i="1"/>
  <c r="AD118" i="1"/>
  <c r="AE118" i="1"/>
  <c r="X119" i="1"/>
  <c r="Y119" i="1"/>
  <c r="Z119" i="1"/>
  <c r="AA119" i="1"/>
  <c r="AB119" i="1"/>
  <c r="AC119" i="1"/>
  <c r="AD119" i="1"/>
  <c r="AE119" i="1"/>
  <c r="AF119" i="1"/>
  <c r="AG119" i="1"/>
  <c r="X122" i="1"/>
  <c r="Y122" i="1"/>
  <c r="Z122" i="1"/>
  <c r="AA122" i="1"/>
  <c r="AB122" i="1"/>
  <c r="AC122" i="1"/>
  <c r="AD122" i="1"/>
  <c r="AE122" i="1"/>
  <c r="AF122" i="1"/>
  <c r="AG122" i="1"/>
  <c r="X126" i="1"/>
  <c r="Y126" i="1"/>
  <c r="Z126" i="1"/>
  <c r="AA126" i="1"/>
  <c r="AB126" i="1"/>
  <c r="AC126" i="1"/>
  <c r="AD126" i="1"/>
  <c r="AE126" i="1"/>
  <c r="AF126" i="1"/>
  <c r="AG126" i="1"/>
  <c r="X127" i="1"/>
  <c r="Y127" i="1"/>
  <c r="Z127" i="1"/>
  <c r="AA127" i="1"/>
  <c r="AB127" i="1"/>
  <c r="AC127" i="1"/>
  <c r="AD127" i="1"/>
  <c r="AE127" i="1"/>
  <c r="AF127" i="1"/>
  <c r="AG127" i="1"/>
  <c r="X128" i="1"/>
  <c r="Y128" i="1"/>
  <c r="Z128" i="1"/>
  <c r="AA128" i="1"/>
  <c r="AB128" i="1"/>
  <c r="AC128" i="1"/>
  <c r="AD128" i="1"/>
  <c r="AE128" i="1"/>
  <c r="AF128" i="1"/>
  <c r="AG128" i="1"/>
  <c r="X129" i="1"/>
  <c r="Y129" i="1"/>
  <c r="Z129" i="1"/>
  <c r="AA129" i="1"/>
  <c r="AB129" i="1"/>
  <c r="AC129" i="1"/>
  <c r="AD129" i="1"/>
  <c r="AE129" i="1"/>
  <c r="AF129" i="1"/>
  <c r="AG129" i="1"/>
  <c r="X131" i="1"/>
  <c r="Y131" i="1"/>
  <c r="Z131" i="1"/>
  <c r="AA131" i="1"/>
  <c r="AB131" i="1"/>
  <c r="AC131" i="1"/>
  <c r="AD131" i="1"/>
  <c r="AE131" i="1"/>
  <c r="AF131" i="1"/>
  <c r="AG131" i="1"/>
  <c r="X132" i="1"/>
  <c r="Y132" i="1"/>
  <c r="AA132" i="1"/>
  <c r="AB132" i="1"/>
  <c r="AC132" i="1"/>
  <c r="AD132" i="1"/>
  <c r="AF132" i="1"/>
  <c r="AG132" i="1"/>
  <c r="X133" i="1"/>
  <c r="Y133" i="1"/>
  <c r="Z133" i="1"/>
  <c r="AA133" i="1"/>
  <c r="AB133" i="1"/>
  <c r="AC133" i="1"/>
  <c r="AD133" i="1"/>
  <c r="AE133" i="1"/>
  <c r="AF133" i="1"/>
  <c r="AG133" i="1"/>
  <c r="AE134" i="1"/>
  <c r="X135" i="1"/>
  <c r="Y135" i="1"/>
  <c r="Z135" i="1"/>
  <c r="AA135" i="1"/>
  <c r="AB135" i="1"/>
  <c r="AC135" i="1"/>
  <c r="AD135" i="1"/>
  <c r="AE135" i="1"/>
  <c r="AF135" i="1"/>
  <c r="AG135" i="1"/>
  <c r="X136" i="1"/>
  <c r="Y136" i="1"/>
  <c r="Z136" i="1"/>
  <c r="AA136" i="1"/>
  <c r="AB136" i="1"/>
  <c r="AC136" i="1"/>
  <c r="AD136" i="1"/>
  <c r="AE136" i="1"/>
  <c r="AF136" i="1"/>
  <c r="AG136" i="1"/>
  <c r="X137" i="1"/>
  <c r="AA137" i="1"/>
  <c r="AC137" i="1"/>
  <c r="AE137" i="1"/>
  <c r="AF137" i="1"/>
  <c r="X138" i="1"/>
  <c r="Y138" i="1"/>
  <c r="Z138" i="1"/>
  <c r="AA138" i="1"/>
  <c r="AB138" i="1"/>
  <c r="AC138" i="1"/>
  <c r="AD138" i="1"/>
  <c r="AE138" i="1"/>
  <c r="AF138" i="1"/>
  <c r="AG138" i="1"/>
  <c r="X139" i="1"/>
  <c r="Y139" i="1"/>
  <c r="Z139" i="1"/>
  <c r="AA139" i="1"/>
  <c r="AB139" i="1"/>
  <c r="AC139" i="1"/>
  <c r="AD139" i="1"/>
  <c r="AE139" i="1"/>
  <c r="AF139" i="1"/>
  <c r="AG139" i="1"/>
  <c r="X140" i="1"/>
  <c r="Y140" i="1"/>
  <c r="Z140" i="1"/>
  <c r="AA140" i="1"/>
  <c r="AB140" i="1"/>
  <c r="AC140" i="1"/>
  <c r="AD140" i="1"/>
  <c r="AE140" i="1"/>
  <c r="AF140" i="1"/>
  <c r="AG140" i="1"/>
  <c r="X142" i="1"/>
  <c r="Y142" i="1"/>
  <c r="Z142" i="1"/>
  <c r="AA142" i="1"/>
  <c r="AB142" i="1"/>
  <c r="AC142" i="1"/>
  <c r="AD142" i="1"/>
  <c r="AE142" i="1"/>
  <c r="AF142" i="1"/>
  <c r="AG142" i="1"/>
  <c r="Y143" i="1"/>
  <c r="X145" i="1"/>
  <c r="Y145" i="1"/>
  <c r="Z145" i="1"/>
  <c r="AA145" i="1"/>
  <c r="AB145" i="1"/>
  <c r="AC145" i="1"/>
  <c r="AD145" i="1"/>
  <c r="AE145" i="1"/>
  <c r="AF145" i="1"/>
  <c r="AG145" i="1"/>
  <c r="X147" i="1"/>
  <c r="Y147" i="1"/>
  <c r="Z147" i="1"/>
  <c r="AA147" i="1"/>
  <c r="AB147" i="1"/>
  <c r="AC147" i="1"/>
  <c r="AD147" i="1"/>
  <c r="AE147" i="1"/>
  <c r="AF147" i="1"/>
  <c r="AG147" i="1"/>
  <c r="X148" i="1"/>
  <c r="Y148" i="1"/>
  <c r="Z148" i="1"/>
  <c r="AA148" i="1"/>
  <c r="AB148" i="1"/>
  <c r="AC148" i="1"/>
  <c r="AD148" i="1"/>
  <c r="AE148" i="1"/>
  <c r="AF148" i="1"/>
  <c r="AG148" i="1"/>
  <c r="AE149" i="1"/>
  <c r="AG149" i="1"/>
  <c r="X150" i="1"/>
  <c r="Y150" i="1"/>
  <c r="Z150" i="1"/>
  <c r="AA150" i="1"/>
  <c r="AB150" i="1"/>
  <c r="AC150" i="1"/>
  <c r="AD150" i="1"/>
  <c r="AE150" i="1"/>
  <c r="AF150" i="1"/>
  <c r="AG150" i="1"/>
  <c r="X153" i="1"/>
  <c r="Y153" i="1"/>
  <c r="Z153" i="1"/>
  <c r="AA153" i="1"/>
  <c r="AB153" i="1"/>
  <c r="AC153" i="1"/>
  <c r="AD153" i="1"/>
  <c r="AE153" i="1"/>
  <c r="AF153" i="1"/>
  <c r="AG153" i="1"/>
  <c r="X154" i="1"/>
  <c r="Y154" i="1"/>
  <c r="Z154" i="1"/>
  <c r="AA154" i="1"/>
  <c r="AB154" i="1"/>
  <c r="AC154" i="1"/>
  <c r="AD154" i="1"/>
  <c r="AE154" i="1"/>
  <c r="AF154" i="1"/>
  <c r="AG154" i="1"/>
  <c r="AG155" i="1"/>
  <c r="Z156" i="1"/>
  <c r="AB156" i="1"/>
  <c r="X157" i="1"/>
  <c r="Y157" i="1"/>
  <c r="Z157" i="1"/>
  <c r="AA157" i="1"/>
  <c r="AB157" i="1"/>
  <c r="AC157" i="1"/>
  <c r="AD157" i="1"/>
  <c r="AE157" i="1"/>
  <c r="AF157" i="1"/>
  <c r="AG157" i="1"/>
  <c r="X158" i="1"/>
  <c r="Y158" i="1"/>
  <c r="Z158" i="1"/>
  <c r="AA158" i="1"/>
  <c r="AB158" i="1"/>
  <c r="AC158" i="1"/>
  <c r="AD158" i="1"/>
  <c r="AE158" i="1"/>
  <c r="AF158" i="1"/>
  <c r="AG158" i="1"/>
  <c r="Y159" i="1"/>
  <c r="Z159" i="1"/>
  <c r="AA159" i="1"/>
  <c r="AB159" i="1"/>
  <c r="AD159" i="1"/>
  <c r="AE159" i="1"/>
  <c r="AF159" i="1"/>
  <c r="AG159" i="1"/>
  <c r="X160" i="1"/>
  <c r="Y160" i="1"/>
  <c r="Z160" i="1"/>
  <c r="AA160" i="1"/>
  <c r="AB160" i="1"/>
  <c r="AC160" i="1"/>
  <c r="AD160" i="1"/>
  <c r="AE160" i="1"/>
  <c r="AF160" i="1"/>
  <c r="AG160" i="1"/>
  <c r="X161" i="1"/>
  <c r="Z161" i="1"/>
  <c r="X162" i="1"/>
  <c r="Y162" i="1"/>
  <c r="Z162" i="1"/>
  <c r="AA162" i="1"/>
  <c r="AB162" i="1"/>
  <c r="AC162" i="1"/>
  <c r="AD162" i="1"/>
  <c r="AE162" i="1"/>
  <c r="AF162" i="1"/>
  <c r="AG162" i="1"/>
  <c r="X163" i="1"/>
  <c r="Y163" i="1"/>
  <c r="Z163" i="1"/>
  <c r="AA163" i="1"/>
  <c r="AB163" i="1"/>
  <c r="AC163" i="1"/>
  <c r="AD163" i="1"/>
  <c r="AE163" i="1"/>
  <c r="AF163" i="1"/>
  <c r="AG163" i="1"/>
  <c r="X164" i="1"/>
  <c r="Y164" i="1"/>
  <c r="Z164" i="1"/>
  <c r="AA164" i="1"/>
  <c r="AB164" i="1"/>
  <c r="AC164" i="1"/>
  <c r="AD164" i="1"/>
  <c r="AE164" i="1"/>
  <c r="AF164" i="1"/>
  <c r="AG164" i="1"/>
  <c r="X165" i="1"/>
  <c r="Y165" i="1"/>
  <c r="Z165" i="1"/>
  <c r="AA165" i="1"/>
  <c r="AB165" i="1"/>
  <c r="AC165" i="1"/>
  <c r="AD165" i="1"/>
  <c r="AE165" i="1"/>
  <c r="AF165" i="1"/>
  <c r="AG165" i="1"/>
  <c r="X166" i="1"/>
  <c r="Y166" i="1"/>
  <c r="Z166" i="1"/>
  <c r="AA166" i="1"/>
  <c r="AB166" i="1"/>
  <c r="AC166" i="1"/>
  <c r="AD166" i="1"/>
  <c r="AE166" i="1"/>
  <c r="AF166" i="1"/>
  <c r="AG166" i="1"/>
  <c r="X168" i="1"/>
  <c r="Y168" i="1"/>
  <c r="Z168" i="1"/>
  <c r="AA168" i="1"/>
  <c r="AB168" i="1"/>
  <c r="AC168" i="1"/>
  <c r="AD168" i="1"/>
  <c r="AE168" i="1"/>
  <c r="AF168" i="1"/>
  <c r="AG168" i="1"/>
  <c r="X169" i="1"/>
  <c r="Y169" i="1"/>
  <c r="Z169" i="1"/>
  <c r="AA169" i="1"/>
  <c r="AB169" i="1"/>
  <c r="AC169" i="1"/>
  <c r="AD169" i="1"/>
  <c r="AE169" i="1"/>
  <c r="AF169" i="1"/>
  <c r="AG169" i="1"/>
  <c r="X170" i="1"/>
  <c r="Y170" i="1"/>
  <c r="Z170" i="1"/>
  <c r="AA170" i="1"/>
  <c r="AB170" i="1"/>
  <c r="AC170" i="1"/>
  <c r="AD170" i="1"/>
  <c r="AE170" i="1"/>
  <c r="AF170" i="1"/>
  <c r="AG170" i="1"/>
  <c r="X171" i="1"/>
  <c r="Y171" i="1"/>
  <c r="Z171" i="1"/>
  <c r="AA171" i="1"/>
  <c r="AB171" i="1"/>
  <c r="AC171" i="1"/>
  <c r="AD171" i="1"/>
  <c r="AE171" i="1"/>
  <c r="AF171" i="1"/>
  <c r="AG171" i="1"/>
  <c r="X172" i="1"/>
  <c r="Y172" i="1"/>
  <c r="Z172" i="1"/>
  <c r="AA172" i="1"/>
  <c r="AB172" i="1"/>
  <c r="AC172" i="1"/>
  <c r="AD172" i="1"/>
  <c r="AE172" i="1"/>
  <c r="AF172" i="1"/>
  <c r="AG172" i="1"/>
  <c r="Y173" i="1"/>
  <c r="AC175" i="1"/>
  <c r="X176" i="1"/>
  <c r="Y176" i="1"/>
  <c r="Z176" i="1"/>
  <c r="AA176" i="1"/>
  <c r="AB176" i="1"/>
  <c r="AC176" i="1"/>
  <c r="AD176" i="1"/>
  <c r="AE176" i="1"/>
  <c r="AF176" i="1"/>
  <c r="AG176" i="1"/>
  <c r="X177" i="1"/>
  <c r="Y177" i="1"/>
  <c r="Z177" i="1"/>
  <c r="AA177" i="1"/>
  <c r="AB177" i="1"/>
  <c r="AC177" i="1"/>
  <c r="AD177" i="1"/>
  <c r="AE177" i="1"/>
  <c r="AF177" i="1"/>
  <c r="AG177" i="1"/>
  <c r="X179" i="1"/>
  <c r="Y179" i="1"/>
  <c r="Z179" i="1"/>
  <c r="AA179" i="1"/>
  <c r="AB179" i="1"/>
  <c r="AC179" i="1"/>
  <c r="AD179" i="1"/>
  <c r="AE179" i="1"/>
  <c r="AF179" i="1"/>
  <c r="AG179" i="1"/>
  <c r="X180" i="1"/>
  <c r="Y180" i="1"/>
  <c r="Z180" i="1"/>
  <c r="AA180" i="1"/>
  <c r="AB180" i="1"/>
  <c r="AC180" i="1"/>
  <c r="AD180" i="1"/>
  <c r="AE180" i="1"/>
  <c r="AF180" i="1"/>
  <c r="AG180" i="1"/>
  <c r="AB181" i="1"/>
  <c r="AC181" i="1"/>
  <c r="X183" i="1"/>
  <c r="Y183" i="1"/>
  <c r="Z183" i="1"/>
  <c r="AA183" i="1"/>
  <c r="AB183" i="1"/>
  <c r="AC183" i="1"/>
  <c r="AD183" i="1"/>
  <c r="AE183" i="1"/>
  <c r="AF183" i="1"/>
  <c r="AG183" i="1"/>
  <c r="AE184" i="1"/>
  <c r="AF184" i="1"/>
  <c r="X185" i="1"/>
  <c r="Y185" i="1"/>
  <c r="Z185" i="1"/>
  <c r="AA185" i="1"/>
  <c r="AB185" i="1"/>
  <c r="AC185" i="1"/>
  <c r="AD185" i="1"/>
  <c r="AE185" i="1"/>
  <c r="AF185" i="1"/>
  <c r="AG185" i="1"/>
  <c r="X186" i="1"/>
  <c r="Y186" i="1"/>
  <c r="Z186" i="1"/>
  <c r="AA186" i="1"/>
  <c r="AB186" i="1"/>
  <c r="AC186" i="1"/>
  <c r="AD186" i="1"/>
  <c r="AE186" i="1"/>
  <c r="AF186" i="1"/>
  <c r="AG186" i="1"/>
  <c r="AC187" i="1"/>
  <c r="AE187" i="1"/>
  <c r="X188" i="1"/>
  <c r="Y188" i="1"/>
  <c r="Z188" i="1"/>
  <c r="AA188" i="1"/>
  <c r="AB188" i="1"/>
  <c r="AC188" i="1"/>
  <c r="AD188" i="1"/>
  <c r="AE188" i="1"/>
  <c r="AF188" i="1"/>
  <c r="AG188" i="1"/>
  <c r="X189" i="1"/>
  <c r="Y189" i="1"/>
  <c r="Z189" i="1"/>
  <c r="AA189" i="1"/>
  <c r="AB189" i="1"/>
  <c r="AC189" i="1"/>
  <c r="AD189" i="1"/>
  <c r="AE189" i="1"/>
  <c r="AF189" i="1"/>
  <c r="AG189" i="1"/>
  <c r="X191" i="1"/>
  <c r="Y191" i="1"/>
  <c r="Z191" i="1"/>
  <c r="AA191" i="1"/>
  <c r="AB191" i="1"/>
  <c r="AC191" i="1"/>
  <c r="AD191" i="1"/>
  <c r="AE191" i="1"/>
  <c r="AF191" i="1"/>
  <c r="AG191" i="1"/>
  <c r="X194" i="1"/>
  <c r="Y194" i="1"/>
  <c r="Z194" i="1"/>
  <c r="AA194" i="1"/>
  <c r="AB194" i="1"/>
  <c r="AC194" i="1"/>
  <c r="AD194" i="1"/>
  <c r="AE194" i="1"/>
  <c r="AF194" i="1"/>
  <c r="AG194" i="1"/>
  <c r="X198" i="1"/>
  <c r="Y198" i="1"/>
  <c r="Z198" i="1"/>
  <c r="AA198" i="1"/>
  <c r="AB198" i="1"/>
  <c r="AC198" i="1"/>
  <c r="AD198" i="1"/>
  <c r="AE198" i="1"/>
  <c r="AF198" i="1"/>
  <c r="AG198" i="1"/>
  <c r="X199" i="1"/>
  <c r="Y199" i="1"/>
  <c r="Z199" i="1"/>
  <c r="AA199" i="1"/>
  <c r="AB199" i="1"/>
  <c r="AC199" i="1"/>
  <c r="AD199" i="1"/>
  <c r="AE199" i="1"/>
  <c r="AF199" i="1"/>
  <c r="AG199" i="1"/>
  <c r="Y200" i="1"/>
  <c r="Z200" i="1"/>
  <c r="X201" i="1"/>
  <c r="Y201" i="1"/>
  <c r="Z201" i="1"/>
  <c r="AA201" i="1"/>
  <c r="AB201" i="1"/>
  <c r="AC201" i="1"/>
  <c r="AD201" i="1"/>
  <c r="AE201" i="1"/>
  <c r="AF201" i="1"/>
  <c r="AG201" i="1"/>
  <c r="W202" i="1"/>
  <c r="X202" i="1"/>
  <c r="Y202" i="1"/>
  <c r="Z202" i="1"/>
  <c r="AA202" i="1"/>
  <c r="AB202" i="1"/>
  <c r="AC202" i="1"/>
  <c r="AD202" i="1"/>
  <c r="AE202" i="1"/>
  <c r="AF202" i="1"/>
  <c r="AG202" i="1"/>
  <c r="O1" i="1"/>
  <c r="B1" i="6" l="1"/>
  <c r="K62" i="7"/>
  <c r="AV71" i="4" s="1"/>
  <c r="E61" i="7"/>
  <c r="AP70" i="4" s="1"/>
  <c r="C65" i="7"/>
  <c r="AN74" i="4" s="1"/>
  <c r="E60" i="7"/>
  <c r="AP69" i="4" s="1"/>
  <c r="G59" i="7"/>
  <c r="AR68" i="4" s="1"/>
  <c r="L63" i="7"/>
  <c r="AW72" i="4" s="1"/>
  <c r="H59" i="7"/>
  <c r="AS68" i="4" s="1"/>
  <c r="F63" i="7"/>
  <c r="AQ72" i="4" s="1"/>
  <c r="E59" i="7"/>
  <c r="AP68" i="4" s="1"/>
  <c r="C63" i="7"/>
  <c r="AN72" i="4" s="1"/>
  <c r="M66" i="7"/>
  <c r="AX75" i="4" s="1"/>
  <c r="F62" i="7"/>
  <c r="AQ71" i="4" s="1"/>
  <c r="C62" i="7"/>
  <c r="AN71" i="4" s="1"/>
  <c r="M65" i="7"/>
  <c r="AX74" i="4" s="1"/>
  <c r="D65" i="7"/>
  <c r="AO74" i="4" s="1"/>
  <c r="C61" i="7"/>
  <c r="AN70" i="4" s="1"/>
  <c r="M64" i="7"/>
  <c r="AX73" i="4" s="1"/>
  <c r="J64" i="7"/>
  <c r="AU73" i="4" s="1"/>
  <c r="I60" i="7"/>
  <c r="AT69" i="4" s="1"/>
  <c r="K63" i="7"/>
  <c r="AV72" i="4" s="1"/>
  <c r="M63" i="7"/>
  <c r="AX72" i="4" s="1"/>
  <c r="M62" i="7"/>
  <c r="AX71" i="4" s="1"/>
  <c r="D62" i="7"/>
  <c r="AO71" i="4" s="1"/>
  <c r="J59" i="7"/>
  <c r="AU68" i="4" s="1"/>
  <c r="M61" i="7"/>
  <c r="AX70" i="4" s="1"/>
  <c r="D61" i="7"/>
  <c r="AO70" i="4" s="1"/>
  <c r="M60" i="7"/>
  <c r="AX69" i="4" s="1"/>
  <c r="J60" i="7"/>
  <c r="AU69" i="4" s="1"/>
  <c r="E64" i="7"/>
  <c r="AP73" i="4" s="1"/>
  <c r="M59" i="7"/>
  <c r="AX68" i="4" s="1"/>
  <c r="AF15" i="1"/>
  <c r="AH101" i="1"/>
  <c r="AH5" i="1"/>
  <c r="AG195" i="1"/>
  <c r="Z187" i="1"/>
  <c r="AG161" i="1"/>
  <c r="AC159" i="1"/>
  <c r="AB149" i="1"/>
  <c r="Z137" i="1"/>
  <c r="AE132" i="1"/>
  <c r="Y115" i="1"/>
  <c r="AB110" i="1"/>
  <c r="AA84" i="1"/>
  <c r="AB72" i="1"/>
  <c r="AG65" i="1"/>
  <c r="AD43" i="1"/>
  <c r="X17" i="1"/>
  <c r="AE12" i="1"/>
  <c r="AH60" i="1"/>
  <c r="AC72" i="1"/>
  <c r="Y187" i="1"/>
  <c r="AF161" i="1"/>
  <c r="AA149" i="1"/>
  <c r="Y137" i="1"/>
  <c r="X115" i="1"/>
  <c r="AA110" i="1"/>
  <c r="Z84" i="1"/>
  <c r="AA72" i="1"/>
  <c r="AF65" i="1"/>
  <c r="AC43" i="1"/>
  <c r="AD12" i="1"/>
  <c r="AH170" i="1"/>
  <c r="AH187" i="1"/>
  <c r="AB43" i="1"/>
  <c r="AB12" i="1"/>
  <c r="AA187" i="1"/>
  <c r="X156" i="1"/>
  <c r="AE161" i="1"/>
  <c r="AG156" i="1"/>
  <c r="Z149" i="1"/>
  <c r="Y84" i="1"/>
  <c r="AD161" i="1"/>
  <c r="AF156" i="1"/>
  <c r="Y149" i="1"/>
  <c r="Y110" i="1"/>
  <c r="X84" i="1"/>
  <c r="Y72" i="1"/>
  <c r="AD65" i="1"/>
  <c r="AF60" i="1"/>
  <c r="AA43" i="1"/>
  <c r="Z12" i="1"/>
  <c r="AH12" i="1"/>
  <c r="AE182" i="1"/>
  <c r="X187" i="1"/>
  <c r="AC161" i="1"/>
  <c r="AE156" i="1"/>
  <c r="X149" i="1"/>
  <c r="X72" i="1"/>
  <c r="AC65" i="1"/>
  <c r="Z43" i="1"/>
  <c r="Y12" i="1"/>
  <c r="AH110" i="1"/>
  <c r="Z72" i="1"/>
  <c r="AG115" i="1"/>
  <c r="X110" i="1"/>
  <c r="AG187" i="1"/>
  <c r="AB161" i="1"/>
  <c r="X159" i="1"/>
  <c r="AD156" i="1"/>
  <c r="AG137" i="1"/>
  <c r="Z132" i="1"/>
  <c r="AF115" i="1"/>
  <c r="AG89" i="1"/>
  <c r="AB65" i="1"/>
  <c r="AD60" i="1"/>
  <c r="Y43" i="1"/>
  <c r="AF187" i="1"/>
  <c r="AA161" i="1"/>
  <c r="AC156" i="1"/>
  <c r="AE115" i="1"/>
  <c r="AE89" i="1"/>
  <c r="AG84" i="1"/>
  <c r="X43" i="1"/>
  <c r="AD187" i="1"/>
  <c r="Y161" i="1"/>
  <c r="AA156" i="1"/>
  <c r="AF149" i="1"/>
  <c r="AD137" i="1"/>
  <c r="AC115" i="1"/>
  <c r="AF110" i="1"/>
  <c r="AA89" i="1"/>
  <c r="AE84" i="1"/>
  <c r="AF72" i="1"/>
  <c r="Y65" i="1"/>
  <c r="AB42" i="1"/>
  <c r="AE17" i="1"/>
  <c r="AB187" i="1"/>
  <c r="Y156" i="1"/>
  <c r="AD149" i="1"/>
  <c r="AB137" i="1"/>
  <c r="AA115" i="1"/>
  <c r="AD110" i="1"/>
  <c r="X89" i="1"/>
  <c r="AC84" i="1"/>
  <c r="AD72" i="1"/>
  <c r="Y60" i="1"/>
  <c r="AF43" i="1"/>
  <c r="X42" i="1"/>
  <c r="AB17" i="1"/>
  <c r="AH132" i="1"/>
  <c r="AC149" i="1"/>
  <c r="AA144" i="1"/>
  <c r="Z115" i="1"/>
  <c r="AB84" i="1"/>
  <c r="AE43" i="1"/>
  <c r="Z17" i="1"/>
  <c r="AG12" i="1"/>
  <c r="AH195" i="1"/>
  <c r="AE42" i="1"/>
  <c r="AD42" i="1"/>
  <c r="AH72" i="1"/>
  <c r="AH42" i="1"/>
  <c r="AF42" i="1"/>
  <c r="AC42" i="1"/>
  <c r="AE69" i="1"/>
  <c r="AD69" i="1"/>
  <c r="Z113" i="1"/>
  <c r="Z41" i="1"/>
  <c r="AA17" i="1"/>
  <c r="AC12" i="1"/>
  <c r="AH180" i="1"/>
  <c r="AH115" i="1"/>
  <c r="AH113" i="1"/>
  <c r="X113" i="1"/>
  <c r="AF89" i="1"/>
  <c r="X41" i="1"/>
  <c r="Y17" i="1"/>
  <c r="AG15" i="1"/>
  <c r="AA12" i="1"/>
  <c r="AH156" i="1"/>
  <c r="AH67" i="1"/>
  <c r="AE15" i="1"/>
  <c r="AC89" i="1"/>
  <c r="AG41" i="1"/>
  <c r="AD15" i="1"/>
  <c r="X12" i="1"/>
  <c r="AH159" i="1"/>
  <c r="AH84" i="1"/>
  <c r="AB89" i="1"/>
  <c r="AF41" i="1"/>
  <c r="AG17" i="1"/>
  <c r="AC15" i="1"/>
  <c r="AC113" i="1"/>
  <c r="Y89" i="1"/>
  <c r="AC41" i="1"/>
  <c r="AD17" i="1"/>
  <c r="Z15" i="1"/>
  <c r="AF12" i="1"/>
  <c r="X15" i="1"/>
  <c r="AH185" i="1"/>
  <c r="AA48" i="1"/>
  <c r="Z42" i="1"/>
  <c r="AC23" i="1"/>
  <c r="AA141" i="1"/>
  <c r="Y42" i="1"/>
  <c r="AE146" i="1"/>
  <c r="AB124" i="1"/>
  <c r="X74" i="1"/>
  <c r="AB39" i="1"/>
  <c r="AH152" i="1"/>
  <c r="AH53" i="1"/>
  <c r="AH161" i="1"/>
  <c r="AE49" i="1"/>
  <c r="AB79" i="1"/>
  <c r="AA5" i="1"/>
  <c r="AA123" i="1"/>
  <c r="AD174" i="1"/>
  <c r="AE7" i="1"/>
  <c r="AH17" i="1"/>
  <c r="AH70" i="1"/>
  <c r="AE190" i="1"/>
  <c r="AF197" i="1"/>
  <c r="Y196" i="1"/>
  <c r="Z102" i="1"/>
  <c r="AC18" i="1"/>
  <c r="X95" i="1"/>
  <c r="AD167" i="1"/>
  <c r="X152" i="1"/>
  <c r="AD92" i="1"/>
  <c r="AH65" i="1"/>
  <c r="AC151" i="1"/>
  <c r="Y130" i="1"/>
  <c r="X32" i="1"/>
  <c r="AB18" i="1"/>
  <c r="X184" i="1"/>
  <c r="AC200" i="1"/>
  <c r="AB200" i="1"/>
  <c r="AA200" i="1"/>
  <c r="AG197" i="1"/>
  <c r="AG184" i="1"/>
  <c r="AD181" i="1"/>
  <c r="X178" i="1"/>
  <c r="AE174" i="1"/>
  <c r="AD151" i="1"/>
  <c r="AF146" i="1"/>
  <c r="AB141" i="1"/>
  <c r="AB123" i="1"/>
  <c r="X120" i="1"/>
  <c r="AF118" i="1"/>
  <c r="AF112" i="1"/>
  <c r="Z109" i="1"/>
  <c r="AA102" i="1"/>
  <c r="Y83" i="1"/>
  <c r="AC79" i="1"/>
  <c r="Y74" i="1"/>
  <c r="AF69" i="1"/>
  <c r="X53" i="1"/>
  <c r="Y32" i="1"/>
  <c r="X21" i="1"/>
  <c r="AD18" i="1"/>
  <c r="AB11" i="1"/>
  <c r="AF7" i="1"/>
  <c r="AB5" i="1"/>
  <c r="AH181" i="1"/>
  <c r="AH112" i="1"/>
  <c r="AH197" i="1"/>
  <c r="AE197" i="1"/>
  <c r="Y102" i="1"/>
  <c r="AD7" i="1"/>
  <c r="AG178" i="1"/>
  <c r="AB174" i="1"/>
  <c r="AF155" i="1"/>
  <c r="AA151" i="1"/>
  <c r="AC146" i="1"/>
  <c r="Y141" i="1"/>
  <c r="Y123" i="1"/>
  <c r="AG120" i="1"/>
  <c r="AC118" i="1"/>
  <c r="AC112" i="1"/>
  <c r="X102" i="1"/>
  <c r="Z79" i="1"/>
  <c r="AC69" i="1"/>
  <c r="AE58" i="1"/>
  <c r="AG53" i="1"/>
  <c r="AF40" i="1"/>
  <c r="AF37" i="1"/>
  <c r="AG21" i="1"/>
  <c r="AA18" i="1"/>
  <c r="Y11" i="1"/>
  <c r="AC7" i="1"/>
  <c r="Y5" i="1"/>
  <c r="M41" i="7"/>
  <c r="AX50" i="4" s="1"/>
  <c r="AH123" i="1"/>
  <c r="AH155" i="1"/>
  <c r="AH32" i="1"/>
  <c r="AH18" i="1"/>
  <c r="AC174" i="1"/>
  <c r="AH146" i="1"/>
  <c r="AD197" i="1"/>
  <c r="AD184" i="1"/>
  <c r="AC197" i="1"/>
  <c r="AC184" i="1"/>
  <c r="Z181" i="1"/>
  <c r="AF178" i="1"/>
  <c r="AE155" i="1"/>
  <c r="Z151" i="1"/>
  <c r="AB146" i="1"/>
  <c r="X141" i="1"/>
  <c r="X123" i="1"/>
  <c r="AF120" i="1"/>
  <c r="AB118" i="1"/>
  <c r="AB112" i="1"/>
  <c r="AG83" i="1"/>
  <c r="Y79" i="1"/>
  <c r="AG74" i="1"/>
  <c r="AB69" i="1"/>
  <c r="AD58" i="1"/>
  <c r="AF53" i="1"/>
  <c r="AE40" i="1"/>
  <c r="AE37" i="1"/>
  <c r="AG32" i="1"/>
  <c r="AF21" i="1"/>
  <c r="Z18" i="1"/>
  <c r="X11" i="1"/>
  <c r="AB7" i="1"/>
  <c r="X5" i="1"/>
  <c r="DM1" i="6"/>
  <c r="AH141" i="1"/>
  <c r="Z5" i="1"/>
  <c r="AA181" i="1"/>
  <c r="AA174" i="1"/>
  <c r="AB197" i="1"/>
  <c r="AB184" i="1"/>
  <c r="Y181" i="1"/>
  <c r="AE178" i="1"/>
  <c r="Z174" i="1"/>
  <c r="AD155" i="1"/>
  <c r="Y151" i="1"/>
  <c r="AA146" i="1"/>
  <c r="Y125" i="1"/>
  <c r="AE120" i="1"/>
  <c r="AA118" i="1"/>
  <c r="AA112" i="1"/>
  <c r="AG109" i="1"/>
  <c r="AF83" i="1"/>
  <c r="X79" i="1"/>
  <c r="AF74" i="1"/>
  <c r="AA69" i="1"/>
  <c r="AC58" i="1"/>
  <c r="AE53" i="1"/>
  <c r="AD40" i="1"/>
  <c r="AD37" i="1"/>
  <c r="AF32" i="1"/>
  <c r="AE21" i="1"/>
  <c r="Y18" i="1"/>
  <c r="AA7" i="1"/>
  <c r="AH109" i="1"/>
  <c r="AH120" i="1"/>
  <c r="AH40" i="1"/>
  <c r="X200" i="1"/>
  <c r="AG200" i="1"/>
  <c r="AA197" i="1"/>
  <c r="AA184" i="1"/>
  <c r="X181" i="1"/>
  <c r="AD178" i="1"/>
  <c r="Y174" i="1"/>
  <c r="AC155" i="1"/>
  <c r="X151" i="1"/>
  <c r="Z146" i="1"/>
  <c r="AD120" i="1"/>
  <c r="Z118" i="1"/>
  <c r="Z112" i="1"/>
  <c r="AF109" i="1"/>
  <c r="AG102" i="1"/>
  <c r="AE83" i="1"/>
  <c r="AE74" i="1"/>
  <c r="Z69" i="1"/>
  <c r="AB58" i="1"/>
  <c r="AD53" i="1"/>
  <c r="AC40" i="1"/>
  <c r="AC37" i="1"/>
  <c r="AE32" i="1"/>
  <c r="AD21" i="1"/>
  <c r="X18" i="1"/>
  <c r="Z7" i="1"/>
  <c r="AH74" i="1"/>
  <c r="AH7" i="1"/>
  <c r="AF200" i="1"/>
  <c r="Z197" i="1"/>
  <c r="Z184" i="1"/>
  <c r="AC178" i="1"/>
  <c r="X174" i="1"/>
  <c r="AB155" i="1"/>
  <c r="Y146" i="1"/>
  <c r="AG141" i="1"/>
  <c r="AG123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AG11" i="1"/>
  <c r="Y7" i="1"/>
  <c r="AG5" i="1"/>
  <c r="AH83" i="1"/>
  <c r="AH58" i="1"/>
  <c r="AH184" i="1"/>
  <c r="AB151" i="1"/>
  <c r="AE200" i="1"/>
  <c r="Y197" i="1"/>
  <c r="Y184" i="1"/>
  <c r="AB178" i="1"/>
  <c r="AA155" i="1"/>
  <c r="X146" i="1"/>
  <c r="AF141" i="1"/>
  <c r="AF123" i="1"/>
  <c r="AB120" i="1"/>
  <c r="X118" i="1"/>
  <c r="X112" i="1"/>
  <c r="AD109" i="1"/>
  <c r="AE102" i="1"/>
  <c r="AC83" i="1"/>
  <c r="AG79" i="1"/>
  <c r="AC74" i="1"/>
  <c r="X69" i="1"/>
  <c r="Z58" i="1"/>
  <c r="AB53" i="1"/>
  <c r="AA40" i="1"/>
  <c r="AA37" i="1"/>
  <c r="AC32" i="1"/>
  <c r="AB21" i="1"/>
  <c r="AF11" i="1"/>
  <c r="X7" i="1"/>
  <c r="AF5" i="1"/>
  <c r="AH174" i="1"/>
  <c r="AA79" i="1"/>
  <c r="Z155" i="1"/>
  <c r="AG151" i="1"/>
  <c r="AE141" i="1"/>
  <c r="AE123" i="1"/>
  <c r="AA120" i="1"/>
  <c r="AC109" i="1"/>
  <c r="AD102" i="1"/>
  <c r="AB83" i="1"/>
  <c r="AF79" i="1"/>
  <c r="AB74" i="1"/>
  <c r="Y58" i="1"/>
  <c r="AA53" i="1"/>
  <c r="Z40" i="1"/>
  <c r="Z37" i="1"/>
  <c r="AB32" i="1"/>
  <c r="AA21" i="1"/>
  <c r="AG18" i="1"/>
  <c r="AE11" i="1"/>
  <c r="AE5" i="1"/>
  <c r="AH151" i="1"/>
  <c r="AH102" i="1"/>
  <c r="AD146" i="1"/>
  <c r="AD200" i="1"/>
  <c r="X197" i="1"/>
  <c r="AG181" i="1"/>
  <c r="AA192" i="1"/>
  <c r="AF181" i="1"/>
  <c r="Z178" i="1"/>
  <c r="AG174" i="1"/>
  <c r="Y155" i="1"/>
  <c r="AF151" i="1"/>
  <c r="AD141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H37" i="1"/>
  <c r="AH69" i="1"/>
  <c r="Z141" i="1"/>
  <c r="Z123" i="1"/>
  <c r="AA178" i="1"/>
  <c r="AE181" i="1"/>
  <c r="Y178" i="1"/>
  <c r="AF174" i="1"/>
  <c r="X155" i="1"/>
  <c r="AE151" i="1"/>
  <c r="AG146" i="1"/>
  <c r="AC141" i="1"/>
  <c r="AC123" i="1"/>
  <c r="Y120" i="1"/>
  <c r="AG118" i="1"/>
  <c r="AG112" i="1"/>
  <c r="AA109" i="1"/>
  <c r="AB102" i="1"/>
  <c r="Z83" i="1"/>
  <c r="AD79" i="1"/>
  <c r="Z74" i="1"/>
  <c r="AG69" i="1"/>
  <c r="Y53" i="1"/>
  <c r="X40" i="1"/>
  <c r="X37" i="1"/>
  <c r="Z32" i="1"/>
  <c r="Y21" i="1"/>
  <c r="AE18" i="1"/>
  <c r="AC11" i="1"/>
  <c r="AG7" i="1"/>
  <c r="AC5" i="1"/>
  <c r="AH178" i="1"/>
  <c r="AG193" i="1"/>
  <c r="AD190" i="1"/>
  <c r="X130" i="1"/>
  <c r="AA124" i="1"/>
  <c r="AG121" i="1"/>
  <c r="AC92" i="1"/>
  <c r="AG70" i="1"/>
  <c r="AG52" i="1"/>
  <c r="AD49" i="1"/>
  <c r="AA39" i="1"/>
  <c r="AB23" i="1"/>
  <c r="X196" i="1"/>
  <c r="AC167" i="1"/>
  <c r="AF193" i="1"/>
  <c r="AC190" i="1"/>
  <c r="AB167" i="1"/>
  <c r="Z124" i="1"/>
  <c r="AF121" i="1"/>
  <c r="AB92" i="1"/>
  <c r="AF70" i="1"/>
  <c r="AF52" i="1"/>
  <c r="AC49" i="1"/>
  <c r="Z39" i="1"/>
  <c r="AA23" i="1"/>
  <c r="AH23" i="1"/>
  <c r="AH196" i="1"/>
  <c r="AH52" i="1"/>
  <c r="AE193" i="1"/>
  <c r="AB190" i="1"/>
  <c r="AA167" i="1"/>
  <c r="AG152" i="1"/>
  <c r="Y124" i="1"/>
  <c r="AE121" i="1"/>
  <c r="AG95" i="1"/>
  <c r="AA92" i="1"/>
  <c r="AE70" i="1"/>
  <c r="AE52" i="1"/>
  <c r="AB49" i="1"/>
  <c r="Y39" i="1"/>
  <c r="Z23" i="1"/>
  <c r="J43" i="7"/>
  <c r="AU52" i="4" s="1"/>
  <c r="AH190" i="1"/>
  <c r="AG196" i="1"/>
  <c r="AD193" i="1"/>
  <c r="AA190" i="1"/>
  <c r="Z167" i="1"/>
  <c r="AF152" i="1"/>
  <c r="AG130" i="1"/>
  <c r="X124" i="1"/>
  <c r="AD121" i="1"/>
  <c r="AF95" i="1"/>
  <c r="Z92" i="1"/>
  <c r="AD70" i="1"/>
  <c r="AD52" i="1"/>
  <c r="AA49" i="1"/>
  <c r="X39" i="1"/>
  <c r="Y23" i="1"/>
  <c r="G56" i="7"/>
  <c r="AR65" i="4" s="1"/>
  <c r="AH121" i="1"/>
  <c r="AH167" i="1"/>
  <c r="AF196" i="1"/>
  <c r="AF130" i="1"/>
  <c r="AC121" i="1"/>
  <c r="AE95" i="1"/>
  <c r="Y92" i="1"/>
  <c r="AC70" i="1"/>
  <c r="AC52" i="1"/>
  <c r="Z49" i="1"/>
  <c r="X23" i="1"/>
  <c r="D51" i="7"/>
  <c r="AO60" i="4" s="1"/>
  <c r="AH92" i="1"/>
  <c r="Y167" i="1"/>
  <c r="AE196" i="1"/>
  <c r="AB193" i="1"/>
  <c r="Y190" i="1"/>
  <c r="X167" i="1"/>
  <c r="AD152" i="1"/>
  <c r="AE130" i="1"/>
  <c r="AB121" i="1"/>
  <c r="AD95" i="1"/>
  <c r="X92" i="1"/>
  <c r="AB70" i="1"/>
  <c r="AB52" i="1"/>
  <c r="Y49" i="1"/>
  <c r="F56" i="7"/>
  <c r="AQ65" i="4" s="1"/>
  <c r="AH39" i="1"/>
  <c r="Z190" i="1"/>
  <c r="X190" i="1"/>
  <c r="AC152" i="1"/>
  <c r="AD130" i="1"/>
  <c r="AG124" i="1"/>
  <c r="AA121" i="1"/>
  <c r="AC95" i="1"/>
  <c r="AA70" i="1"/>
  <c r="AA52" i="1"/>
  <c r="X49" i="1"/>
  <c r="AG39" i="1"/>
  <c r="D52" i="7"/>
  <c r="AO61" i="4" s="1"/>
  <c r="AC193" i="1"/>
  <c r="AC196" i="1"/>
  <c r="AB152" i="1"/>
  <c r="AC130" i="1"/>
  <c r="AF124" i="1"/>
  <c r="Z121" i="1"/>
  <c r="AB95" i="1"/>
  <c r="Z70" i="1"/>
  <c r="Z52" i="1"/>
  <c r="AF39" i="1"/>
  <c r="AG23" i="1"/>
  <c r="J42" i="7"/>
  <c r="AU51" i="4" s="1"/>
  <c r="AH130" i="1"/>
  <c r="AH124" i="1"/>
  <c r="AH137" i="1"/>
  <c r="AD196" i="1"/>
  <c r="AB196" i="1"/>
  <c r="Y193" i="1"/>
  <c r="AG167" i="1"/>
  <c r="AA152" i="1"/>
  <c r="AB130" i="1"/>
  <c r="AE124" i="1"/>
  <c r="Y121" i="1"/>
  <c r="AA95" i="1"/>
  <c r="AG92" i="1"/>
  <c r="Y70" i="1"/>
  <c r="Y52" i="1"/>
  <c r="AE39" i="1"/>
  <c r="AF23" i="1"/>
  <c r="AH95" i="1"/>
  <c r="AE152" i="1"/>
  <c r="AA193" i="1"/>
  <c r="Z193" i="1"/>
  <c r="AA196" i="1"/>
  <c r="X193" i="1"/>
  <c r="AG190" i="1"/>
  <c r="AF167" i="1"/>
  <c r="Z152" i="1"/>
  <c r="AA130" i="1"/>
  <c r="AD124" i="1"/>
  <c r="X121" i="1"/>
  <c r="Z95" i="1"/>
  <c r="AF92" i="1"/>
  <c r="X70" i="1"/>
  <c r="X52" i="1"/>
  <c r="AG49" i="1"/>
  <c r="AD39" i="1"/>
  <c r="AE23" i="1"/>
  <c r="M42" i="7"/>
  <c r="AX51" i="4" s="1"/>
  <c r="AH193" i="1"/>
  <c r="AH49" i="1"/>
  <c r="AH149" i="1"/>
  <c r="Z196" i="1"/>
  <c r="AF190" i="1"/>
  <c r="AE167" i="1"/>
  <c r="Y152" i="1"/>
  <c r="Z130" i="1"/>
  <c r="AC124" i="1"/>
  <c r="Y95" i="1"/>
  <c r="AE92" i="1"/>
  <c r="AF49" i="1"/>
  <c r="AC39" i="1"/>
  <c r="AD23" i="1"/>
  <c r="M2" i="7"/>
  <c r="X77" i="1"/>
  <c r="Z48" i="1"/>
  <c r="AB31" i="1"/>
  <c r="E55" i="7"/>
  <c r="AP64" i="4" s="1"/>
  <c r="H50" i="7"/>
  <c r="AS59" i="4" s="1"/>
  <c r="I52" i="7"/>
  <c r="AT61" i="4" s="1"/>
  <c r="AH86" i="1"/>
  <c r="AH192" i="1"/>
  <c r="X173" i="1"/>
  <c r="X143" i="1"/>
  <c r="AB103" i="1"/>
  <c r="X71" i="1"/>
  <c r="AF51" i="1"/>
  <c r="X29" i="1"/>
  <c r="K43" i="7"/>
  <c r="AV52" i="4" s="1"/>
  <c r="D54" i="7"/>
  <c r="AO63" i="4" s="1"/>
  <c r="D48" i="7"/>
  <c r="AO57" i="4" s="1"/>
  <c r="AE195" i="1"/>
  <c r="Y192" i="1"/>
  <c r="AC182" i="1"/>
  <c r="AA175" i="1"/>
  <c r="Y144" i="1"/>
  <c r="AC134" i="1"/>
  <c r="AA103" i="1"/>
  <c r="Y96" i="1"/>
  <c r="AC86" i="1"/>
  <c r="AE75" i="1"/>
  <c r="AE51" i="1"/>
  <c r="Y48" i="1"/>
  <c r="AG46" i="1"/>
  <c r="AC38" i="1"/>
  <c r="AA31" i="1"/>
  <c r="L43" i="7"/>
  <c r="AW52" i="4" s="1"/>
  <c r="I51" i="7"/>
  <c r="AT60" i="4" s="1"/>
  <c r="H47" i="7"/>
  <c r="AS56" i="4" s="1"/>
  <c r="M51" i="7"/>
  <c r="AX60" i="4" s="1"/>
  <c r="L48" i="7"/>
  <c r="AW57" i="4" s="1"/>
  <c r="C41" i="7"/>
  <c r="AN50" i="4" s="1"/>
  <c r="J44" i="7"/>
  <c r="AU53" i="4" s="1"/>
  <c r="E50" i="7"/>
  <c r="AP59" i="4" s="1"/>
  <c r="C45" i="7"/>
  <c r="AN54" i="4" s="1"/>
  <c r="AH21" i="1"/>
  <c r="AH77" i="1"/>
  <c r="AD134" i="1"/>
  <c r="Z96" i="1"/>
  <c r="AD86" i="1"/>
  <c r="AF75" i="1"/>
  <c r="AD38" i="1"/>
  <c r="J48" i="7"/>
  <c r="AU57" i="4" s="1"/>
  <c r="H41" i="7"/>
  <c r="AS50" i="4" s="1"/>
  <c r="G53" i="7"/>
  <c r="AR62" i="4" s="1"/>
  <c r="AH48" i="1"/>
  <c r="AD195" i="1"/>
  <c r="X192" i="1"/>
  <c r="AB182" i="1"/>
  <c r="Z175" i="1"/>
  <c r="X144" i="1"/>
  <c r="AB134" i="1"/>
  <c r="Z103" i="1"/>
  <c r="X96" i="1"/>
  <c r="AB86" i="1"/>
  <c r="AD75" i="1"/>
  <c r="AD51" i="1"/>
  <c r="X48" i="1"/>
  <c r="AF46" i="1"/>
  <c r="AB38" i="1"/>
  <c r="Z31" i="1"/>
  <c r="M43" i="7"/>
  <c r="AX52" i="4" s="1"/>
  <c r="M50" i="7"/>
  <c r="AX59" i="4" s="1"/>
  <c r="L54" i="7"/>
  <c r="AW63" i="4" s="1"/>
  <c r="J47" i="7"/>
  <c r="AU56" i="4" s="1"/>
  <c r="I48" i="7"/>
  <c r="AT57" i="4" s="1"/>
  <c r="E2" i="7"/>
  <c r="F41" i="7"/>
  <c r="AQ50" i="4" s="1"/>
  <c r="G47" i="7"/>
  <c r="AR56" i="4" s="1"/>
  <c r="I2" i="7"/>
  <c r="AH71" i="1"/>
  <c r="AG71" i="1"/>
  <c r="D56" i="7"/>
  <c r="AO65" i="4" s="1"/>
  <c r="L42" i="7"/>
  <c r="AW51" i="4" s="1"/>
  <c r="AB175" i="1"/>
  <c r="AA86" i="1"/>
  <c r="AC75" i="1"/>
  <c r="AA38" i="1"/>
  <c r="E53" i="7"/>
  <c r="AP62" i="4" s="1"/>
  <c r="G44" i="7"/>
  <c r="AR53" i="4" s="1"/>
  <c r="AB195" i="1"/>
  <c r="Z182" i="1"/>
  <c r="X175" i="1"/>
  <c r="AF173" i="1"/>
  <c r="AF143" i="1"/>
  <c r="Z134" i="1"/>
  <c r="AF125" i="1"/>
  <c r="X103" i="1"/>
  <c r="Z86" i="1"/>
  <c r="AF77" i="1"/>
  <c r="AB75" i="1"/>
  <c r="AF71" i="1"/>
  <c r="AB51" i="1"/>
  <c r="AD46" i="1"/>
  <c r="Z38" i="1"/>
  <c r="X31" i="1"/>
  <c r="AF29" i="1"/>
  <c r="C43" i="7"/>
  <c r="AN52" i="4" s="1"/>
  <c r="J46" i="7"/>
  <c r="AU55" i="4" s="1"/>
  <c r="K54" i="7"/>
  <c r="AV63" i="4" s="1"/>
  <c r="L53" i="7"/>
  <c r="AW62" i="4" s="1"/>
  <c r="M44" i="7"/>
  <c r="AX53" i="4" s="1"/>
  <c r="E45" i="7"/>
  <c r="AP54" i="4" s="1"/>
  <c r="L47" i="7"/>
  <c r="AW56" i="4" s="1"/>
  <c r="C48" i="7"/>
  <c r="AN57" i="4" s="1"/>
  <c r="J41" i="7"/>
  <c r="AU50" i="4" s="1"/>
  <c r="AH182" i="1"/>
  <c r="AH38" i="1"/>
  <c r="AH144" i="1"/>
  <c r="AH103" i="1"/>
  <c r="AC195" i="1"/>
  <c r="AG173" i="1"/>
  <c r="AG143" i="1"/>
  <c r="AG77" i="1"/>
  <c r="L56" i="7"/>
  <c r="AW65" i="4" s="1"/>
  <c r="AG192" i="1"/>
  <c r="Y182" i="1"/>
  <c r="AE173" i="1"/>
  <c r="AG144" i="1"/>
  <c r="AE143" i="1"/>
  <c r="Y134" i="1"/>
  <c r="AE125" i="1"/>
  <c r="AG96" i="1"/>
  <c r="Y86" i="1"/>
  <c r="AE77" i="1"/>
  <c r="AA75" i="1"/>
  <c r="AE71" i="1"/>
  <c r="AA51" i="1"/>
  <c r="AG48" i="1"/>
  <c r="AC46" i="1"/>
  <c r="Y38" i="1"/>
  <c r="AE29" i="1"/>
  <c r="D43" i="7"/>
  <c r="AO52" i="4" s="1"/>
  <c r="J56" i="7"/>
  <c r="AU65" i="4" s="1"/>
  <c r="H45" i="7"/>
  <c r="AS54" i="4" s="1"/>
  <c r="E48" i="7"/>
  <c r="AP57" i="4" s="1"/>
  <c r="G52" i="7"/>
  <c r="AR61" i="4" s="1"/>
  <c r="I41" i="7"/>
  <c r="AT50" i="4" s="1"/>
  <c r="D55" i="7"/>
  <c r="AO64" i="4" s="1"/>
  <c r="L45" i="7"/>
  <c r="AW54" i="4" s="1"/>
  <c r="L2" i="7"/>
  <c r="Y103" i="1"/>
  <c r="AC51" i="1"/>
  <c r="AG29" i="1"/>
  <c r="C2" i="7"/>
  <c r="AN11" i="4" s="1"/>
  <c r="AA195" i="1"/>
  <c r="Z195" i="1"/>
  <c r="AF192" i="1"/>
  <c r="X182" i="1"/>
  <c r="AD173" i="1"/>
  <c r="AF144" i="1"/>
  <c r="AD143" i="1"/>
  <c r="X134" i="1"/>
  <c r="AD125" i="1"/>
  <c r="AF96" i="1"/>
  <c r="X86" i="1"/>
  <c r="AD77" i="1"/>
  <c r="Z75" i="1"/>
  <c r="AD71" i="1"/>
  <c r="Z51" i="1"/>
  <c r="AF48" i="1"/>
  <c r="AB46" i="1"/>
  <c r="X38" i="1"/>
  <c r="AD29" i="1"/>
  <c r="E43" i="7"/>
  <c r="AP52" i="4" s="1"/>
  <c r="F54" i="7"/>
  <c r="AQ63" i="4" s="1"/>
  <c r="E56" i="7"/>
  <c r="AP65" i="4" s="1"/>
  <c r="H46" i="7"/>
  <c r="AS55" i="4" s="1"/>
  <c r="K50" i="7"/>
  <c r="AV59" i="4" s="1"/>
  <c r="F2" i="7"/>
  <c r="AQ11" i="4" s="1"/>
  <c r="E51" i="7"/>
  <c r="AP60" i="4" s="1"/>
  <c r="I44" i="7"/>
  <c r="AT53" i="4" s="1"/>
  <c r="F47" i="7"/>
  <c r="AQ56" i="4" s="1"/>
  <c r="AH46" i="1"/>
  <c r="AH79" i="1"/>
  <c r="AA182" i="1"/>
  <c r="AG125" i="1"/>
  <c r="AE46" i="1"/>
  <c r="Y31" i="1"/>
  <c r="G46" i="7"/>
  <c r="AR55" i="4" s="1"/>
  <c r="Y195" i="1"/>
  <c r="AE192" i="1"/>
  <c r="AG175" i="1"/>
  <c r="AC173" i="1"/>
  <c r="AE144" i="1"/>
  <c r="AC143" i="1"/>
  <c r="AC125" i="1"/>
  <c r="AG103" i="1"/>
  <c r="AE96" i="1"/>
  <c r="AC77" i="1"/>
  <c r="Y75" i="1"/>
  <c r="AC71" i="1"/>
  <c r="Y51" i="1"/>
  <c r="AE48" i="1"/>
  <c r="AA46" i="1"/>
  <c r="AG31" i="1"/>
  <c r="AC29" i="1"/>
  <c r="F43" i="7"/>
  <c r="AQ52" i="4" s="1"/>
  <c r="D53" i="7"/>
  <c r="AO62" i="4" s="1"/>
  <c r="D57" i="7"/>
  <c r="AO66" i="4" s="1"/>
  <c r="L52" i="7"/>
  <c r="AW61" i="4" s="1"/>
  <c r="M46" i="7"/>
  <c r="AX55" i="4" s="1"/>
  <c r="M48" i="7"/>
  <c r="AX57" i="4" s="1"/>
  <c r="E46" i="7"/>
  <c r="AP55" i="4" s="1"/>
  <c r="G42" i="7"/>
  <c r="AR51" i="4" s="1"/>
  <c r="I45" i="7"/>
  <c r="AT54" i="4" s="1"/>
  <c r="H54" i="7"/>
  <c r="AS63" i="4" s="1"/>
  <c r="AD192" i="1"/>
  <c r="AB143" i="1"/>
  <c r="AB77" i="1"/>
  <c r="X75" i="1"/>
  <c r="AB71" i="1"/>
  <c r="X51" i="1"/>
  <c r="Z46" i="1"/>
  <c r="AF31" i="1"/>
  <c r="AB29" i="1"/>
  <c r="G43" i="7"/>
  <c r="AR52" i="4" s="1"/>
  <c r="L51" i="7"/>
  <c r="AW60" i="4" s="1"/>
  <c r="J54" i="7"/>
  <c r="AU63" i="4" s="1"/>
  <c r="F51" i="7"/>
  <c r="AQ60" i="4" s="1"/>
  <c r="I47" i="7"/>
  <c r="AT56" i="4" s="1"/>
  <c r="J51" i="7"/>
  <c r="AU60" i="4" s="1"/>
  <c r="K44" i="7"/>
  <c r="AV53" i="4" s="1"/>
  <c r="C46" i="7"/>
  <c r="AN55" i="4" s="1"/>
  <c r="F44" i="7"/>
  <c r="AQ53" i="4" s="1"/>
  <c r="AH134" i="1"/>
  <c r="AH96" i="1"/>
  <c r="AH143" i="1"/>
  <c r="Z192" i="1"/>
  <c r="AD182" i="1"/>
  <c r="AA134" i="1"/>
  <c r="M47" i="7"/>
  <c r="AX56" i="4" s="1"/>
  <c r="AF175" i="1"/>
  <c r="AD144" i="1"/>
  <c r="AB125" i="1"/>
  <c r="AF103" i="1"/>
  <c r="AD96" i="1"/>
  <c r="AD48" i="1"/>
  <c r="AC192" i="1"/>
  <c r="AG182" i="1"/>
  <c r="AE175" i="1"/>
  <c r="AA173" i="1"/>
  <c r="AC144" i="1"/>
  <c r="AA143" i="1"/>
  <c r="AG134" i="1"/>
  <c r="AA125" i="1"/>
  <c r="AE103" i="1"/>
  <c r="AC96" i="1"/>
  <c r="AG86" i="1"/>
  <c r="AA77" i="1"/>
  <c r="AA71" i="1"/>
  <c r="AC48" i="1"/>
  <c r="Y46" i="1"/>
  <c r="AG38" i="1"/>
  <c r="AE31" i="1"/>
  <c r="AA29" i="1"/>
  <c r="H43" i="7"/>
  <c r="AS52" i="4" s="1"/>
  <c r="F48" i="7"/>
  <c r="AQ57" i="4" s="1"/>
  <c r="H53" i="7"/>
  <c r="AS62" i="4" s="1"/>
  <c r="M55" i="7"/>
  <c r="AX64" i="4" s="1"/>
  <c r="M45" i="7"/>
  <c r="AX54" i="4" s="1"/>
  <c r="H48" i="7"/>
  <c r="AS57" i="4" s="1"/>
  <c r="K47" i="7"/>
  <c r="AV56" i="4" s="1"/>
  <c r="D42" i="7"/>
  <c r="AO51" i="4" s="1"/>
  <c r="AH75" i="1"/>
  <c r="AH173" i="1"/>
  <c r="AF195" i="1"/>
  <c r="Z144" i="1"/>
  <c r="X125" i="1"/>
  <c r="Y175" i="1"/>
  <c r="X195" i="1"/>
  <c r="AB173" i="1"/>
  <c r="AB192" i="1"/>
  <c r="AF182" i="1"/>
  <c r="AD175" i="1"/>
  <c r="Z173" i="1"/>
  <c r="AB144" i="1"/>
  <c r="Z143" i="1"/>
  <c r="AF134" i="1"/>
  <c r="Z125" i="1"/>
  <c r="AD103" i="1"/>
  <c r="AB96" i="1"/>
  <c r="AF86" i="1"/>
  <c r="Z77" i="1"/>
  <c r="Z71" i="1"/>
  <c r="AB48" i="1"/>
  <c r="X46" i="1"/>
  <c r="AF38" i="1"/>
  <c r="AD31" i="1"/>
  <c r="Z29" i="1"/>
  <c r="I43" i="7"/>
  <c r="AT52" i="4" s="1"/>
  <c r="D47" i="7"/>
  <c r="AO56" i="4" s="1"/>
  <c r="F52" i="7"/>
  <c r="AQ61" i="4" s="1"/>
  <c r="G54" i="7"/>
  <c r="AR63" i="4" s="1"/>
  <c r="J53" i="7"/>
  <c r="AU62" i="4" s="1"/>
  <c r="F46" i="7"/>
  <c r="AQ55" i="4" s="1"/>
  <c r="J52" i="7"/>
  <c r="AU61" i="4" s="1"/>
  <c r="K45" i="7"/>
  <c r="AV54" i="4" s="1"/>
  <c r="K2" i="7"/>
  <c r="AV11" i="4" s="1"/>
  <c r="AH57" i="1"/>
  <c r="AH175" i="1"/>
  <c r="AH31" i="1"/>
  <c r="AH125" i="1"/>
  <c r="G48" i="7"/>
  <c r="AR57" i="4" s="1"/>
  <c r="H42" i="7"/>
  <c r="AS51" i="4" s="1"/>
  <c r="K41" i="7"/>
  <c r="AV50" i="4" s="1"/>
  <c r="E42" i="7"/>
  <c r="AP51" i="4" s="1"/>
  <c r="K46" i="7"/>
  <c r="AV55" i="4" s="1"/>
  <c r="I55" i="7"/>
  <c r="AT64" i="4" s="1"/>
  <c r="L44" i="7"/>
  <c r="AW53" i="4" s="1"/>
  <c r="I42" i="7"/>
  <c r="AT51" i="4" s="1"/>
  <c r="J2" i="7"/>
  <c r="AU11" i="4" s="1"/>
  <c r="H44" i="7"/>
  <c r="AS53" i="4" s="1"/>
  <c r="E52" i="7"/>
  <c r="AP61" i="4" s="1"/>
  <c r="L46" i="7"/>
  <c r="AW55" i="4" s="1"/>
  <c r="G41" i="7"/>
  <c r="AR50" i="4" s="1"/>
  <c r="K53" i="7"/>
  <c r="AV62" i="4" s="1"/>
  <c r="F42" i="7"/>
  <c r="AQ51" i="4" s="1"/>
  <c r="F53" i="7"/>
  <c r="AQ62" i="4" s="1"/>
  <c r="F45" i="7"/>
  <c r="AQ54" i="4" s="1"/>
  <c r="D2" i="7"/>
  <c r="AO11" i="4" s="1"/>
  <c r="I50" i="7"/>
  <c r="AT59" i="4" s="1"/>
  <c r="D41" i="7"/>
  <c r="AO50" i="4" s="1"/>
  <c r="D50" i="7"/>
  <c r="AO59" i="4" s="1"/>
  <c r="L41" i="7"/>
  <c r="AW50" i="4" s="1"/>
  <c r="D46" i="7"/>
  <c r="AO55" i="4" s="1"/>
  <c r="E41" i="7"/>
  <c r="AP50" i="4" s="1"/>
  <c r="J45" i="7"/>
  <c r="AU54" i="4" s="1"/>
  <c r="C47" i="7"/>
  <c r="AN56" i="4" s="1"/>
  <c r="C42" i="7"/>
  <c r="AN51" i="4" s="1"/>
  <c r="D45" i="7"/>
  <c r="AO54" i="4" s="1"/>
  <c r="C44" i="7"/>
  <c r="AN53" i="4" s="1"/>
  <c r="K42" i="7"/>
  <c r="AV51" i="4" s="1"/>
  <c r="I46" i="7"/>
  <c r="AT55" i="4" s="1"/>
  <c r="E47" i="7"/>
  <c r="AP56" i="4" s="1"/>
  <c r="H2" i="7"/>
  <c r="AS11" i="4" s="1"/>
  <c r="G45" i="7"/>
  <c r="AR54" i="4" s="1"/>
  <c r="G2" i="7"/>
  <c r="E44" i="7"/>
  <c r="AP53" i="4" s="1"/>
  <c r="K48" i="7"/>
  <c r="AV57" i="4" s="1"/>
  <c r="D44" i="7"/>
  <c r="AO53" i="4" s="1"/>
  <c r="N1" i="6"/>
  <c r="M202" i="1"/>
  <c r="K202" i="1"/>
  <c r="C59" i="7" s="1"/>
  <c r="AN68" i="4" s="1"/>
  <c r="L202" i="1"/>
  <c r="Z2" i="3" s="1" a="1"/>
  <c r="AP7" i="4" s="1"/>
  <c r="G55" i="7"/>
  <c r="AR64" i="4" s="1"/>
  <c r="G50" i="7"/>
  <c r="AR59" i="4" s="1"/>
  <c r="G57" i="7"/>
  <c r="AR66" i="4" s="1"/>
  <c r="G51" i="7"/>
  <c r="AR60" i="4" s="1"/>
  <c r="L57" i="7"/>
  <c r="AW66" i="4" s="1"/>
  <c r="M57" i="7"/>
  <c r="AX66" i="4" s="1"/>
  <c r="J50" i="7"/>
  <c r="AU59" i="4" s="1"/>
  <c r="F57" i="7"/>
  <c r="AQ66" i="4" s="1"/>
  <c r="I53" i="7"/>
  <c r="AT62" i="4" s="1"/>
  <c r="J57" i="7"/>
  <c r="AU66" i="4" s="1"/>
  <c r="H55" i="7"/>
  <c r="AS64" i="4" s="1"/>
  <c r="H56" i="7"/>
  <c r="AS65" i="4" s="1"/>
  <c r="H57" i="7"/>
  <c r="AS66" i="4" s="1"/>
  <c r="I54" i="7"/>
  <c r="AT63" i="4" s="1"/>
  <c r="K51" i="7"/>
  <c r="AV60" i="4" s="1"/>
  <c r="F50" i="7"/>
  <c r="AQ59" i="4" s="1"/>
  <c r="I57" i="7"/>
  <c r="AT66" i="4" s="1"/>
  <c r="E54" i="7"/>
  <c r="AP63" i="4" s="1"/>
  <c r="H51" i="7"/>
  <c r="AS60" i="4" s="1"/>
  <c r="C56" i="7"/>
  <c r="AN65" i="4" s="1"/>
  <c r="K52" i="7"/>
  <c r="AV61" i="4" s="1"/>
  <c r="E57" i="7"/>
  <c r="AP66" i="4" s="1"/>
  <c r="M53" i="7"/>
  <c r="AX62" i="4" s="1"/>
  <c r="L55" i="7"/>
  <c r="AW64" i="4" s="1"/>
  <c r="J55" i="7"/>
  <c r="AU64" i="4" s="1"/>
  <c r="C53" i="7"/>
  <c r="AN62" i="4" s="1"/>
  <c r="M54" i="7"/>
  <c r="AX63" i="4" s="1"/>
  <c r="M52" i="7"/>
  <c r="AX61" i="4" s="1"/>
  <c r="C52" i="7"/>
  <c r="AN61" i="4" s="1"/>
  <c r="K55" i="7"/>
  <c r="AV64" i="4" s="1"/>
  <c r="K57" i="7"/>
  <c r="AV66" i="4" s="1"/>
  <c r="M56" i="7"/>
  <c r="AX65" i="4" s="1"/>
  <c r="H52" i="7"/>
  <c r="AS61" i="4" s="1"/>
  <c r="F55" i="7"/>
  <c r="AQ64" i="4" s="1"/>
  <c r="C54" i="7"/>
  <c r="AN63" i="4" s="1"/>
  <c r="K56" i="7"/>
  <c r="AV65" i="4" s="1"/>
  <c r="I56" i="7"/>
  <c r="AT65" i="4" s="1"/>
  <c r="L50" i="7"/>
  <c r="AW59" i="4" s="1"/>
  <c r="AO3" i="4"/>
  <c r="W1" i="1"/>
  <c r="V1" i="1"/>
  <c r="U1" i="1"/>
  <c r="Q1" i="1"/>
  <c r="P1" i="1"/>
  <c r="C64" i="7" l="1"/>
  <c r="AN73" i="4" s="1"/>
  <c r="C60" i="7"/>
  <c r="AN69" i="4" s="1"/>
  <c r="C66" i="7"/>
  <c r="AN75" i="4" s="1"/>
  <c r="AR11" i="4"/>
  <c r="AT11" i="4"/>
  <c r="AW11" i="4"/>
  <c r="AP11" i="4"/>
  <c r="AX11" i="4"/>
  <c r="J202" i="1"/>
  <c r="GS9" i="6" s="1"/>
  <c r="J44" i="1"/>
  <c r="AQ9" i="6" s="1"/>
  <c r="J188" i="1"/>
  <c r="GE9" i="6" s="1"/>
  <c r="J57" i="1"/>
  <c r="BD9" i="6" s="1"/>
  <c r="J201" i="1"/>
  <c r="GR9" i="6" s="1"/>
  <c r="J106" i="1"/>
  <c r="DA9" i="6" s="1"/>
  <c r="J163" i="1"/>
  <c r="FF9" i="6" s="1"/>
  <c r="J131" i="1"/>
  <c r="DZ9" i="6" s="1"/>
  <c r="J10" i="1"/>
  <c r="J144" i="1"/>
  <c r="EM9" i="6" s="1"/>
  <c r="J37" i="1"/>
  <c r="AJ9" i="6" s="1"/>
  <c r="J181" i="1"/>
  <c r="FX9" i="6" s="1"/>
  <c r="J170" i="1"/>
  <c r="FM9" i="6" s="1"/>
  <c r="J183" i="1"/>
  <c r="FZ9" i="6" s="1"/>
  <c r="J196" i="1"/>
  <c r="GM9" i="6" s="1"/>
  <c r="J52" i="1"/>
  <c r="AY9" i="6" s="1"/>
  <c r="J78" i="1"/>
  <c r="BY9" i="6" s="1"/>
  <c r="J56" i="1"/>
  <c r="BC9" i="6" s="1"/>
  <c r="J200" i="1"/>
  <c r="GQ9" i="6" s="1"/>
  <c r="J69" i="1"/>
  <c r="BP9" i="6" s="1"/>
  <c r="J39" i="1"/>
  <c r="AL9" i="6" s="1"/>
  <c r="J118" i="1"/>
  <c r="DM9" i="6" s="1"/>
  <c r="J22" i="1"/>
  <c r="U9" i="6" s="1"/>
  <c r="J143" i="1"/>
  <c r="EL9" i="6" s="1"/>
  <c r="J12" i="1"/>
  <c r="J156" i="1"/>
  <c r="EY9" i="6" s="1"/>
  <c r="J49" i="1"/>
  <c r="AV9" i="6" s="1"/>
  <c r="J193" i="1"/>
  <c r="GJ9" i="6" s="1"/>
  <c r="J182" i="1"/>
  <c r="FY9" i="6" s="1"/>
  <c r="J195" i="1"/>
  <c r="GL9" i="6" s="1"/>
  <c r="J63" i="1"/>
  <c r="BJ9" i="6" s="1"/>
  <c r="J53" i="1"/>
  <c r="AZ9" i="6" s="1"/>
  <c r="J90" i="1"/>
  <c r="CK9" i="6" s="1"/>
  <c r="J68" i="1"/>
  <c r="BO9" i="6" s="1"/>
  <c r="J3" i="1"/>
  <c r="J81" i="1"/>
  <c r="CB9" i="6" s="1"/>
  <c r="J28" i="1"/>
  <c r="AA9" i="6" s="1"/>
  <c r="J130" i="1"/>
  <c r="DY9" i="6" s="1"/>
  <c r="J11" i="1"/>
  <c r="J155" i="1"/>
  <c r="EX9" i="6" s="1"/>
  <c r="J24" i="1"/>
  <c r="W9" i="6" s="1"/>
  <c r="J168" i="1"/>
  <c r="FK9" i="6" s="1"/>
  <c r="J61" i="1"/>
  <c r="BH9" i="6" s="1"/>
  <c r="J50" i="1"/>
  <c r="AW9" i="6" s="1"/>
  <c r="J194" i="1"/>
  <c r="GK9" i="6" s="1"/>
  <c r="J26" i="1"/>
  <c r="J5" i="1"/>
  <c r="J77" i="1"/>
  <c r="BX9" i="6" s="1"/>
  <c r="J102" i="1"/>
  <c r="CW9" i="6" s="1"/>
  <c r="J80" i="1"/>
  <c r="CA9" i="6" s="1"/>
  <c r="J4" i="1"/>
  <c r="J93" i="1"/>
  <c r="CN9" i="6" s="1"/>
  <c r="J41" i="1"/>
  <c r="J142" i="1"/>
  <c r="EK9" i="6" s="1"/>
  <c r="J23" i="1"/>
  <c r="J167" i="1"/>
  <c r="FJ9" i="6" s="1"/>
  <c r="J36" i="1"/>
  <c r="J180" i="1"/>
  <c r="FW9" i="6" s="1"/>
  <c r="J73" i="1"/>
  <c r="BT9" i="6" s="1"/>
  <c r="J62" i="1"/>
  <c r="BI9" i="6" s="1"/>
  <c r="J75" i="1"/>
  <c r="BV9" i="6" s="1"/>
  <c r="J40" i="1"/>
  <c r="AM9" i="6" s="1"/>
  <c r="J65" i="1"/>
  <c r="BL9" i="6" s="1"/>
  <c r="J101" i="1"/>
  <c r="CV9" i="6" s="1"/>
  <c r="J114" i="1"/>
  <c r="DI9" i="6" s="1"/>
  <c r="J27" i="1"/>
  <c r="J92" i="1"/>
  <c r="CM9" i="6" s="1"/>
  <c r="J29" i="1"/>
  <c r="J105" i="1"/>
  <c r="CZ9" i="6" s="1"/>
  <c r="J67" i="1"/>
  <c r="BN9" i="6" s="1"/>
  <c r="J154" i="1"/>
  <c r="EW9" i="6" s="1"/>
  <c r="J35" i="1"/>
  <c r="AH9" i="6" s="1"/>
  <c r="J179" i="1"/>
  <c r="FV9" i="6" s="1"/>
  <c r="J48" i="1"/>
  <c r="AU9" i="6" s="1"/>
  <c r="J192" i="1"/>
  <c r="GI9" i="6" s="1"/>
  <c r="J85" i="1"/>
  <c r="CF9" i="6" s="1"/>
  <c r="J74" i="1"/>
  <c r="BU9" i="6" s="1"/>
  <c r="J87" i="1"/>
  <c r="CH9" i="6" s="1"/>
  <c r="J100" i="1"/>
  <c r="CU9" i="6" s="1"/>
  <c r="J89" i="1"/>
  <c r="CJ9" i="6" s="1"/>
  <c r="J125" i="1"/>
  <c r="DT9" i="6" s="1"/>
  <c r="J126" i="1"/>
  <c r="DU9" i="6" s="1"/>
  <c r="J88" i="1"/>
  <c r="CI9" i="6" s="1"/>
  <c r="J104" i="1"/>
  <c r="CY9" i="6" s="1"/>
  <c r="J19" i="1"/>
  <c r="J117" i="1"/>
  <c r="DL9" i="6" s="1"/>
  <c r="J175" i="1"/>
  <c r="FR9" i="6" s="1"/>
  <c r="J166" i="1"/>
  <c r="FI9" i="6" s="1"/>
  <c r="J47" i="1"/>
  <c r="AT9" i="6" s="1"/>
  <c r="J191" i="1"/>
  <c r="GH9" i="6" s="1"/>
  <c r="J60" i="1"/>
  <c r="BG9" i="6" s="1"/>
  <c r="J14" i="1"/>
  <c r="M9" i="6" s="1"/>
  <c r="J97" i="1"/>
  <c r="CR9" i="6" s="1"/>
  <c r="J86" i="1"/>
  <c r="CG9" i="6" s="1"/>
  <c r="J99" i="1"/>
  <c r="CT9" i="6" s="1"/>
  <c r="J112" i="1"/>
  <c r="DG9" i="6" s="1"/>
  <c r="J113" i="1"/>
  <c r="DH9" i="6" s="1"/>
  <c r="J149" i="1"/>
  <c r="ER9" i="6" s="1"/>
  <c r="J138" i="1"/>
  <c r="EG9" i="6" s="1"/>
  <c r="J7" i="1"/>
  <c r="J116" i="1"/>
  <c r="DK9" i="6" s="1"/>
  <c r="J79" i="1"/>
  <c r="BZ9" i="6" s="1"/>
  <c r="J129" i="1"/>
  <c r="DX9" i="6" s="1"/>
  <c r="J34" i="1"/>
  <c r="AG9" i="6" s="1"/>
  <c r="J178" i="1"/>
  <c r="FU9" i="6" s="1"/>
  <c r="J59" i="1"/>
  <c r="BF9" i="6" s="1"/>
  <c r="J38" i="1"/>
  <c r="J72" i="1"/>
  <c r="BS9" i="6" s="1"/>
  <c r="J76" i="1"/>
  <c r="BW9" i="6" s="1"/>
  <c r="J109" i="1"/>
  <c r="DD9" i="6" s="1"/>
  <c r="J98" i="1"/>
  <c r="CS9" i="6" s="1"/>
  <c r="J111" i="1"/>
  <c r="DF9" i="6" s="1"/>
  <c r="J124" i="1"/>
  <c r="DS9" i="6" s="1"/>
  <c r="J137" i="1"/>
  <c r="EF9" i="6" s="1"/>
  <c r="J6" i="1"/>
  <c r="J150" i="1"/>
  <c r="ES9" i="6" s="1"/>
  <c r="J91" i="1"/>
  <c r="CL9" i="6" s="1"/>
  <c r="J128" i="1"/>
  <c r="DW9" i="6" s="1"/>
  <c r="J151" i="1"/>
  <c r="ET9" i="6" s="1"/>
  <c r="J141" i="1"/>
  <c r="EJ9" i="6" s="1"/>
  <c r="J46" i="1"/>
  <c r="AS9" i="6" s="1"/>
  <c r="J190" i="1"/>
  <c r="GG9" i="6" s="1"/>
  <c r="J71" i="1"/>
  <c r="BR9" i="6" s="1"/>
  <c r="J16" i="1"/>
  <c r="O9" i="6" s="1"/>
  <c r="J84" i="1"/>
  <c r="CE9" i="6" s="1"/>
  <c r="J31" i="1"/>
  <c r="AD9" i="6" s="1"/>
  <c r="J121" i="1"/>
  <c r="DP9" i="6" s="1"/>
  <c r="J110" i="1"/>
  <c r="DE9" i="6" s="1"/>
  <c r="J123" i="1"/>
  <c r="DR9" i="6" s="1"/>
  <c r="J136" i="1"/>
  <c r="EE9" i="6" s="1"/>
  <c r="J161" i="1"/>
  <c r="FD9" i="6" s="1"/>
  <c r="J18" i="1"/>
  <c r="J162" i="1"/>
  <c r="FE9" i="6" s="1"/>
  <c r="J139" i="1"/>
  <c r="EH9" i="6" s="1"/>
  <c r="J140" i="1"/>
  <c r="EI9" i="6" s="1"/>
  <c r="J9" i="1"/>
  <c r="J153" i="1"/>
  <c r="EV9" i="6" s="1"/>
  <c r="J58" i="1"/>
  <c r="BE9" i="6" s="1"/>
  <c r="J15" i="1"/>
  <c r="J83" i="1"/>
  <c r="CD9" i="6" s="1"/>
  <c r="J17" i="1"/>
  <c r="J96" i="1"/>
  <c r="CQ9" i="6" s="1"/>
  <c r="J103" i="1"/>
  <c r="CX9" i="6" s="1"/>
  <c r="J133" i="1"/>
  <c r="EB9" i="6" s="1"/>
  <c r="J122" i="1"/>
  <c r="DQ9" i="6" s="1"/>
  <c r="J135" i="1"/>
  <c r="ED9" i="6" s="1"/>
  <c r="J148" i="1"/>
  <c r="EQ9" i="6" s="1"/>
  <c r="J173" i="1"/>
  <c r="FP9" i="6" s="1"/>
  <c r="J30" i="1"/>
  <c r="AC9" i="6" s="1"/>
  <c r="J174" i="1"/>
  <c r="FQ9" i="6" s="1"/>
  <c r="J8" i="1"/>
  <c r="J152" i="1"/>
  <c r="EU9" i="6" s="1"/>
  <c r="J21" i="1"/>
  <c r="T9" i="6" s="1"/>
  <c r="J165" i="1"/>
  <c r="FH9" i="6" s="1"/>
  <c r="J70" i="1"/>
  <c r="BQ9" i="6" s="1"/>
  <c r="J64" i="1"/>
  <c r="BK9" i="6" s="1"/>
  <c r="J95" i="1"/>
  <c r="CP9" i="6" s="1"/>
  <c r="J55" i="1"/>
  <c r="BB9" i="6" s="1"/>
  <c r="J108" i="1"/>
  <c r="DC9" i="6" s="1"/>
  <c r="J199" i="1"/>
  <c r="GP9" i="6" s="1"/>
  <c r="J145" i="1"/>
  <c r="EN9" i="6" s="1"/>
  <c r="J134" i="1"/>
  <c r="EC9" i="6" s="1"/>
  <c r="J147" i="1"/>
  <c r="EP9" i="6" s="1"/>
  <c r="J160" i="1"/>
  <c r="FC9" i="6" s="1"/>
  <c r="J185" i="1"/>
  <c r="GB9" i="6" s="1"/>
  <c r="J42" i="1"/>
  <c r="AO9" i="6" s="1"/>
  <c r="J186" i="1"/>
  <c r="GC9" i="6" s="1"/>
  <c r="J20" i="1"/>
  <c r="J164" i="1"/>
  <c r="FG9" i="6" s="1"/>
  <c r="J33" i="1"/>
  <c r="AF9" i="6" s="1"/>
  <c r="J177" i="1"/>
  <c r="FT9" i="6" s="1"/>
  <c r="J82" i="1"/>
  <c r="CC9" i="6" s="1"/>
  <c r="J43" i="1"/>
  <c r="AP9" i="6" s="1"/>
  <c r="J107" i="1"/>
  <c r="DB9" i="6" s="1"/>
  <c r="J127" i="1"/>
  <c r="DV9" i="6" s="1"/>
  <c r="J120" i="1"/>
  <c r="DO9" i="6" s="1"/>
  <c r="J13" i="1"/>
  <c r="L9" i="6" s="1"/>
  <c r="J157" i="1"/>
  <c r="EZ9" i="6" s="1"/>
  <c r="J146" i="1"/>
  <c r="EO9" i="6" s="1"/>
  <c r="J159" i="1"/>
  <c r="FB9" i="6" s="1"/>
  <c r="J172" i="1"/>
  <c r="FO9" i="6" s="1"/>
  <c r="J197" i="1"/>
  <c r="GN9" i="6" s="1"/>
  <c r="J54" i="1"/>
  <c r="BA9" i="6" s="1"/>
  <c r="J198" i="1"/>
  <c r="GO9" i="6" s="1"/>
  <c r="J32" i="1"/>
  <c r="J176" i="1"/>
  <c r="FS9" i="6" s="1"/>
  <c r="J45" i="1"/>
  <c r="AR9" i="6" s="1"/>
  <c r="J189" i="1"/>
  <c r="GF9" i="6" s="1"/>
  <c r="J94" i="1"/>
  <c r="CO9" i="6" s="1"/>
  <c r="J115" i="1"/>
  <c r="DJ9" i="6" s="1"/>
  <c r="J119" i="1"/>
  <c r="DN9" i="6" s="1"/>
  <c r="J187" i="1"/>
  <c r="GD9" i="6" s="1"/>
  <c r="J132" i="1"/>
  <c r="EA9" i="6" s="1"/>
  <c r="J25" i="1"/>
  <c r="J169" i="1"/>
  <c r="FL9" i="6" s="1"/>
  <c r="J158" i="1"/>
  <c r="FA9" i="6" s="1"/>
  <c r="J171" i="1"/>
  <c r="FN9" i="6" s="1"/>
  <c r="J184" i="1"/>
  <c r="GA9" i="6" s="1"/>
  <c r="J51" i="1"/>
  <c r="AX9" i="6" s="1"/>
  <c r="J66" i="1"/>
  <c r="BM9" i="6" s="1"/>
  <c r="D34" i="7" a="1"/>
  <c r="D34" i="7" s="1"/>
  <c r="AO43" i="4" s="1"/>
  <c r="M35" i="7" a="1"/>
  <c r="M35" i="7" s="1"/>
  <c r="AX44" i="4" s="1"/>
  <c r="E38" i="7" a="1"/>
  <c r="E38" i="7" s="1"/>
  <c r="AP47" i="4" s="1"/>
  <c r="I37" i="7" a="1"/>
  <c r="I37" i="7" s="1"/>
  <c r="AT46" i="4" s="1"/>
  <c r="M32" i="7" a="1"/>
  <c r="M32" i="7" s="1"/>
  <c r="AX41" i="4" s="1"/>
  <c r="F10" i="7" a="1"/>
  <c r="F10" i="7" s="1"/>
  <c r="AQ19" i="4" s="1"/>
  <c r="D39" i="7" a="1"/>
  <c r="D39" i="7" s="1"/>
  <c r="AO48" i="4" s="1"/>
  <c r="C13" i="7" a="1"/>
  <c r="C13" i="7" s="1"/>
  <c r="AN22" i="4" s="1"/>
  <c r="M14" i="7" a="1"/>
  <c r="M14" i="7" s="1"/>
  <c r="D33" i="7" a="1"/>
  <c r="D33" i="7" s="1"/>
  <c r="AO42" i="4" s="1"/>
  <c r="M17" i="7" a="1"/>
  <c r="M17" i="7" s="1"/>
  <c r="AX26" i="4" s="1"/>
  <c r="M33" i="7" a="1"/>
  <c r="M33" i="7" s="1"/>
  <c r="AX42" i="4" s="1"/>
  <c r="H30" i="7" a="1"/>
  <c r="H30" i="7" s="1"/>
  <c r="AS39" i="4" s="1"/>
  <c r="M10" i="7" a="1"/>
  <c r="M10" i="7" s="1"/>
  <c r="AX19" i="4" s="1"/>
  <c r="M36" i="7" a="1"/>
  <c r="M36" i="7" s="1"/>
  <c r="AX45" i="4" s="1"/>
  <c r="J30" i="7" a="1"/>
  <c r="J30" i="7" s="1"/>
  <c r="AU39" i="4" s="1"/>
  <c r="D32" i="7" a="1"/>
  <c r="D32" i="7" s="1"/>
  <c r="AO41" i="4" s="1"/>
  <c r="I14" i="7" a="1"/>
  <c r="I14" i="7" s="1"/>
  <c r="M11" i="7" a="1"/>
  <c r="M11" i="7" s="1"/>
  <c r="M38" i="7" a="1"/>
  <c r="M38" i="7" s="1"/>
  <c r="AX47" i="4" s="1"/>
  <c r="M39" i="7" a="1"/>
  <c r="M39" i="7" s="1"/>
  <c r="AX48" i="4" s="1"/>
  <c r="K30" i="7" a="1"/>
  <c r="K30" i="7" s="1"/>
  <c r="AV39" i="4" s="1"/>
  <c r="L30" i="7" a="1"/>
  <c r="L30" i="7" s="1"/>
  <c r="AW39" i="4" s="1"/>
  <c r="M37" i="7" a="1"/>
  <c r="M37" i="7" s="1"/>
  <c r="AX46" i="4" s="1"/>
  <c r="F9" i="7" a="1"/>
  <c r="F9" i="7" s="1"/>
  <c r="AQ18" i="4" s="1"/>
  <c r="L32" i="7" a="1"/>
  <c r="L32" i="7" s="1"/>
  <c r="AW41" i="4" s="1"/>
  <c r="E14" i="7" a="1"/>
  <c r="E14" i="7" s="1"/>
  <c r="AP23" i="4" s="1"/>
  <c r="M12" i="7" a="1"/>
  <c r="M12" i="7" s="1"/>
  <c r="AX21" i="4" s="1"/>
  <c r="F39" i="7" a="1"/>
  <c r="F39" i="7" s="1"/>
  <c r="AQ48" i="4" s="1"/>
  <c r="M30" i="7" a="1"/>
  <c r="M30" i="7" s="1"/>
  <c r="AX39" i="4" s="1"/>
  <c r="M15" i="7" a="1"/>
  <c r="M15" i="7" s="1"/>
  <c r="AX24" i="4" s="1"/>
  <c r="F36" i="7" a="1"/>
  <c r="F36" i="7" s="1"/>
  <c r="AQ45" i="4" s="1"/>
  <c r="M16" i="7" a="1"/>
  <c r="M16" i="7" s="1"/>
  <c r="F33" i="7" a="1"/>
  <c r="F33" i="7" s="1"/>
  <c r="AQ42" i="4" s="1"/>
  <c r="C30" i="7" a="1"/>
  <c r="C30" i="7" s="1"/>
  <c r="AN39" i="4" s="1"/>
  <c r="K33" i="7" a="1"/>
  <c r="K33" i="7" s="1"/>
  <c r="AV42" i="4" s="1"/>
  <c r="M31" i="7" a="1"/>
  <c r="M31" i="7" s="1"/>
  <c r="AX40" i="4" s="1"/>
  <c r="I30" i="7" a="1"/>
  <c r="I30" i="7" s="1"/>
  <c r="AT39" i="4" s="1"/>
  <c r="D31" i="7" a="1"/>
  <c r="D31" i="7" s="1"/>
  <c r="AO40" i="4" s="1"/>
  <c r="F32" i="7" a="1"/>
  <c r="F32" i="7" s="1"/>
  <c r="AQ41" i="4" s="1"/>
  <c r="D35" i="7" a="1"/>
  <c r="D35" i="7" s="1"/>
  <c r="AO44" i="4" s="1"/>
  <c r="F31" i="7" a="1"/>
  <c r="F31" i="7" s="1"/>
  <c r="AQ40" i="4" s="1"/>
  <c r="F11" i="7" a="1"/>
  <c r="F11" i="7" s="1"/>
  <c r="AQ20" i="4" s="1"/>
  <c r="M34" i="7" a="1"/>
  <c r="M34" i="7" s="1"/>
  <c r="AX43" i="4" s="1"/>
  <c r="L31" i="7" a="1"/>
  <c r="L31" i="7" s="1"/>
  <c r="AW40" i="4" s="1"/>
  <c r="M8" i="7" a="1"/>
  <c r="M8" i="7" s="1"/>
  <c r="AX17" i="4" s="1"/>
  <c r="D36" i="7" a="1"/>
  <c r="D36" i="7" s="1"/>
  <c r="AO45" i="4" s="1"/>
  <c r="F15" i="7" a="1"/>
  <c r="F15" i="7" s="1"/>
  <c r="F14" i="7" a="1"/>
  <c r="F14" i="7" s="1"/>
  <c r="D38" i="7" a="1"/>
  <c r="D38" i="7" s="1"/>
  <c r="AO47" i="4" s="1"/>
  <c r="F16" i="7" a="1"/>
  <c r="F16" i="7" s="1"/>
  <c r="AQ25" i="4" s="1"/>
  <c r="H39" i="7" a="1"/>
  <c r="H39" i="7" s="1"/>
  <c r="AS48" i="4" s="1"/>
  <c r="E30" i="7" a="1"/>
  <c r="E30" i="7" s="1"/>
  <c r="AP39" i="4" s="1"/>
  <c r="G30" i="7" a="1"/>
  <c r="G30" i="7" s="1"/>
  <c r="AR39" i="4" s="1"/>
  <c r="D37" i="7" a="1"/>
  <c r="D37" i="7" s="1"/>
  <c r="AO46" i="4" s="1"/>
  <c r="F17" i="7" a="1"/>
  <c r="F17" i="7" s="1"/>
  <c r="D30" i="7" a="1"/>
  <c r="D30" i="7" s="1"/>
  <c r="AO39" i="4" s="1"/>
  <c r="F38" i="7" a="1"/>
  <c r="F38" i="7" s="1"/>
  <c r="AQ47" i="4" s="1"/>
  <c r="I31" i="7" a="1"/>
  <c r="I31" i="7" s="1"/>
  <c r="AT40" i="4" s="1"/>
  <c r="Z2" i="3"/>
  <c r="AE192" i="3"/>
  <c r="GI3" i="8" s="1"/>
  <c r="AE180" i="3"/>
  <c r="FW3" i="8" s="1"/>
  <c r="AE168" i="3"/>
  <c r="FK3" i="8" s="1"/>
  <c r="AE201" i="3"/>
  <c r="GR3" i="8" s="1"/>
  <c r="AE189" i="3"/>
  <c r="GF3" i="8" s="1"/>
  <c r="AE177" i="3"/>
  <c r="FT3" i="8" s="1"/>
  <c r="AE202" i="3"/>
  <c r="GS3" i="8" s="1"/>
  <c r="AE199" i="3"/>
  <c r="GP3" i="8" s="1"/>
  <c r="AE196" i="3"/>
  <c r="GM3" i="8" s="1"/>
  <c r="AE188" i="3"/>
  <c r="GE3" i="8" s="1"/>
  <c r="AE174" i="3"/>
  <c r="FQ3" i="8" s="1"/>
  <c r="AE166" i="3"/>
  <c r="FI3" i="8" s="1"/>
  <c r="AE154" i="3"/>
  <c r="EW3" i="8" s="1"/>
  <c r="AE142" i="3"/>
  <c r="EK3" i="8" s="1"/>
  <c r="AE130" i="3"/>
  <c r="DY3" i="8" s="1"/>
  <c r="AE118" i="3"/>
  <c r="DM3" i="8" s="1"/>
  <c r="AE106" i="3"/>
  <c r="DA3" i="8" s="1"/>
  <c r="AE94" i="3"/>
  <c r="CO3" i="8" s="1"/>
  <c r="AE82" i="3"/>
  <c r="CC3" i="8" s="1"/>
  <c r="AE70" i="3"/>
  <c r="BQ3" i="8" s="1"/>
  <c r="AE58" i="3"/>
  <c r="BE3" i="8" s="1"/>
  <c r="AE46" i="3"/>
  <c r="AS3" i="8" s="1"/>
  <c r="AE34" i="3"/>
  <c r="AG3" i="8" s="1"/>
  <c r="AE22" i="3"/>
  <c r="U3" i="8" s="1"/>
  <c r="AE10" i="3"/>
  <c r="I3" i="8" s="1"/>
  <c r="AE179" i="3"/>
  <c r="FV3" i="8" s="1"/>
  <c r="AE163" i="3"/>
  <c r="FF3" i="8" s="1"/>
  <c r="AE151" i="3"/>
  <c r="ET3" i="8" s="1"/>
  <c r="AE139" i="3"/>
  <c r="EH3" i="8" s="1"/>
  <c r="AE127" i="3"/>
  <c r="DV3" i="8" s="1"/>
  <c r="AE115" i="3"/>
  <c r="DJ3" i="8" s="1"/>
  <c r="AE103" i="3"/>
  <c r="CX3" i="8" s="1"/>
  <c r="AE91" i="3"/>
  <c r="CL3" i="8" s="1"/>
  <c r="AE79" i="3"/>
  <c r="BZ3" i="8" s="1"/>
  <c r="AE67" i="3"/>
  <c r="BN3" i="8" s="1"/>
  <c r="AE55" i="3"/>
  <c r="BB3" i="8" s="1"/>
  <c r="AE43" i="3"/>
  <c r="AP3" i="8" s="1"/>
  <c r="AE31" i="3"/>
  <c r="AD3" i="8" s="1"/>
  <c r="AE19" i="3"/>
  <c r="R3" i="8" s="1"/>
  <c r="AE198" i="3"/>
  <c r="GO3" i="8" s="1"/>
  <c r="AE190" i="3"/>
  <c r="GG3" i="8" s="1"/>
  <c r="AE187" i="3"/>
  <c r="GD3" i="8" s="1"/>
  <c r="AE184" i="3"/>
  <c r="GA3" i="8" s="1"/>
  <c r="AE176" i="3"/>
  <c r="FS3" i="8" s="1"/>
  <c r="AE158" i="3"/>
  <c r="FA3" i="8" s="1"/>
  <c r="AE146" i="3"/>
  <c r="EO3" i="8" s="1"/>
  <c r="AE134" i="3"/>
  <c r="EC3" i="8" s="1"/>
  <c r="AE122" i="3"/>
  <c r="DQ3" i="8" s="1"/>
  <c r="AE110" i="3"/>
  <c r="DE3" i="8" s="1"/>
  <c r="AE98" i="3"/>
  <c r="CS3" i="8" s="1"/>
  <c r="AE86" i="3"/>
  <c r="CG3" i="8" s="1"/>
  <c r="AE74" i="3"/>
  <c r="BU3" i="8" s="1"/>
  <c r="AE62" i="3"/>
  <c r="BI3" i="8" s="1"/>
  <c r="AE50" i="3"/>
  <c r="AW3" i="8" s="1"/>
  <c r="AE38" i="3"/>
  <c r="AK3" i="8" s="1"/>
  <c r="AE181" i="3"/>
  <c r="FX3" i="8" s="1"/>
  <c r="AE170" i="3"/>
  <c r="FM3" i="8" s="1"/>
  <c r="AE160" i="3"/>
  <c r="FC3" i="8" s="1"/>
  <c r="AE148" i="3"/>
  <c r="EQ3" i="8" s="1"/>
  <c r="AE136" i="3"/>
  <c r="EE3" i="8" s="1"/>
  <c r="AE124" i="3"/>
  <c r="DS3" i="8" s="1"/>
  <c r="AE112" i="3"/>
  <c r="DG3" i="8" s="1"/>
  <c r="AE100" i="3"/>
  <c r="CU3" i="8" s="1"/>
  <c r="AE88" i="3"/>
  <c r="CI3" i="8" s="1"/>
  <c r="AE76" i="3"/>
  <c r="BW3" i="8" s="1"/>
  <c r="AE64" i="3"/>
  <c r="BK3" i="8" s="1"/>
  <c r="AE52" i="3"/>
  <c r="AY3" i="8" s="1"/>
  <c r="AE40" i="3"/>
  <c r="AM3" i="8" s="1"/>
  <c r="AE28" i="3"/>
  <c r="AA3" i="8" s="1"/>
  <c r="AE16" i="3"/>
  <c r="O3" i="8" s="1"/>
  <c r="AE197" i="3"/>
  <c r="GN3" i="8" s="1"/>
  <c r="AE186" i="3"/>
  <c r="GC3" i="8" s="1"/>
  <c r="AE175" i="3"/>
  <c r="FR3" i="8" s="1"/>
  <c r="AE161" i="3"/>
  <c r="FD3" i="8" s="1"/>
  <c r="AE138" i="3"/>
  <c r="EG3" i="8" s="1"/>
  <c r="AE135" i="3"/>
  <c r="ED3" i="8" s="1"/>
  <c r="AE125" i="3"/>
  <c r="DT3" i="8" s="1"/>
  <c r="AE102" i="3"/>
  <c r="CW3" i="8" s="1"/>
  <c r="AE99" i="3"/>
  <c r="CT3" i="8" s="1"/>
  <c r="AE89" i="3"/>
  <c r="CJ3" i="8" s="1"/>
  <c r="AE66" i="3"/>
  <c r="BM3" i="8" s="1"/>
  <c r="AE63" i="3"/>
  <c r="BJ3" i="8" s="1"/>
  <c r="AE53" i="3"/>
  <c r="AZ3" i="8" s="1"/>
  <c r="AE171" i="3"/>
  <c r="FN3" i="8" s="1"/>
  <c r="AE167" i="3"/>
  <c r="FJ3" i="8" s="1"/>
  <c r="AE164" i="3"/>
  <c r="FG3" i="8" s="1"/>
  <c r="AE141" i="3"/>
  <c r="EJ3" i="8" s="1"/>
  <c r="AE131" i="3"/>
  <c r="DZ3" i="8" s="1"/>
  <c r="AE128" i="3"/>
  <c r="DW3" i="8" s="1"/>
  <c r="AE105" i="3"/>
  <c r="CZ3" i="8" s="1"/>
  <c r="AE95" i="3"/>
  <c r="CP3" i="8" s="1"/>
  <c r="AE92" i="3"/>
  <c r="CM3" i="8" s="1"/>
  <c r="AE69" i="3"/>
  <c r="BP3" i="8" s="1"/>
  <c r="AE59" i="3"/>
  <c r="BF3" i="8" s="1"/>
  <c r="AE56" i="3"/>
  <c r="BC3" i="8" s="1"/>
  <c r="AE33" i="3"/>
  <c r="AF3" i="8" s="1"/>
  <c r="AE30" i="3"/>
  <c r="AC3" i="8" s="1"/>
  <c r="AE27" i="3"/>
  <c r="Z3" i="8" s="1"/>
  <c r="AE24" i="3"/>
  <c r="W3" i="8" s="1"/>
  <c r="AE21" i="3"/>
  <c r="T3" i="8" s="1"/>
  <c r="AE18" i="3"/>
  <c r="Q3" i="8" s="1"/>
  <c r="AE15" i="3"/>
  <c r="N3" i="8" s="1"/>
  <c r="AE12" i="3"/>
  <c r="K3" i="8" s="1"/>
  <c r="AE4" i="3"/>
  <c r="C3" i="8" s="1"/>
  <c r="AE193" i="3"/>
  <c r="GJ3" i="8" s="1"/>
  <c r="AE157" i="3"/>
  <c r="EZ3" i="8" s="1"/>
  <c r="AE121" i="3"/>
  <c r="DP3" i="8" s="1"/>
  <c r="AE85" i="3"/>
  <c r="CF3" i="8" s="1"/>
  <c r="AE49" i="3"/>
  <c r="AV3" i="8" s="1"/>
  <c r="AE9" i="3"/>
  <c r="H3" i="8" s="1"/>
  <c r="AE108" i="3"/>
  <c r="DC3" i="8" s="1"/>
  <c r="AE36" i="3"/>
  <c r="AI3" i="8" s="1"/>
  <c r="AE200" i="3"/>
  <c r="GQ3" i="8" s="1"/>
  <c r="AE182" i="3"/>
  <c r="FY3" i="8" s="1"/>
  <c r="AE144" i="3"/>
  <c r="EM3" i="8" s="1"/>
  <c r="AE72" i="3"/>
  <c r="BS3" i="8" s="1"/>
  <c r="AE185" i="3"/>
  <c r="GB3" i="8" s="1"/>
  <c r="AE178" i="3"/>
  <c r="FU3" i="8" s="1"/>
  <c r="AE150" i="3"/>
  <c r="ES3" i="8" s="1"/>
  <c r="AE147" i="3"/>
  <c r="EP3" i="8" s="1"/>
  <c r="AE137" i="3"/>
  <c r="EF3" i="8" s="1"/>
  <c r="AE114" i="3"/>
  <c r="DI3" i="8" s="1"/>
  <c r="AE111" i="3"/>
  <c r="DF3" i="8" s="1"/>
  <c r="AE101" i="3"/>
  <c r="CV3" i="8" s="1"/>
  <c r="AE78" i="3"/>
  <c r="BY3" i="8" s="1"/>
  <c r="AE75" i="3"/>
  <c r="BV3" i="8" s="1"/>
  <c r="AE65" i="3"/>
  <c r="BL3" i="8" s="1"/>
  <c r="AE42" i="3"/>
  <c r="AO3" i="8" s="1"/>
  <c r="AE39" i="3"/>
  <c r="AL3" i="8" s="1"/>
  <c r="AE26" i="3"/>
  <c r="Y3" i="8" s="1"/>
  <c r="AE23" i="3"/>
  <c r="V3" i="8" s="1"/>
  <c r="AE14" i="3"/>
  <c r="M3" i="8" s="1"/>
  <c r="AE6" i="3"/>
  <c r="E3" i="8" s="1"/>
  <c r="AE153" i="3"/>
  <c r="EV3" i="8" s="1"/>
  <c r="AE143" i="3"/>
  <c r="EL3" i="8" s="1"/>
  <c r="AE140" i="3"/>
  <c r="EI3" i="8" s="1"/>
  <c r="AE117" i="3"/>
  <c r="DL3" i="8" s="1"/>
  <c r="AE107" i="3"/>
  <c r="DB3" i="8" s="1"/>
  <c r="AE104" i="3"/>
  <c r="CY3" i="8" s="1"/>
  <c r="AE81" i="3"/>
  <c r="CB3" i="8" s="1"/>
  <c r="AE71" i="3"/>
  <c r="BR3" i="8" s="1"/>
  <c r="AE68" i="3"/>
  <c r="BO3" i="8" s="1"/>
  <c r="AE45" i="3"/>
  <c r="AR3" i="8" s="1"/>
  <c r="AE35" i="3"/>
  <c r="AH3" i="8" s="1"/>
  <c r="AE32" i="3"/>
  <c r="AE3" i="8" s="1"/>
  <c r="AE29" i="3"/>
  <c r="AB3" i="8" s="1"/>
  <c r="AE20" i="3"/>
  <c r="S3" i="8" s="1"/>
  <c r="AE17" i="3"/>
  <c r="P3" i="8" s="1"/>
  <c r="AE11" i="3"/>
  <c r="J3" i="8" s="1"/>
  <c r="AE195" i="3"/>
  <c r="GL3" i="8" s="1"/>
  <c r="AE133" i="3"/>
  <c r="EB3" i="8" s="1"/>
  <c r="AE97" i="3"/>
  <c r="CR3" i="8" s="1"/>
  <c r="AE61" i="3"/>
  <c r="BH3" i="8" s="1"/>
  <c r="AE3" i="3"/>
  <c r="B3" i="8" s="1"/>
  <c r="AE173" i="3"/>
  <c r="FP3" i="8" s="1"/>
  <c r="AE156" i="3"/>
  <c r="EY3" i="8" s="1"/>
  <c r="AE120" i="3"/>
  <c r="DO3" i="8" s="1"/>
  <c r="AE84" i="3"/>
  <c r="CE3" i="8" s="1"/>
  <c r="AE48" i="3"/>
  <c r="AU3" i="8" s="1"/>
  <c r="AE8" i="3"/>
  <c r="G3" i="8" s="1"/>
  <c r="AE191" i="3"/>
  <c r="GH3" i="8" s="1"/>
  <c r="AE169" i="3"/>
  <c r="FL3" i="8" s="1"/>
  <c r="AE162" i="3"/>
  <c r="FE3" i="8" s="1"/>
  <c r="AE159" i="3"/>
  <c r="FB3" i="8" s="1"/>
  <c r="AE149" i="3"/>
  <c r="ER3" i="8" s="1"/>
  <c r="AE126" i="3"/>
  <c r="DU3" i="8" s="1"/>
  <c r="AE172" i="3"/>
  <c r="FO3" i="8" s="1"/>
  <c r="AE165" i="3"/>
  <c r="FH3" i="8" s="1"/>
  <c r="AE155" i="3"/>
  <c r="EX3" i="8" s="1"/>
  <c r="AE152" i="3"/>
  <c r="EU3" i="8" s="1"/>
  <c r="AE129" i="3"/>
  <c r="DX3" i="8" s="1"/>
  <c r="AE119" i="3"/>
  <c r="DN3" i="8" s="1"/>
  <c r="AE116" i="3"/>
  <c r="DK3" i="8" s="1"/>
  <c r="AE93" i="3"/>
  <c r="CN3" i="8" s="1"/>
  <c r="AE83" i="3"/>
  <c r="CD3" i="8" s="1"/>
  <c r="AE80" i="3"/>
  <c r="CA3" i="8" s="1"/>
  <c r="AE57" i="3"/>
  <c r="BD3" i="8" s="1"/>
  <c r="AE47" i="3"/>
  <c r="AT3" i="8" s="1"/>
  <c r="AE44" i="3"/>
  <c r="AQ3" i="8" s="1"/>
  <c r="AE194" i="3"/>
  <c r="GK3" i="8" s="1"/>
  <c r="AE183" i="3"/>
  <c r="FZ3" i="8" s="1"/>
  <c r="AE145" i="3"/>
  <c r="EN3" i="8" s="1"/>
  <c r="AE109" i="3"/>
  <c r="DD3" i="8" s="1"/>
  <c r="AE73" i="3"/>
  <c r="BT3" i="8" s="1"/>
  <c r="AE37" i="3"/>
  <c r="AJ3" i="8" s="1"/>
  <c r="AE132" i="3"/>
  <c r="EA3" i="8" s="1"/>
  <c r="AE96" i="3"/>
  <c r="CQ3" i="8" s="1"/>
  <c r="AE60" i="3"/>
  <c r="BG3" i="8" s="1"/>
  <c r="AE7" i="3"/>
  <c r="F3" i="8" s="1"/>
  <c r="AE87" i="3"/>
  <c r="CH3" i="8" s="1"/>
  <c r="AE77" i="3"/>
  <c r="BX3" i="8" s="1"/>
  <c r="AE5" i="3"/>
  <c r="D3" i="8" s="1"/>
  <c r="AE25" i="3"/>
  <c r="X3" i="8" s="1"/>
  <c r="AE54" i="3"/>
  <c r="BA3" i="8" s="1"/>
  <c r="AE123" i="3"/>
  <c r="DR3" i="8" s="1"/>
  <c r="AE113" i="3"/>
  <c r="DH3" i="8" s="1"/>
  <c r="AE13" i="3"/>
  <c r="L3" i="8" s="1"/>
  <c r="AE51" i="3"/>
  <c r="AX3" i="8" s="1"/>
  <c r="AE41" i="3"/>
  <c r="AN3" i="8" s="1"/>
  <c r="AE90" i="3"/>
  <c r="CK3" i="8" s="1"/>
  <c r="F34" i="7" a="1"/>
  <c r="F34" i="7" s="1"/>
  <c r="AQ43" i="4" s="1"/>
  <c r="F30" i="7" a="1"/>
  <c r="F30" i="7" s="1"/>
  <c r="AQ39" i="4" s="1"/>
  <c r="Y2" i="3" a="1"/>
  <c r="AO7" i="4" s="1"/>
  <c r="GS12" i="6"/>
  <c r="AA2" i="3" a="1"/>
  <c r="AQ7" i="4" s="1"/>
  <c r="I36" i="7" a="1"/>
  <c r="I36" i="7" s="1"/>
  <c r="AT45" i="4" s="1"/>
  <c r="C38" i="7" a="1"/>
  <c r="C38" i="7" s="1"/>
  <c r="AN47" i="4" s="1"/>
  <c r="H38" i="7" a="1"/>
  <c r="H38" i="7" s="1"/>
  <c r="AS47" i="4" s="1"/>
  <c r="K32" i="7" a="1"/>
  <c r="K32" i="7" s="1"/>
  <c r="AV41" i="4" s="1"/>
  <c r="J39" i="7" a="1"/>
  <c r="J39" i="7" s="1"/>
  <c r="AU48" i="4" s="1"/>
  <c r="H8" i="7" a="1"/>
  <c r="H8" i="7" s="1"/>
  <c r="AS17" i="4" s="1"/>
  <c r="C8" i="7" a="1"/>
  <c r="C8" i="7" s="1"/>
  <c r="AN17" i="4" s="1"/>
  <c r="J8" i="7" a="1"/>
  <c r="J8" i="7" s="1"/>
  <c r="AU17" i="4" s="1"/>
  <c r="K8" i="7" a="1"/>
  <c r="K8" i="7" s="1"/>
  <c r="AV17" i="4" s="1"/>
  <c r="I8" i="7" a="1"/>
  <c r="I8" i="7" s="1"/>
  <c r="AT17" i="4" s="1"/>
  <c r="J9" i="7" a="1"/>
  <c r="J9" i="7" s="1"/>
  <c r="D16" i="7" a="1"/>
  <c r="D16" i="7" s="1"/>
  <c r="AO25" i="4" s="1"/>
  <c r="D8" i="7" a="1"/>
  <c r="D8" i="7" s="1"/>
  <c r="AO17" i="4" s="1"/>
  <c r="L8" i="7" a="1"/>
  <c r="L8" i="7" s="1"/>
  <c r="AW17" i="4" s="1"/>
  <c r="E8" i="7" a="1"/>
  <c r="E8" i="7" s="1"/>
  <c r="AP17" i="4" s="1"/>
  <c r="G8" i="7" a="1"/>
  <c r="G8" i="7" s="1"/>
  <c r="AR17" i="4" s="1"/>
  <c r="F8" i="7" a="1"/>
  <c r="F8" i="7" s="1"/>
  <c r="AQ17" i="4" s="1"/>
  <c r="D17" i="7" a="1"/>
  <c r="D17" i="7" s="1"/>
  <c r="J17" i="7" a="1"/>
  <c r="J17" i="7" s="1"/>
  <c r="E13" i="7" a="1"/>
  <c r="E13" i="7" s="1"/>
  <c r="AP22" i="4" s="1"/>
  <c r="G16" i="7" a="1"/>
  <c r="G16" i="7" s="1"/>
  <c r="D12" i="7" a="1"/>
  <c r="D12" i="7" s="1"/>
  <c r="AO21" i="4" s="1"/>
  <c r="D10" i="7" a="1"/>
  <c r="D10" i="7" s="1"/>
  <c r="D14" i="7" a="1"/>
  <c r="D14" i="7" s="1"/>
  <c r="AO23" i="4" s="1"/>
  <c r="D11" i="7" a="1"/>
  <c r="D11" i="7" s="1"/>
  <c r="D13" i="7" a="1"/>
  <c r="D13" i="7" s="1"/>
  <c r="D15" i="7" a="1"/>
  <c r="D15" i="7" s="1"/>
  <c r="D9" i="7" a="1"/>
  <c r="D9" i="7" s="1"/>
  <c r="AO18" i="4" s="1"/>
  <c r="C15" i="7" a="1"/>
  <c r="C15" i="7" s="1"/>
  <c r="AN24" i="4" s="1"/>
  <c r="E39" i="7" a="1"/>
  <c r="E39" i="7" s="1"/>
  <c r="AP48" i="4" s="1"/>
  <c r="E15" i="7" a="1"/>
  <c r="E15" i="7" s="1"/>
  <c r="G31" i="7" a="1"/>
  <c r="G31" i="7" s="1"/>
  <c r="AR40" i="4" s="1"/>
  <c r="G32" i="7" a="1"/>
  <c r="G32" i="7" s="1"/>
  <c r="AR41" i="4" s="1"/>
  <c r="K10" i="7" a="1"/>
  <c r="K10" i="7" s="1"/>
  <c r="K34" i="7" a="1"/>
  <c r="K34" i="7" s="1"/>
  <c r="AV43" i="4" s="1"/>
  <c r="I15" i="7" a="1"/>
  <c r="I15" i="7" s="1"/>
  <c r="AT24" i="4" s="1"/>
  <c r="I38" i="7" a="1"/>
  <c r="I38" i="7" s="1"/>
  <c r="AT47" i="4" s="1"/>
  <c r="J31" i="7" a="1"/>
  <c r="J31" i="7" s="1"/>
  <c r="AU40" i="4" s="1"/>
  <c r="L9" i="7" a="1"/>
  <c r="L9" i="7" s="1"/>
  <c r="L33" i="7" a="1"/>
  <c r="L33" i="7" s="1"/>
  <c r="AW42" i="4" s="1"/>
  <c r="H13" i="7" a="1"/>
  <c r="H13" i="7" s="1"/>
  <c r="AS22" i="4" s="1"/>
  <c r="C16" i="7" a="1"/>
  <c r="C16" i="7" s="1"/>
  <c r="E31" i="7" a="1"/>
  <c r="E31" i="7" s="1"/>
  <c r="AP40" i="4" s="1"/>
  <c r="E16" i="7" a="1"/>
  <c r="E16" i="7" s="1"/>
  <c r="G35" i="7" a="1"/>
  <c r="G35" i="7" s="1"/>
  <c r="AR44" i="4" s="1"/>
  <c r="G10" i="7" a="1"/>
  <c r="G10" i="7" s="1"/>
  <c r="AR19" i="4" s="1"/>
  <c r="K13" i="7" a="1"/>
  <c r="K13" i="7" s="1"/>
  <c r="I16" i="7" a="1"/>
  <c r="I16" i="7" s="1"/>
  <c r="I39" i="7" a="1"/>
  <c r="I39" i="7" s="1"/>
  <c r="AT48" i="4" s="1"/>
  <c r="J32" i="7" a="1"/>
  <c r="J32" i="7" s="1"/>
  <c r="AU41" i="4" s="1"/>
  <c r="L10" i="7" a="1"/>
  <c r="L10" i="7" s="1"/>
  <c r="AW19" i="4" s="1"/>
  <c r="E17" i="7" a="1"/>
  <c r="E17" i="7" s="1"/>
  <c r="AP26" i="4" s="1"/>
  <c r="G36" i="7" a="1"/>
  <c r="G36" i="7" s="1"/>
  <c r="AR45" i="4" s="1"/>
  <c r="H32" i="7" a="1"/>
  <c r="H32" i="7" s="1"/>
  <c r="AS41" i="4" s="1"/>
  <c r="K11" i="7" a="1"/>
  <c r="K11" i="7" s="1"/>
  <c r="K35" i="7" a="1"/>
  <c r="K35" i="7" s="1"/>
  <c r="AV44" i="4" s="1"/>
  <c r="I17" i="7" a="1"/>
  <c r="I17" i="7" s="1"/>
  <c r="I9" i="7" a="1"/>
  <c r="I9" i="7" s="1"/>
  <c r="J33" i="7" a="1"/>
  <c r="J33" i="7" s="1"/>
  <c r="AU42" i="4" s="1"/>
  <c r="L13" i="7" a="1"/>
  <c r="L13" i="7" s="1"/>
  <c r="L34" i="7" a="1"/>
  <c r="L34" i="7" s="1"/>
  <c r="AW43" i="4" s="1"/>
  <c r="C37" i="7" a="1"/>
  <c r="C37" i="7" s="1"/>
  <c r="AN46" i="4" s="1"/>
  <c r="G37" i="7" a="1"/>
  <c r="G37" i="7" s="1"/>
  <c r="AR46" i="4" s="1"/>
  <c r="H33" i="7" a="1"/>
  <c r="H33" i="7" s="1"/>
  <c r="AS42" i="4" s="1"/>
  <c r="K12" i="7" a="1"/>
  <c r="K12" i="7" s="1"/>
  <c r="K36" i="7" a="1"/>
  <c r="K36" i="7" s="1"/>
  <c r="AV45" i="4" s="1"/>
  <c r="I13" i="7" a="1"/>
  <c r="I13" i="7" s="1"/>
  <c r="J34" i="7" a="1"/>
  <c r="J34" i="7" s="1"/>
  <c r="AU43" i="4" s="1"/>
  <c r="L35" i="7" a="1"/>
  <c r="L35" i="7" s="1"/>
  <c r="AW44" i="4" s="1"/>
  <c r="C32" i="7" a="1"/>
  <c r="C32" i="7" s="1"/>
  <c r="AN41" i="4" s="1"/>
  <c r="E9" i="7" a="1"/>
  <c r="E9" i="7" s="1"/>
  <c r="C39" i="7" a="1"/>
  <c r="C39" i="7" s="1"/>
  <c r="AN48" i="4" s="1"/>
  <c r="C33" i="7" a="1"/>
  <c r="C33" i="7" s="1"/>
  <c r="AN42" i="4" s="1"/>
  <c r="M9" i="7" a="1"/>
  <c r="M9" i="7" s="1"/>
  <c r="AX18" i="4" s="1"/>
  <c r="F35" i="7" a="1"/>
  <c r="F35" i="7" s="1"/>
  <c r="AQ44" i="4" s="1"/>
  <c r="F12" i="7" a="1"/>
  <c r="F12" i="7" s="1"/>
  <c r="AQ21" i="4" s="1"/>
  <c r="G38" i="7" a="1"/>
  <c r="G38" i="7" s="1"/>
  <c r="AR47" i="4" s="1"/>
  <c r="H34" i="7" a="1"/>
  <c r="H34" i="7" s="1"/>
  <c r="AS43" i="4" s="1"/>
  <c r="K14" i="7" a="1"/>
  <c r="K14" i="7" s="1"/>
  <c r="AV23" i="4" s="1"/>
  <c r="K37" i="7" a="1"/>
  <c r="K37" i="7" s="1"/>
  <c r="AV46" i="4" s="1"/>
  <c r="L11" i="7" a="1"/>
  <c r="L11" i="7" s="1"/>
  <c r="L37" i="7" a="1"/>
  <c r="L37" i="7" s="1"/>
  <c r="AW46" i="4" s="1"/>
  <c r="C17" i="7" a="1"/>
  <c r="C17" i="7" s="1"/>
  <c r="C9" i="7" a="1"/>
  <c r="C9" i="7" s="1"/>
  <c r="C34" i="7" a="1"/>
  <c r="C34" i="7" s="1"/>
  <c r="AN43" i="4" s="1"/>
  <c r="E10" i="7" a="1"/>
  <c r="E10" i="7" s="1"/>
  <c r="AP19" i="4" s="1"/>
  <c r="M13" i="7" a="1"/>
  <c r="M13" i="7" s="1"/>
  <c r="AX22" i="4" s="1"/>
  <c r="F37" i="7" a="1"/>
  <c r="F37" i="7" s="1"/>
  <c r="AQ46" i="4" s="1"/>
  <c r="F13" i="7" a="1"/>
  <c r="F13" i="7" s="1"/>
  <c r="AQ22" i="4" s="1"/>
  <c r="G39" i="7" a="1"/>
  <c r="G39" i="7" s="1"/>
  <c r="AR48" i="4" s="1"/>
  <c r="K15" i="7" a="1"/>
  <c r="K15" i="7" s="1"/>
  <c r="I32" i="7" a="1"/>
  <c r="I32" i="7" s="1"/>
  <c r="AT41" i="4" s="1"/>
  <c r="J13" i="7" a="1"/>
  <c r="J13" i="7" s="1"/>
  <c r="AU22" i="4" s="1"/>
  <c r="J35" i="7" a="1"/>
  <c r="J35" i="7" s="1"/>
  <c r="AU44" i="4" s="1"/>
  <c r="L12" i="7" a="1"/>
  <c r="L12" i="7" s="1"/>
  <c r="L36" i="7" a="1"/>
  <c r="L36" i="7" s="1"/>
  <c r="AW45" i="4" s="1"/>
  <c r="C10" i="7" a="1"/>
  <c r="C10" i="7" s="1"/>
  <c r="E35" i="7" a="1"/>
  <c r="E35" i="7" s="1"/>
  <c r="AP44" i="4" s="1"/>
  <c r="G34" i="7" a="1"/>
  <c r="G34" i="7" s="1"/>
  <c r="AR43" i="4" s="1"/>
  <c r="H31" i="7" a="1"/>
  <c r="H31" i="7" s="1"/>
  <c r="AS40" i="4" s="1"/>
  <c r="K16" i="7" a="1"/>
  <c r="K16" i="7" s="1"/>
  <c r="AV25" i="4" s="1"/>
  <c r="K38" i="7" a="1"/>
  <c r="K38" i="7" s="1"/>
  <c r="AV47" i="4" s="1"/>
  <c r="I33" i="7" a="1"/>
  <c r="I33" i="7" s="1"/>
  <c r="AT42" i="4" s="1"/>
  <c r="J11" i="7" a="1"/>
  <c r="J11" i="7" s="1"/>
  <c r="J36" i="7" a="1"/>
  <c r="J36" i="7" s="1"/>
  <c r="AU45" i="4" s="1"/>
  <c r="L14" i="7" a="1"/>
  <c r="L14" i="7" s="1"/>
  <c r="L38" i="7" a="1"/>
  <c r="L38" i="7" s="1"/>
  <c r="AW47" i="4" s="1"/>
  <c r="C31" i="7" a="1"/>
  <c r="C31" i="7" s="1"/>
  <c r="AN40" i="4" s="1"/>
  <c r="E32" i="7" a="1"/>
  <c r="E32" i="7" s="1"/>
  <c r="AP41" i="4" s="1"/>
  <c r="E37" i="7" a="1"/>
  <c r="E37" i="7" s="1"/>
  <c r="AP46" i="4" s="1"/>
  <c r="G11" i="7" a="1"/>
  <c r="G11" i="7" s="1"/>
  <c r="G17" i="7" a="1"/>
  <c r="G17" i="7" s="1"/>
  <c r="H35" i="7" a="1"/>
  <c r="H35" i="7" s="1"/>
  <c r="AS44" i="4" s="1"/>
  <c r="K17" i="7" a="1"/>
  <c r="K17" i="7" s="1"/>
  <c r="AV26" i="4" s="1"/>
  <c r="K39" i="7" a="1"/>
  <c r="K39" i="7" s="1"/>
  <c r="AV48" i="4" s="1"/>
  <c r="I34" i="7" a="1"/>
  <c r="I34" i="7" s="1"/>
  <c r="AT43" i="4" s="1"/>
  <c r="J12" i="7" a="1"/>
  <c r="J12" i="7" s="1"/>
  <c r="AU21" i="4" s="1"/>
  <c r="J37" i="7" a="1"/>
  <c r="J37" i="7" s="1"/>
  <c r="AU46" i="4" s="1"/>
  <c r="L15" i="7" a="1"/>
  <c r="L15" i="7" s="1"/>
  <c r="AW24" i="4" s="1"/>
  <c r="L39" i="7" a="1"/>
  <c r="L39" i="7" s="1"/>
  <c r="AW48" i="4" s="1"/>
  <c r="C14" i="7" a="1"/>
  <c r="C14" i="7" s="1"/>
  <c r="C35" i="7" a="1"/>
  <c r="C35" i="7" s="1"/>
  <c r="AN44" i="4" s="1"/>
  <c r="E33" i="7" a="1"/>
  <c r="E33" i="7" s="1"/>
  <c r="AP42" i="4" s="1"/>
  <c r="E11" i="7" a="1"/>
  <c r="E11" i="7" s="1"/>
  <c r="G12" i="7" a="1"/>
  <c r="G12" i="7" s="1"/>
  <c r="G33" i="7" a="1"/>
  <c r="G33" i="7" s="1"/>
  <c r="AR42" i="4" s="1"/>
  <c r="H36" i="7" a="1"/>
  <c r="H36" i="7" s="1"/>
  <c r="AS45" i="4" s="1"/>
  <c r="K9" i="7" a="1"/>
  <c r="K9" i="7" s="1"/>
  <c r="I10" i="7" a="1"/>
  <c r="I10" i="7" s="1"/>
  <c r="J14" i="7" a="1"/>
  <c r="J14" i="7" s="1"/>
  <c r="J10" i="7" a="1"/>
  <c r="J10" i="7" s="1"/>
  <c r="AU19" i="4" s="1"/>
  <c r="L16" i="7" a="1"/>
  <c r="L16" i="7" s="1"/>
  <c r="C11" i="7" a="1"/>
  <c r="C11" i="7" s="1"/>
  <c r="C36" i="7" a="1"/>
  <c r="C36" i="7" s="1"/>
  <c r="AN45" i="4" s="1"/>
  <c r="E34" i="7" a="1"/>
  <c r="E34" i="7" s="1"/>
  <c r="AP43" i="4" s="1"/>
  <c r="E12" i="7" a="1"/>
  <c r="E12" i="7" s="1"/>
  <c r="AP21" i="4" s="1"/>
  <c r="G13" i="7" a="1"/>
  <c r="G13" i="7" s="1"/>
  <c r="G9" i="7" a="1"/>
  <c r="G9" i="7" s="1"/>
  <c r="AR18" i="4" s="1"/>
  <c r="H37" i="7" a="1"/>
  <c r="H37" i="7" s="1"/>
  <c r="AS46" i="4" s="1"/>
  <c r="K31" i="7" a="1"/>
  <c r="K31" i="7" s="1"/>
  <c r="AV40" i="4" s="1"/>
  <c r="I11" i="7" a="1"/>
  <c r="I11" i="7" s="1"/>
  <c r="I35" i="7" a="1"/>
  <c r="I35" i="7" s="1"/>
  <c r="AT44" i="4" s="1"/>
  <c r="J15" i="7" a="1"/>
  <c r="J15" i="7" s="1"/>
  <c r="J38" i="7" a="1"/>
  <c r="J38" i="7" s="1"/>
  <c r="AU47" i="4" s="1"/>
  <c r="L17" i="7" a="1"/>
  <c r="L17" i="7" s="1"/>
  <c r="C12" i="7" a="1"/>
  <c r="C12" i="7" s="1"/>
  <c r="E36" i="7" a="1"/>
  <c r="E36" i="7" s="1"/>
  <c r="AP45" i="4" s="1"/>
  <c r="G14" i="7" a="1"/>
  <c r="G14" i="7" s="1"/>
  <c r="I12" i="7" a="1"/>
  <c r="I12" i="7" s="1"/>
  <c r="J16" i="7" a="1"/>
  <c r="J16" i="7" s="1"/>
  <c r="G15" i="7" a="1"/>
  <c r="G15" i="7" s="1"/>
  <c r="AR24" i="4" s="1"/>
  <c r="H9" i="7" a="1"/>
  <c r="H9" i="7" s="1"/>
  <c r="H15" i="7" a="1"/>
  <c r="H15" i="7" s="1"/>
  <c r="H12" i="7" a="1"/>
  <c r="H12" i="7" s="1"/>
  <c r="AS21" i="4" s="1"/>
  <c r="H10" i="7" a="1"/>
  <c r="H10" i="7" s="1"/>
  <c r="H14" i="7" a="1"/>
  <c r="H14" i="7" s="1"/>
  <c r="H11" i="7" a="1"/>
  <c r="H11" i="7" s="1"/>
  <c r="H16" i="7" a="1"/>
  <c r="H16" i="7" s="1"/>
  <c r="AS25" i="4" s="1"/>
  <c r="H17" i="7" a="1"/>
  <c r="H17" i="7" s="1"/>
  <c r="AS26" i="4" s="1"/>
  <c r="EV11" i="6"/>
  <c r="FM11" i="6"/>
  <c r="GI11" i="6"/>
  <c r="R11" i="6"/>
  <c r="BU11" i="6"/>
  <c r="DO11" i="6"/>
  <c r="BT11" i="6"/>
  <c r="N11" i="6"/>
  <c r="F11" i="6"/>
  <c r="T11" i="6"/>
  <c r="EZ11" i="6"/>
  <c r="Y11" i="6"/>
  <c r="BS11" i="6"/>
  <c r="GD11" i="6"/>
  <c r="U11" i="6"/>
  <c r="CS11" i="6"/>
  <c r="CG11" i="6"/>
  <c r="ER11" i="6"/>
  <c r="BA11" i="6"/>
  <c r="GC11" i="6"/>
  <c r="CV11" i="6"/>
  <c r="E11" i="6"/>
  <c r="AB11" i="6"/>
  <c r="AY11" i="6"/>
  <c r="EG11" i="6"/>
  <c r="L11" i="6"/>
  <c r="AI11" i="6"/>
  <c r="AZ11" i="6"/>
  <c r="CY11" i="6"/>
  <c r="GS11" i="6"/>
  <c r="EE11" i="6"/>
  <c r="GL11" i="6"/>
  <c r="DE11" i="6"/>
  <c r="EB11" i="6"/>
  <c r="EY11" i="6"/>
  <c r="I11" i="6"/>
  <c r="AF11" i="6"/>
  <c r="BC11" i="6"/>
  <c r="AO11" i="6"/>
  <c r="BL11" i="6"/>
  <c r="CI11" i="6"/>
  <c r="AT11" i="6"/>
  <c r="BI11" i="6"/>
  <c r="G11" i="6"/>
  <c r="AM11" i="6"/>
  <c r="GP11" i="6"/>
  <c r="DI11" i="6"/>
  <c r="EF11" i="6"/>
  <c r="FC11" i="6"/>
  <c r="AJ11" i="6"/>
  <c r="BG11" i="6"/>
  <c r="FR11" i="6"/>
  <c r="GG11" i="6"/>
  <c r="FI11" i="6"/>
  <c r="AX11" i="6"/>
  <c r="BM11" i="6"/>
  <c r="DG11" i="6"/>
  <c r="K11" i="6"/>
  <c r="DV11" i="6"/>
  <c r="FH11" i="6"/>
  <c r="FU11" i="6"/>
  <c r="EJ11" i="6"/>
  <c r="FG11" i="6"/>
  <c r="Q11" i="6"/>
  <c r="AN11" i="6"/>
  <c r="BK11" i="6"/>
  <c r="FV11" i="6"/>
  <c r="GK11" i="6"/>
  <c r="EI11" i="6"/>
  <c r="S11" i="6"/>
  <c r="GJ11" i="6"/>
  <c r="M11" i="6"/>
  <c r="O11" i="6"/>
  <c r="CK11" i="6"/>
  <c r="DU11" i="6"/>
  <c r="DB11" i="6"/>
  <c r="DA11" i="6"/>
  <c r="FO11" i="6"/>
  <c r="DM11" i="6"/>
  <c r="D11" i="6"/>
  <c r="EN11" i="6"/>
  <c r="CR11" i="6"/>
  <c r="GA11" i="6"/>
  <c r="AW11" i="6"/>
  <c r="B11" i="6"/>
  <c r="FF11" i="6"/>
  <c r="DK11" i="6"/>
  <c r="BO11" i="6"/>
  <c r="DL11" i="6"/>
  <c r="FL11" i="6"/>
  <c r="FD11" i="6"/>
  <c r="FW11" i="6"/>
  <c r="AQ11" i="6"/>
  <c r="DP11" i="6"/>
  <c r="P11" i="6"/>
  <c r="CQ11" i="6"/>
  <c r="DQ11" i="6"/>
  <c r="ED11" i="6"/>
  <c r="FE11" i="6"/>
  <c r="CJ11" i="6"/>
  <c r="BR11" i="6"/>
  <c r="Z11" i="6"/>
  <c r="FK11" i="6"/>
  <c r="GO11" i="6"/>
  <c r="AG11" i="6"/>
  <c r="ES11" i="6"/>
  <c r="GN11" i="6"/>
  <c r="DR11" i="6"/>
  <c r="CT11" i="6"/>
  <c r="BY11" i="6"/>
  <c r="BZ11" i="6"/>
  <c r="BX11" i="6"/>
  <c r="GF11" i="6"/>
  <c r="FN11" i="6"/>
  <c r="CC11" i="6"/>
  <c r="GQ11" i="6"/>
  <c r="GE11" i="6"/>
  <c r="GR11" i="6"/>
  <c r="AE11" i="6"/>
  <c r="BF11" i="6"/>
  <c r="EK11" i="6"/>
  <c r="EX11" i="6"/>
  <c r="BB11" i="6"/>
  <c r="EL11" i="6"/>
  <c r="DJ11" i="6"/>
  <c r="EO11" i="6"/>
  <c r="AK11" i="6"/>
  <c r="BP11" i="6"/>
  <c r="EH11" i="6"/>
  <c r="CL11" i="6"/>
  <c r="CU11" i="6"/>
  <c r="AS11" i="6"/>
  <c r="DS11" i="6"/>
  <c r="BW11" i="6"/>
  <c r="EQ11" i="6"/>
  <c r="DH11" i="6"/>
  <c r="CO11" i="6"/>
  <c r="FA11" i="6"/>
  <c r="FJ11" i="6"/>
  <c r="CZ11" i="6"/>
  <c r="AV11" i="6"/>
  <c r="CA11" i="6"/>
  <c r="DX11" i="6"/>
  <c r="DN11" i="6"/>
  <c r="J11" i="6"/>
  <c r="CP11" i="6"/>
  <c r="FT11" i="6"/>
  <c r="V11" i="6"/>
  <c r="CD11" i="6"/>
  <c r="ET11" i="6"/>
  <c r="EW11" i="6"/>
  <c r="DZ11" i="6"/>
  <c r="BH11" i="6"/>
  <c r="DD11" i="6"/>
  <c r="BD11" i="6"/>
  <c r="W11" i="6"/>
  <c r="BN11" i="6"/>
  <c r="BJ11" i="6"/>
  <c r="BV11" i="6"/>
  <c r="FB11" i="6"/>
  <c r="AH11" i="6"/>
  <c r="CB11" i="6"/>
  <c r="CX11" i="6"/>
  <c r="GB11" i="6"/>
  <c r="BQ11" i="6"/>
  <c r="DY11" i="6"/>
  <c r="EA11" i="6"/>
  <c r="H11" i="6"/>
  <c r="CN11" i="6"/>
  <c r="EC11" i="6"/>
  <c r="CH11" i="6"/>
  <c r="CF11" i="6"/>
  <c r="FZ11" i="6"/>
  <c r="AU11" i="6"/>
  <c r="CE11" i="6"/>
  <c r="BE11" i="6"/>
  <c r="AC11" i="6"/>
  <c r="CW11" i="6"/>
  <c r="AP11" i="6"/>
  <c r="FX11" i="6"/>
  <c r="EM11" i="6"/>
  <c r="DW11" i="6"/>
  <c r="AR11" i="6"/>
  <c r="FY11" i="6"/>
  <c r="EP11" i="6"/>
  <c r="AL11" i="6"/>
  <c r="GM11" i="6"/>
  <c r="CM11" i="6"/>
  <c r="AA11" i="6"/>
  <c r="FS11" i="6"/>
  <c r="X11" i="6"/>
  <c r="AD11" i="6"/>
  <c r="GH11" i="6"/>
  <c r="EU11" i="6"/>
  <c r="DC11" i="6"/>
  <c r="DF11" i="6"/>
  <c r="DT11" i="6"/>
  <c r="FQ11" i="6"/>
  <c r="FP11" i="6"/>
  <c r="C9" i="6" l="1"/>
  <c r="E62" i="7"/>
  <c r="AP71" i="4" s="1"/>
  <c r="E65" i="7"/>
  <c r="AP74" i="4" s="1"/>
  <c r="E63" i="7"/>
  <c r="AP72" i="4" s="1"/>
  <c r="E66" i="7"/>
  <c r="AP75" i="4" s="1"/>
  <c r="J9" i="6"/>
  <c r="I63" i="7"/>
  <c r="AT72" i="4" s="1"/>
  <c r="H9" i="6"/>
  <c r="J66" i="7"/>
  <c r="AU75" i="4" s="1"/>
  <c r="J63" i="7"/>
  <c r="AU72" i="4" s="1"/>
  <c r="X9" i="6"/>
  <c r="J61" i="7"/>
  <c r="AU70" i="4" s="1"/>
  <c r="J65" i="7"/>
  <c r="AU74" i="4" s="1"/>
  <c r="J62" i="7"/>
  <c r="AU71" i="4" s="1"/>
  <c r="F9" i="6"/>
  <c r="H61" i="7"/>
  <c r="AS70" i="4" s="1"/>
  <c r="H65" i="7"/>
  <c r="AS74" i="4" s="1"/>
  <c r="H66" i="7"/>
  <c r="AS75" i="4" s="1"/>
  <c r="R9" i="6"/>
  <c r="G61" i="7"/>
  <c r="AR70" i="4" s="1"/>
  <c r="G65" i="7"/>
  <c r="AR74" i="4" s="1"/>
  <c r="G62" i="7"/>
  <c r="AR71" i="4" s="1"/>
  <c r="K9" i="6"/>
  <c r="K59" i="7"/>
  <c r="AV68" i="4" s="1"/>
  <c r="K66" i="7"/>
  <c r="AV75" i="4" s="1"/>
  <c r="K64" i="7"/>
  <c r="AV73" i="4" s="1"/>
  <c r="S9" i="6"/>
  <c r="H62" i="7"/>
  <c r="AS71" i="4" s="1"/>
  <c r="Q9" i="6"/>
  <c r="L60" i="7"/>
  <c r="AW69" i="4" s="1"/>
  <c r="L61" i="7"/>
  <c r="AW70" i="4" s="1"/>
  <c r="L65" i="7"/>
  <c r="AW74" i="4" s="1"/>
  <c r="AK9" i="6"/>
  <c r="H64" i="7"/>
  <c r="AS73" i="4" s="1"/>
  <c r="H60" i="7"/>
  <c r="AS69" i="4" s="1"/>
  <c r="D9" i="6"/>
  <c r="G66" i="7"/>
  <c r="AR75" i="4" s="1"/>
  <c r="G63" i="7"/>
  <c r="AR72" i="4" s="1"/>
  <c r="D66" i="7"/>
  <c r="AO75" i="4" s="1"/>
  <c r="D60" i="7"/>
  <c r="AO69" i="4" s="1"/>
  <c r="D64" i="7"/>
  <c r="AO73" i="4" s="1"/>
  <c r="D59" i="7"/>
  <c r="AO68" i="4" s="1"/>
  <c r="Y9" i="6"/>
  <c r="D63" i="7"/>
  <c r="AO72" i="4" s="1"/>
  <c r="P9" i="6"/>
  <c r="I62" i="7"/>
  <c r="AT71" i="4" s="1"/>
  <c r="I65" i="7"/>
  <c r="AT74" i="4" s="1"/>
  <c r="AI9" i="6"/>
  <c r="G60" i="7"/>
  <c r="AR69" i="4" s="1"/>
  <c r="G64" i="7"/>
  <c r="AR73" i="4" s="1"/>
  <c r="I9" i="6"/>
  <c r="L66" i="7"/>
  <c r="AW75" i="4" s="1"/>
  <c r="L64" i="7"/>
  <c r="AW73" i="4" s="1"/>
  <c r="L59" i="7"/>
  <c r="AW68" i="4" s="1"/>
  <c r="AB9" i="6"/>
  <c r="K60" i="7"/>
  <c r="AV69" i="4" s="1"/>
  <c r="G9" i="6"/>
  <c r="I59" i="7"/>
  <c r="AT68" i="4" s="1"/>
  <c r="I66" i="7"/>
  <c r="AT75" i="4" s="1"/>
  <c r="I64" i="7"/>
  <c r="AT73" i="4" s="1"/>
  <c r="N9" i="6"/>
  <c r="K65" i="7"/>
  <c r="AV74" i="4" s="1"/>
  <c r="K61" i="7"/>
  <c r="AV70" i="4" s="1"/>
  <c r="E9" i="6"/>
  <c r="F59" i="7"/>
  <c r="AQ68" i="4" s="1"/>
  <c r="F66" i="7"/>
  <c r="AQ75" i="4" s="1"/>
  <c r="F64" i="7"/>
  <c r="AQ73" i="4" s="1"/>
  <c r="V9" i="6"/>
  <c r="H63" i="7"/>
  <c r="AS72" i="4" s="1"/>
  <c r="Z9" i="6"/>
  <c r="F65" i="7"/>
  <c r="AQ74" i="4" s="1"/>
  <c r="F60" i="7"/>
  <c r="AQ69" i="4" s="1"/>
  <c r="F61" i="7"/>
  <c r="AQ70" i="4" s="1"/>
  <c r="AE9" i="6"/>
  <c r="I61" i="7"/>
  <c r="AT70" i="4" s="1"/>
  <c r="AN9" i="6"/>
  <c r="L62" i="7"/>
  <c r="AW71" i="4" s="1"/>
  <c r="AN21" i="4"/>
  <c r="AS23" i="4"/>
  <c r="AW26" i="4"/>
  <c r="AN20" i="4"/>
  <c r="AN23" i="4"/>
  <c r="AN19" i="4"/>
  <c r="AO22" i="4"/>
  <c r="AS19" i="4"/>
  <c r="AW25" i="4"/>
  <c r="AN18" i="4"/>
  <c r="AW22" i="4"/>
  <c r="AT25" i="4"/>
  <c r="AO20" i="4"/>
  <c r="AU24" i="4"/>
  <c r="AW21" i="4"/>
  <c r="AN26" i="4"/>
  <c r="AP18" i="4"/>
  <c r="AV22" i="4"/>
  <c r="AO19" i="4"/>
  <c r="AQ23" i="4"/>
  <c r="AT18" i="4"/>
  <c r="AV19" i="4"/>
  <c r="AS24" i="4"/>
  <c r="AT20" i="4"/>
  <c r="AT19" i="4"/>
  <c r="AW20" i="4"/>
  <c r="AT26" i="4"/>
  <c r="AU18" i="4"/>
  <c r="AQ24" i="4"/>
  <c r="AS18" i="4"/>
  <c r="AP25" i="4"/>
  <c r="AR25" i="4"/>
  <c r="AV18" i="4"/>
  <c r="AV24" i="4"/>
  <c r="AT22" i="4"/>
  <c r="AV20" i="4"/>
  <c r="AP24" i="4"/>
  <c r="AU20" i="4"/>
  <c r="AU25" i="4"/>
  <c r="AN25" i="4"/>
  <c r="AX25" i="4"/>
  <c r="AX23" i="4"/>
  <c r="AU23" i="4"/>
  <c r="AT21" i="4"/>
  <c r="AR22" i="4"/>
  <c r="AR21" i="4"/>
  <c r="AV21" i="4"/>
  <c r="AU26" i="4"/>
  <c r="AQ26" i="4"/>
  <c r="AS20" i="4"/>
  <c r="AR23" i="4"/>
  <c r="AP20" i="4"/>
  <c r="AR26" i="4"/>
  <c r="AO26" i="4"/>
  <c r="AX20" i="4"/>
  <c r="AW23" i="4"/>
  <c r="AR20" i="4"/>
  <c r="AW18" i="4"/>
  <c r="AO24" i="4"/>
  <c r="AT23" i="4"/>
  <c r="B9" i="6"/>
  <c r="X2" i="3" a="1"/>
  <c r="AN7" i="4" s="1"/>
  <c r="H6" i="7" a="1"/>
  <c r="H6" i="7" s="1"/>
  <c r="AS15" i="4" s="1"/>
  <c r="C6" i="7" a="1"/>
  <c r="C6" i="7" s="1"/>
  <c r="AN15" i="4" s="1"/>
  <c r="K6" i="7" a="1"/>
  <c r="K6" i="7" s="1"/>
  <c r="AV15" i="4" s="1"/>
  <c r="F6" i="7" a="1"/>
  <c r="F6" i="7" s="1"/>
  <c r="AQ15" i="4" s="1"/>
  <c r="L6" i="7" a="1"/>
  <c r="L6" i="7" s="1"/>
  <c r="AW15" i="4" s="1"/>
  <c r="J6" i="7" a="1"/>
  <c r="J6" i="7" s="1"/>
  <c r="AU15" i="4" s="1"/>
  <c r="I6" i="7" a="1"/>
  <c r="I6" i="7" s="1"/>
  <c r="AT15" i="4" s="1"/>
  <c r="AA2" i="3"/>
  <c r="AF199" i="3"/>
  <c r="GP4" i="8" s="1"/>
  <c r="AF187" i="3"/>
  <c r="GD4" i="8" s="1"/>
  <c r="AF175" i="3"/>
  <c r="FR4" i="8" s="1"/>
  <c r="AF196" i="3"/>
  <c r="GM4" i="8" s="1"/>
  <c r="AF184" i="3"/>
  <c r="GA4" i="8" s="1"/>
  <c r="AF172" i="3"/>
  <c r="FO4" i="8" s="1"/>
  <c r="AF185" i="3"/>
  <c r="GB4" i="8" s="1"/>
  <c r="AF171" i="3"/>
  <c r="FN4" i="8" s="1"/>
  <c r="AF161" i="3"/>
  <c r="FD4" i="8" s="1"/>
  <c r="AF149" i="3"/>
  <c r="ER4" i="8" s="1"/>
  <c r="AF137" i="3"/>
  <c r="EF4" i="8" s="1"/>
  <c r="AF125" i="3"/>
  <c r="DT4" i="8" s="1"/>
  <c r="AF113" i="3"/>
  <c r="DH4" i="8" s="1"/>
  <c r="AF101" i="3"/>
  <c r="CV4" i="8" s="1"/>
  <c r="AF89" i="3"/>
  <c r="CJ4" i="8" s="1"/>
  <c r="AF77" i="3"/>
  <c r="BX4" i="8" s="1"/>
  <c r="AF65" i="3"/>
  <c r="BL4" i="8" s="1"/>
  <c r="AF53" i="3"/>
  <c r="AZ4" i="8" s="1"/>
  <c r="AF41" i="3"/>
  <c r="AN4" i="8" s="1"/>
  <c r="AF29" i="3"/>
  <c r="AB4" i="8" s="1"/>
  <c r="AF17" i="3"/>
  <c r="P4" i="8" s="1"/>
  <c r="AF5" i="3"/>
  <c r="D4" i="8" s="1"/>
  <c r="AF201" i="3"/>
  <c r="GR4" i="8" s="1"/>
  <c r="AF198" i="3"/>
  <c r="GO4" i="8" s="1"/>
  <c r="AF190" i="3"/>
  <c r="GG4" i="8" s="1"/>
  <c r="AF176" i="3"/>
  <c r="FS4" i="8" s="1"/>
  <c r="AF158" i="3"/>
  <c r="FA4" i="8" s="1"/>
  <c r="AF146" i="3"/>
  <c r="EO4" i="8" s="1"/>
  <c r="AF134" i="3"/>
  <c r="EC4" i="8" s="1"/>
  <c r="AF122" i="3"/>
  <c r="DQ4" i="8" s="1"/>
  <c r="AF110" i="3"/>
  <c r="DE4" i="8" s="1"/>
  <c r="AF98" i="3"/>
  <c r="CS4" i="8" s="1"/>
  <c r="AF86" i="3"/>
  <c r="CG4" i="8" s="1"/>
  <c r="AF74" i="3"/>
  <c r="BU4" i="8" s="1"/>
  <c r="AF62" i="3"/>
  <c r="BI4" i="8" s="1"/>
  <c r="AF50" i="3"/>
  <c r="AW4" i="8" s="1"/>
  <c r="AF38" i="3"/>
  <c r="AK4" i="8" s="1"/>
  <c r="AF26" i="3"/>
  <c r="Y4" i="8" s="1"/>
  <c r="AF14" i="3"/>
  <c r="M4" i="8" s="1"/>
  <c r="AF195" i="3"/>
  <c r="GL4" i="8" s="1"/>
  <c r="AF173" i="3"/>
  <c r="FP4" i="8" s="1"/>
  <c r="AF165" i="3"/>
  <c r="FH4" i="8" s="1"/>
  <c r="AF153" i="3"/>
  <c r="EV4" i="8" s="1"/>
  <c r="AF141" i="3"/>
  <c r="EJ4" i="8" s="1"/>
  <c r="AF129" i="3"/>
  <c r="DX4" i="8" s="1"/>
  <c r="AF117" i="3"/>
  <c r="DL4" i="8" s="1"/>
  <c r="AF105" i="3"/>
  <c r="CZ4" i="8" s="1"/>
  <c r="AF93" i="3"/>
  <c r="CN4" i="8" s="1"/>
  <c r="AF81" i="3"/>
  <c r="CB4" i="8" s="1"/>
  <c r="AF69" i="3"/>
  <c r="BP4" i="8" s="1"/>
  <c r="AF57" i="3"/>
  <c r="BD4" i="8" s="1"/>
  <c r="AF45" i="3"/>
  <c r="AR4" i="8" s="1"/>
  <c r="AF33" i="3"/>
  <c r="AF4" i="8" s="1"/>
  <c r="AF192" i="3"/>
  <c r="GI4" i="8" s="1"/>
  <c r="AF167" i="3"/>
  <c r="FJ4" i="8" s="1"/>
  <c r="AF155" i="3"/>
  <c r="EX4" i="8" s="1"/>
  <c r="AF143" i="3"/>
  <c r="EL4" i="8" s="1"/>
  <c r="AF131" i="3"/>
  <c r="DZ4" i="8" s="1"/>
  <c r="AF119" i="3"/>
  <c r="DN4" i="8" s="1"/>
  <c r="AF107" i="3"/>
  <c r="DB4" i="8" s="1"/>
  <c r="AF95" i="3"/>
  <c r="CP4" i="8" s="1"/>
  <c r="AF83" i="3"/>
  <c r="CD4" i="8" s="1"/>
  <c r="AF71" i="3"/>
  <c r="BR4" i="8" s="1"/>
  <c r="AF59" i="3"/>
  <c r="BF4" i="8" s="1"/>
  <c r="AF47" i="3"/>
  <c r="AT4" i="8" s="1"/>
  <c r="AF35" i="3"/>
  <c r="AH4" i="8" s="1"/>
  <c r="AF23" i="3"/>
  <c r="V4" i="8" s="1"/>
  <c r="AF11" i="3"/>
  <c r="J4" i="8" s="1"/>
  <c r="AF179" i="3"/>
  <c r="FV4" i="8" s="1"/>
  <c r="AF164" i="3"/>
  <c r="FG4" i="8" s="1"/>
  <c r="AF151" i="3"/>
  <c r="ET4" i="8" s="1"/>
  <c r="AF128" i="3"/>
  <c r="DW4" i="8" s="1"/>
  <c r="AF115" i="3"/>
  <c r="DJ4" i="8" s="1"/>
  <c r="AF92" i="3"/>
  <c r="CM4" i="8" s="1"/>
  <c r="AF79" i="3"/>
  <c r="BZ4" i="8" s="1"/>
  <c r="AF56" i="3"/>
  <c r="BC4" i="8" s="1"/>
  <c r="AF43" i="3"/>
  <c r="AP4" i="8" s="1"/>
  <c r="AF30" i="3"/>
  <c r="AC4" i="8" s="1"/>
  <c r="AF27" i="3"/>
  <c r="Z4" i="8" s="1"/>
  <c r="AF24" i="3"/>
  <c r="W4" i="8" s="1"/>
  <c r="AF21" i="3"/>
  <c r="T4" i="8" s="1"/>
  <c r="AF18" i="3"/>
  <c r="Q4" i="8" s="1"/>
  <c r="AF15" i="3"/>
  <c r="N4" i="8" s="1"/>
  <c r="AF12" i="3"/>
  <c r="K4" i="8" s="1"/>
  <c r="AF4" i="3"/>
  <c r="C4" i="8" s="1"/>
  <c r="AF193" i="3"/>
  <c r="GJ4" i="8" s="1"/>
  <c r="AF189" i="3"/>
  <c r="GF4" i="8" s="1"/>
  <c r="AF157" i="3"/>
  <c r="EZ4" i="8" s="1"/>
  <c r="AF154" i="3"/>
  <c r="EW4" i="8" s="1"/>
  <c r="AF121" i="3"/>
  <c r="DP4" i="8" s="1"/>
  <c r="AF118" i="3"/>
  <c r="DM4" i="8" s="1"/>
  <c r="AF85" i="3"/>
  <c r="CF4" i="8" s="1"/>
  <c r="AF82" i="3"/>
  <c r="CC4" i="8" s="1"/>
  <c r="AF49" i="3"/>
  <c r="AV4" i="8" s="1"/>
  <c r="AF46" i="3"/>
  <c r="AS4" i="8" s="1"/>
  <c r="AF9" i="3"/>
  <c r="H4" i="8" s="1"/>
  <c r="AF200" i="3"/>
  <c r="GQ4" i="8" s="1"/>
  <c r="AF182" i="3"/>
  <c r="FY4" i="8" s="1"/>
  <c r="AF144" i="3"/>
  <c r="EM4" i="8" s="1"/>
  <c r="AF108" i="3"/>
  <c r="DC4" i="8" s="1"/>
  <c r="AF72" i="3"/>
  <c r="BS4" i="8" s="1"/>
  <c r="AF36" i="3"/>
  <c r="AI4" i="8" s="1"/>
  <c r="AF42" i="3"/>
  <c r="AO4" i="8" s="1"/>
  <c r="AF6" i="3"/>
  <c r="E4" i="8" s="1"/>
  <c r="AF178" i="3"/>
  <c r="FU4" i="8" s="1"/>
  <c r="AF174" i="3"/>
  <c r="FQ4" i="8" s="1"/>
  <c r="AF160" i="3"/>
  <c r="FC4" i="8" s="1"/>
  <c r="AF150" i="3"/>
  <c r="ES4" i="8" s="1"/>
  <c r="AF147" i="3"/>
  <c r="EP4" i="8" s="1"/>
  <c r="AF124" i="3"/>
  <c r="DS4" i="8" s="1"/>
  <c r="AF114" i="3"/>
  <c r="DI4" i="8" s="1"/>
  <c r="AF111" i="3"/>
  <c r="DF4" i="8" s="1"/>
  <c r="AF88" i="3"/>
  <c r="CI4" i="8" s="1"/>
  <c r="AF78" i="3"/>
  <c r="BY4" i="8" s="1"/>
  <c r="AF75" i="3"/>
  <c r="BV4" i="8" s="1"/>
  <c r="AF52" i="3"/>
  <c r="AY4" i="8" s="1"/>
  <c r="AF39" i="3"/>
  <c r="AL4" i="8" s="1"/>
  <c r="AF170" i="3"/>
  <c r="FM4" i="8" s="1"/>
  <c r="AF163" i="3"/>
  <c r="FF4" i="8" s="1"/>
  <c r="AF140" i="3"/>
  <c r="EI4" i="8" s="1"/>
  <c r="AF127" i="3"/>
  <c r="DV4" i="8" s="1"/>
  <c r="AF104" i="3"/>
  <c r="CY4" i="8" s="1"/>
  <c r="AF91" i="3"/>
  <c r="CL4" i="8" s="1"/>
  <c r="AF68" i="3"/>
  <c r="BO4" i="8" s="1"/>
  <c r="AF55" i="3"/>
  <c r="BB4" i="8" s="1"/>
  <c r="AF32" i="3"/>
  <c r="AE4" i="8" s="1"/>
  <c r="AF20" i="3"/>
  <c r="S4" i="8" s="1"/>
  <c r="AF188" i="3"/>
  <c r="GE4" i="8" s="1"/>
  <c r="AF181" i="3"/>
  <c r="FX4" i="8" s="1"/>
  <c r="AF166" i="3"/>
  <c r="FI4" i="8" s="1"/>
  <c r="AF133" i="3"/>
  <c r="EB4" i="8" s="1"/>
  <c r="AF130" i="3"/>
  <c r="DY4" i="8" s="1"/>
  <c r="AF97" i="3"/>
  <c r="CR4" i="8" s="1"/>
  <c r="AF94" i="3"/>
  <c r="CO4" i="8" s="1"/>
  <c r="AF61" i="3"/>
  <c r="BH4" i="8" s="1"/>
  <c r="AF58" i="3"/>
  <c r="BE4" i="8" s="1"/>
  <c r="AF3" i="3"/>
  <c r="B4" i="8" s="1"/>
  <c r="AF156" i="3"/>
  <c r="EY4" i="8" s="1"/>
  <c r="AF120" i="3"/>
  <c r="DO4" i="8" s="1"/>
  <c r="AF84" i="3"/>
  <c r="CE4" i="8" s="1"/>
  <c r="AF48" i="3"/>
  <c r="AU4" i="8" s="1"/>
  <c r="AF8" i="3"/>
  <c r="G4" i="8" s="1"/>
  <c r="AF191" i="3"/>
  <c r="GH4" i="8" s="1"/>
  <c r="AF177" i="3"/>
  <c r="FT4" i="8" s="1"/>
  <c r="AF169" i="3"/>
  <c r="FL4" i="8" s="1"/>
  <c r="AF162" i="3"/>
  <c r="FE4" i="8" s="1"/>
  <c r="AF159" i="3"/>
  <c r="FB4" i="8" s="1"/>
  <c r="AF136" i="3"/>
  <c r="EE4" i="8" s="1"/>
  <c r="AF126" i="3"/>
  <c r="DU4" i="8" s="1"/>
  <c r="AF123" i="3"/>
  <c r="DR4" i="8" s="1"/>
  <c r="AF100" i="3"/>
  <c r="CU4" i="8" s="1"/>
  <c r="AF90" i="3"/>
  <c r="CK4" i="8" s="1"/>
  <c r="AF87" i="3"/>
  <c r="CH4" i="8" s="1"/>
  <c r="AF64" i="3"/>
  <c r="BK4" i="8" s="1"/>
  <c r="AF54" i="3"/>
  <c r="BA4" i="8" s="1"/>
  <c r="AF51" i="3"/>
  <c r="AX4" i="8" s="1"/>
  <c r="AF25" i="3"/>
  <c r="X4" i="8" s="1"/>
  <c r="AF13" i="3"/>
  <c r="L4" i="8" s="1"/>
  <c r="AF152" i="3"/>
  <c r="EU4" i="8" s="1"/>
  <c r="AF139" i="3"/>
  <c r="EH4" i="8" s="1"/>
  <c r="AF202" i="3"/>
  <c r="GS4" i="8" s="1"/>
  <c r="AF194" i="3"/>
  <c r="GK4" i="8" s="1"/>
  <c r="AF183" i="3"/>
  <c r="FZ4" i="8" s="1"/>
  <c r="AF180" i="3"/>
  <c r="FW4" i="8" s="1"/>
  <c r="AF145" i="3"/>
  <c r="EN4" i="8" s="1"/>
  <c r="AF142" i="3"/>
  <c r="EK4" i="8" s="1"/>
  <c r="AF109" i="3"/>
  <c r="DD4" i="8" s="1"/>
  <c r="AF106" i="3"/>
  <c r="DA4" i="8" s="1"/>
  <c r="AF73" i="3"/>
  <c r="BT4" i="8" s="1"/>
  <c r="AF70" i="3"/>
  <c r="BQ4" i="8" s="1"/>
  <c r="AF37" i="3"/>
  <c r="AJ4" i="8" s="1"/>
  <c r="AF34" i="3"/>
  <c r="AG4" i="8" s="1"/>
  <c r="AF10" i="3"/>
  <c r="I4" i="8" s="1"/>
  <c r="AF132" i="3"/>
  <c r="EA4" i="8" s="1"/>
  <c r="AF96" i="3"/>
  <c r="CQ4" i="8" s="1"/>
  <c r="AF60" i="3"/>
  <c r="BG4" i="8" s="1"/>
  <c r="AF7" i="3"/>
  <c r="F4" i="8" s="1"/>
  <c r="AF197" i="3"/>
  <c r="GN4" i="8" s="1"/>
  <c r="AF186" i="3"/>
  <c r="GC4" i="8" s="1"/>
  <c r="AF168" i="3"/>
  <c r="FK4" i="8" s="1"/>
  <c r="AF148" i="3"/>
  <c r="EQ4" i="8" s="1"/>
  <c r="AF138" i="3"/>
  <c r="EG4" i="8" s="1"/>
  <c r="AF135" i="3"/>
  <c r="ED4" i="8" s="1"/>
  <c r="AF112" i="3"/>
  <c r="DG4" i="8" s="1"/>
  <c r="AF102" i="3"/>
  <c r="CW4" i="8" s="1"/>
  <c r="AF99" i="3"/>
  <c r="CT4" i="8" s="1"/>
  <c r="AF76" i="3"/>
  <c r="BW4" i="8" s="1"/>
  <c r="AF66" i="3"/>
  <c r="BM4" i="8" s="1"/>
  <c r="AF63" i="3"/>
  <c r="BJ4" i="8" s="1"/>
  <c r="AF40" i="3"/>
  <c r="AM4" i="8" s="1"/>
  <c r="AF28" i="3"/>
  <c r="AA4" i="8" s="1"/>
  <c r="AF19" i="3"/>
  <c r="R4" i="8" s="1"/>
  <c r="AF67" i="3"/>
  <c r="BN4" i="8" s="1"/>
  <c r="AF116" i="3"/>
  <c r="DK4" i="8" s="1"/>
  <c r="AF16" i="3"/>
  <c r="O4" i="8" s="1"/>
  <c r="AF44" i="3"/>
  <c r="AQ4" i="8" s="1"/>
  <c r="AF31" i="3"/>
  <c r="AD4" i="8" s="1"/>
  <c r="AF22" i="3"/>
  <c r="U4" i="8" s="1"/>
  <c r="AF80" i="3"/>
  <c r="CA4" i="8" s="1"/>
  <c r="AF103" i="3"/>
  <c r="CX4" i="8" s="1"/>
  <c r="G6" i="7" a="1"/>
  <c r="G6" i="7" s="1"/>
  <c r="AR15" i="4" s="1"/>
  <c r="Y2" i="3"/>
  <c r="AD197" i="3"/>
  <c r="GN2" i="8" s="1"/>
  <c r="AD185" i="3"/>
  <c r="GB2" i="8" s="1"/>
  <c r="AD173" i="3"/>
  <c r="FP2" i="8" s="1"/>
  <c r="AD194" i="3"/>
  <c r="GK2" i="8" s="1"/>
  <c r="AD182" i="3"/>
  <c r="FY2" i="8" s="1"/>
  <c r="AD170" i="3"/>
  <c r="FM2" i="8" s="1"/>
  <c r="AD191" i="3"/>
  <c r="GH2" i="8" s="1"/>
  <c r="AD177" i="3"/>
  <c r="FT2" i="8" s="1"/>
  <c r="AD159" i="3"/>
  <c r="FB2" i="8" s="1"/>
  <c r="AD147" i="3"/>
  <c r="EP2" i="8" s="1"/>
  <c r="AD135" i="3"/>
  <c r="ED2" i="8" s="1"/>
  <c r="AD123" i="3"/>
  <c r="DR2" i="8" s="1"/>
  <c r="AD111" i="3"/>
  <c r="DF2" i="8" s="1"/>
  <c r="AD99" i="3"/>
  <c r="CT2" i="8" s="1"/>
  <c r="AD87" i="3"/>
  <c r="CH2" i="8" s="1"/>
  <c r="AD75" i="3"/>
  <c r="BV2" i="8" s="1"/>
  <c r="AD63" i="3"/>
  <c r="BJ2" i="8" s="1"/>
  <c r="AD51" i="3"/>
  <c r="AX2" i="8" s="1"/>
  <c r="AD39" i="3"/>
  <c r="AL2" i="8" s="1"/>
  <c r="AD27" i="3"/>
  <c r="Z2" i="8" s="1"/>
  <c r="AD15" i="3"/>
  <c r="N2" i="8" s="1"/>
  <c r="AD3" i="3"/>
  <c r="B2" i="8" s="1"/>
  <c r="AD193" i="3"/>
  <c r="GJ2" i="8" s="1"/>
  <c r="AD168" i="3"/>
  <c r="FK2" i="8" s="1"/>
  <c r="AD156" i="3"/>
  <c r="EY2" i="8" s="1"/>
  <c r="AD144" i="3"/>
  <c r="EM2" i="8" s="1"/>
  <c r="AD132" i="3"/>
  <c r="EA2" i="8" s="1"/>
  <c r="AD120" i="3"/>
  <c r="DO2" i="8" s="1"/>
  <c r="AD108" i="3"/>
  <c r="DC2" i="8" s="1"/>
  <c r="AD96" i="3"/>
  <c r="CQ2" i="8" s="1"/>
  <c r="AD84" i="3"/>
  <c r="CE2" i="8" s="1"/>
  <c r="AD72" i="3"/>
  <c r="BS2" i="8" s="1"/>
  <c r="AD60" i="3"/>
  <c r="BG2" i="8" s="1"/>
  <c r="AD48" i="3"/>
  <c r="AU2" i="8" s="1"/>
  <c r="AD36" i="3"/>
  <c r="AI2" i="8" s="1"/>
  <c r="AD24" i="3"/>
  <c r="W2" i="8" s="1"/>
  <c r="AD201" i="3"/>
  <c r="GR2" i="8" s="1"/>
  <c r="AD179" i="3"/>
  <c r="FV2" i="8" s="1"/>
  <c r="AD163" i="3"/>
  <c r="FF2" i="8" s="1"/>
  <c r="AD151" i="3"/>
  <c r="ET2" i="8" s="1"/>
  <c r="AD139" i="3"/>
  <c r="EH2" i="8" s="1"/>
  <c r="AD127" i="3"/>
  <c r="DV2" i="8" s="1"/>
  <c r="AD115" i="3"/>
  <c r="DJ2" i="8" s="1"/>
  <c r="AD103" i="3"/>
  <c r="CX2" i="8" s="1"/>
  <c r="AD91" i="3"/>
  <c r="CL2" i="8" s="1"/>
  <c r="AD79" i="3"/>
  <c r="BZ2" i="8" s="1"/>
  <c r="AD67" i="3"/>
  <c r="BN2" i="8" s="1"/>
  <c r="AD55" i="3"/>
  <c r="BB2" i="8" s="1"/>
  <c r="AD43" i="3"/>
  <c r="AP2" i="8" s="1"/>
  <c r="AD195" i="3"/>
  <c r="GL2" i="8" s="1"/>
  <c r="AD165" i="3"/>
  <c r="FH2" i="8" s="1"/>
  <c r="AD153" i="3"/>
  <c r="EV2" i="8" s="1"/>
  <c r="AD141" i="3"/>
  <c r="EJ2" i="8" s="1"/>
  <c r="AD129" i="3"/>
  <c r="DX2" i="8" s="1"/>
  <c r="AD117" i="3"/>
  <c r="DL2" i="8" s="1"/>
  <c r="AD105" i="3"/>
  <c r="CZ2" i="8" s="1"/>
  <c r="AD93" i="3"/>
  <c r="CN2" i="8" s="1"/>
  <c r="AD81" i="3"/>
  <c r="CB2" i="8" s="1"/>
  <c r="AD69" i="3"/>
  <c r="BP2" i="8" s="1"/>
  <c r="AD57" i="3"/>
  <c r="BD2" i="8" s="1"/>
  <c r="AD45" i="3"/>
  <c r="AR2" i="8" s="1"/>
  <c r="AD33" i="3"/>
  <c r="AF2" i="8" s="1"/>
  <c r="AD21" i="3"/>
  <c r="T2" i="8" s="1"/>
  <c r="AD148" i="3"/>
  <c r="EQ2" i="8" s="1"/>
  <c r="AD112" i="3"/>
  <c r="DG2" i="8" s="1"/>
  <c r="AD76" i="3"/>
  <c r="BW2" i="8" s="1"/>
  <c r="AD40" i="3"/>
  <c r="AM2" i="8" s="1"/>
  <c r="AD7" i="3"/>
  <c r="F2" i="8" s="1"/>
  <c r="AD186" i="3"/>
  <c r="GC2" i="8" s="1"/>
  <c r="AD175" i="3"/>
  <c r="FR2" i="8" s="1"/>
  <c r="AD161" i="3"/>
  <c r="FD2" i="8" s="1"/>
  <c r="AD138" i="3"/>
  <c r="EG2" i="8" s="1"/>
  <c r="AD125" i="3"/>
  <c r="DT2" i="8" s="1"/>
  <c r="AD102" i="3"/>
  <c r="CW2" i="8" s="1"/>
  <c r="AD89" i="3"/>
  <c r="CJ2" i="8" s="1"/>
  <c r="AD66" i="3"/>
  <c r="BM2" i="8" s="1"/>
  <c r="AD53" i="3"/>
  <c r="AZ2" i="8" s="1"/>
  <c r="AD189" i="3"/>
  <c r="GF2" i="8" s="1"/>
  <c r="AD171" i="3"/>
  <c r="FN2" i="8" s="1"/>
  <c r="AD167" i="3"/>
  <c r="FJ2" i="8" s="1"/>
  <c r="AD164" i="3"/>
  <c r="FG2" i="8" s="1"/>
  <c r="AD154" i="3"/>
  <c r="EW2" i="8" s="1"/>
  <c r="AD131" i="3"/>
  <c r="DZ2" i="8" s="1"/>
  <c r="AD128" i="3"/>
  <c r="DW2" i="8" s="1"/>
  <c r="AD118" i="3"/>
  <c r="DM2" i="8" s="1"/>
  <c r="AD95" i="3"/>
  <c r="CP2" i="8" s="1"/>
  <c r="AD92" i="3"/>
  <c r="CM2" i="8" s="1"/>
  <c r="AD82" i="3"/>
  <c r="CC2" i="8" s="1"/>
  <c r="AD59" i="3"/>
  <c r="BF2" i="8" s="1"/>
  <c r="AD56" i="3"/>
  <c r="BC2" i="8" s="1"/>
  <c r="AD46" i="3"/>
  <c r="AS2" i="8" s="1"/>
  <c r="AD30" i="3"/>
  <c r="AC2" i="8" s="1"/>
  <c r="AD18" i="3"/>
  <c r="Q2" i="8" s="1"/>
  <c r="AD12" i="3"/>
  <c r="K2" i="8" s="1"/>
  <c r="AD4" i="3"/>
  <c r="C2" i="8" s="1"/>
  <c r="AD196" i="3"/>
  <c r="GM2" i="8" s="1"/>
  <c r="AD62" i="3"/>
  <c r="BI2" i="8" s="1"/>
  <c r="AD49" i="3"/>
  <c r="AV2" i="8" s="1"/>
  <c r="AD157" i="3"/>
  <c r="EZ2" i="8" s="1"/>
  <c r="AD134" i="3"/>
  <c r="EC2" i="8" s="1"/>
  <c r="AD121" i="3"/>
  <c r="DP2" i="8" s="1"/>
  <c r="AD98" i="3"/>
  <c r="CS2" i="8" s="1"/>
  <c r="AD85" i="3"/>
  <c r="CF2" i="8" s="1"/>
  <c r="AD9" i="3"/>
  <c r="H2" i="8" s="1"/>
  <c r="AD200" i="3"/>
  <c r="GQ2" i="8" s="1"/>
  <c r="AD192" i="3"/>
  <c r="GI2" i="8" s="1"/>
  <c r="AD174" i="3"/>
  <c r="FQ2" i="8" s="1"/>
  <c r="AD160" i="3"/>
  <c r="FC2" i="8" s="1"/>
  <c r="AD124" i="3"/>
  <c r="DS2" i="8" s="1"/>
  <c r="AD88" i="3"/>
  <c r="CI2" i="8" s="1"/>
  <c r="AD52" i="3"/>
  <c r="AY2" i="8" s="1"/>
  <c r="AD178" i="3"/>
  <c r="FU2" i="8" s="1"/>
  <c r="AD150" i="3"/>
  <c r="ES2" i="8" s="1"/>
  <c r="AD137" i="3"/>
  <c r="EF2" i="8" s="1"/>
  <c r="AD114" i="3"/>
  <c r="DI2" i="8" s="1"/>
  <c r="AD101" i="3"/>
  <c r="CV2" i="8" s="1"/>
  <c r="AD78" i="3"/>
  <c r="BY2" i="8" s="1"/>
  <c r="AD65" i="3"/>
  <c r="BL2" i="8" s="1"/>
  <c r="AD42" i="3"/>
  <c r="AO2" i="8" s="1"/>
  <c r="AD26" i="3"/>
  <c r="Y2" i="8" s="1"/>
  <c r="AD23" i="3"/>
  <c r="V2" i="8" s="1"/>
  <c r="AD14" i="3"/>
  <c r="M2" i="8" s="1"/>
  <c r="AD6" i="3"/>
  <c r="E2" i="8" s="1"/>
  <c r="AD188" i="3"/>
  <c r="GE2" i="8" s="1"/>
  <c r="AD181" i="3"/>
  <c r="FX2" i="8" s="1"/>
  <c r="AD166" i="3"/>
  <c r="FI2" i="8" s="1"/>
  <c r="AD143" i="3"/>
  <c r="EL2" i="8" s="1"/>
  <c r="AD140" i="3"/>
  <c r="EI2" i="8" s="1"/>
  <c r="AD130" i="3"/>
  <c r="DY2" i="8" s="1"/>
  <c r="AD107" i="3"/>
  <c r="DB2" i="8" s="1"/>
  <c r="AD104" i="3"/>
  <c r="CY2" i="8" s="1"/>
  <c r="AD94" i="3"/>
  <c r="CO2" i="8" s="1"/>
  <c r="AD71" i="3"/>
  <c r="BR2" i="8" s="1"/>
  <c r="AD68" i="3"/>
  <c r="BO2" i="8" s="1"/>
  <c r="AD58" i="3"/>
  <c r="BE2" i="8" s="1"/>
  <c r="AD35" i="3"/>
  <c r="AH2" i="8" s="1"/>
  <c r="AD32" i="3"/>
  <c r="AE2" i="8" s="1"/>
  <c r="AD29" i="3"/>
  <c r="AB2" i="8" s="1"/>
  <c r="AD20" i="3"/>
  <c r="S2" i="8" s="1"/>
  <c r="AD17" i="3"/>
  <c r="P2" i="8" s="1"/>
  <c r="AD11" i="3"/>
  <c r="J2" i="8" s="1"/>
  <c r="AD199" i="3"/>
  <c r="GP2" i="8" s="1"/>
  <c r="AD184" i="3"/>
  <c r="GA2" i="8" s="1"/>
  <c r="AD146" i="3"/>
  <c r="EO2" i="8" s="1"/>
  <c r="AD133" i="3"/>
  <c r="EB2" i="8" s="1"/>
  <c r="AD110" i="3"/>
  <c r="DE2" i="8" s="1"/>
  <c r="AD97" i="3"/>
  <c r="CR2" i="8" s="1"/>
  <c r="AD74" i="3"/>
  <c r="BU2" i="8" s="1"/>
  <c r="AD61" i="3"/>
  <c r="BH2" i="8" s="1"/>
  <c r="AD38" i="3"/>
  <c r="AK2" i="8" s="1"/>
  <c r="AD136" i="3"/>
  <c r="EE2" i="8" s="1"/>
  <c r="AD198" i="3"/>
  <c r="GO2" i="8" s="1"/>
  <c r="AD187" i="3"/>
  <c r="GD2" i="8" s="1"/>
  <c r="AD169" i="3"/>
  <c r="FL2" i="8" s="1"/>
  <c r="AD162" i="3"/>
  <c r="FE2" i="8" s="1"/>
  <c r="AD149" i="3"/>
  <c r="ER2" i="8" s="1"/>
  <c r="AD126" i="3"/>
  <c r="DU2" i="8" s="1"/>
  <c r="AD113" i="3"/>
  <c r="DH2" i="8" s="1"/>
  <c r="AD90" i="3"/>
  <c r="CK2" i="8" s="1"/>
  <c r="AD77" i="3"/>
  <c r="BX2" i="8" s="1"/>
  <c r="AD54" i="3"/>
  <c r="BA2" i="8" s="1"/>
  <c r="AD41" i="3"/>
  <c r="AN2" i="8" s="1"/>
  <c r="AD31" i="3"/>
  <c r="AD2" i="8" s="1"/>
  <c r="AD28" i="3"/>
  <c r="AA2" i="8" s="1"/>
  <c r="AD25" i="3"/>
  <c r="X2" i="8" s="1"/>
  <c r="AD22" i="3"/>
  <c r="U2" i="8" s="1"/>
  <c r="AD19" i="3"/>
  <c r="R2" i="8" s="1"/>
  <c r="AD16" i="3"/>
  <c r="O2" i="8" s="1"/>
  <c r="AD13" i="3"/>
  <c r="L2" i="8" s="1"/>
  <c r="AD5" i="3"/>
  <c r="D2" i="8" s="1"/>
  <c r="AD202" i="3"/>
  <c r="GS2" i="8" s="1"/>
  <c r="AD180" i="3"/>
  <c r="FW2" i="8" s="1"/>
  <c r="AD176" i="3"/>
  <c r="FS2" i="8" s="1"/>
  <c r="AD172" i="3"/>
  <c r="FO2" i="8" s="1"/>
  <c r="AD155" i="3"/>
  <c r="EX2" i="8" s="1"/>
  <c r="AD152" i="3"/>
  <c r="EU2" i="8" s="1"/>
  <c r="AD142" i="3"/>
  <c r="EK2" i="8" s="1"/>
  <c r="AD119" i="3"/>
  <c r="DN2" i="8" s="1"/>
  <c r="AD116" i="3"/>
  <c r="DK2" i="8" s="1"/>
  <c r="AD106" i="3"/>
  <c r="DA2" i="8" s="1"/>
  <c r="AD83" i="3"/>
  <c r="CD2" i="8" s="1"/>
  <c r="AD80" i="3"/>
  <c r="CA2" i="8" s="1"/>
  <c r="AD70" i="3"/>
  <c r="BQ2" i="8" s="1"/>
  <c r="AD47" i="3"/>
  <c r="AT2" i="8" s="1"/>
  <c r="AD44" i="3"/>
  <c r="AQ2" i="8" s="1"/>
  <c r="AD34" i="3"/>
  <c r="AG2" i="8" s="1"/>
  <c r="AD10" i="3"/>
  <c r="I2" i="8" s="1"/>
  <c r="AD190" i="3"/>
  <c r="GG2" i="8" s="1"/>
  <c r="AD183" i="3"/>
  <c r="FZ2" i="8" s="1"/>
  <c r="AD158" i="3"/>
  <c r="FA2" i="8" s="1"/>
  <c r="AD145" i="3"/>
  <c r="EN2" i="8" s="1"/>
  <c r="AD122" i="3"/>
  <c r="DQ2" i="8" s="1"/>
  <c r="AD109" i="3"/>
  <c r="DD2" i="8" s="1"/>
  <c r="AD86" i="3"/>
  <c r="CG2" i="8" s="1"/>
  <c r="AD73" i="3"/>
  <c r="BT2" i="8" s="1"/>
  <c r="AD50" i="3"/>
  <c r="AW2" i="8" s="1"/>
  <c r="AD37" i="3"/>
  <c r="AJ2" i="8" s="1"/>
  <c r="AD8" i="3"/>
  <c r="G2" i="8" s="1"/>
  <c r="AD64" i="3"/>
  <c r="BK2" i="8" s="1"/>
  <c r="AD100" i="3"/>
  <c r="CU2" i="8" s="1"/>
  <c r="D6" i="7" a="1"/>
  <c r="D6" i="7" s="1"/>
  <c r="AO15" i="4" s="1"/>
  <c r="E6" i="7" a="1"/>
  <c r="E6" i="7" s="1"/>
  <c r="AP15" i="4" s="1"/>
  <c r="L28" i="7" a="1"/>
  <c r="L28" i="7" s="1"/>
  <c r="AW37" i="4" s="1"/>
  <c r="K28" i="7" a="1"/>
  <c r="K28" i="7" s="1"/>
  <c r="AV37" i="4" s="1"/>
  <c r="J28" i="7" a="1"/>
  <c r="J28" i="7" s="1"/>
  <c r="AU37" i="4" s="1"/>
  <c r="I28" i="7" a="1"/>
  <c r="I28" i="7" s="1"/>
  <c r="AT37" i="4" s="1"/>
  <c r="H28" i="7" a="1"/>
  <c r="H28" i="7" s="1"/>
  <c r="AS37" i="4" s="1"/>
  <c r="G28" i="7" a="1"/>
  <c r="G28" i="7" s="1"/>
  <c r="AR37" i="4" s="1"/>
  <c r="F28" i="7" a="1"/>
  <c r="F28" i="7" s="1"/>
  <c r="AQ37" i="4" s="1"/>
  <c r="C28" i="7" a="1"/>
  <c r="C28" i="7" s="1"/>
  <c r="AN37" i="4" s="1"/>
  <c r="E28" i="7" a="1"/>
  <c r="E28" i="7" s="1"/>
  <c r="AP37" i="4" s="1"/>
  <c r="D28" i="7" a="1"/>
  <c r="D28" i="7" s="1"/>
  <c r="AO37" i="4" s="1"/>
  <c r="M28" i="7" a="1"/>
  <c r="M28" i="7" s="1"/>
  <c r="AX37" i="4" s="1"/>
  <c r="M6" i="7" a="1"/>
  <c r="M6" i="7" s="1"/>
  <c r="AX15" i="4" s="1"/>
  <c r="GS10" i="6"/>
  <c r="C57" i="7"/>
  <c r="AN66" i="4" s="1"/>
  <c r="C50" i="7"/>
  <c r="AN59" i="4" s="1"/>
  <c r="C51" i="7"/>
  <c r="AN60" i="4" s="1"/>
  <c r="C55" i="7"/>
  <c r="AN64" i="4" s="1"/>
  <c r="C11" i="6"/>
  <c r="AC178" i="3" l="1"/>
  <c r="FU1" i="8" s="1"/>
  <c r="AC92" i="3"/>
  <c r="CM1" i="8" s="1"/>
  <c r="AC137" i="3"/>
  <c r="EF1" i="8" s="1"/>
  <c r="AC168" i="3"/>
  <c r="FK1" i="8" s="1"/>
  <c r="AC198" i="3"/>
  <c r="GO1" i="8" s="1"/>
  <c r="AC62" i="3"/>
  <c r="BI1" i="8" s="1"/>
  <c r="AC179" i="3"/>
  <c r="FV1" i="8" s="1"/>
  <c r="AC7" i="3"/>
  <c r="F1" i="8" s="1"/>
  <c r="AC15" i="3"/>
  <c r="N1" i="8" s="1"/>
  <c r="AC12" i="3"/>
  <c r="K1" i="8" s="1"/>
  <c r="AC170" i="3"/>
  <c r="FM1" i="8" s="1"/>
  <c r="AC39" i="3"/>
  <c r="AL1" i="8" s="1"/>
  <c r="AC188" i="3"/>
  <c r="GE1" i="8" s="1"/>
  <c r="AC177" i="3"/>
  <c r="FT1" i="8" s="1"/>
  <c r="AC51" i="3"/>
  <c r="AX1" i="8" s="1"/>
  <c r="AC22" i="3"/>
  <c r="U1" i="8" s="1"/>
  <c r="AC70" i="3"/>
  <c r="BQ1" i="8" s="1"/>
  <c r="AC199" i="3"/>
  <c r="GP1" i="8" s="1"/>
  <c r="AC80" i="3"/>
  <c r="CA1" i="8" s="1"/>
  <c r="AC125" i="3"/>
  <c r="DT1" i="8" s="1"/>
  <c r="AC156" i="3"/>
  <c r="EY1" i="8" s="1"/>
  <c r="AC184" i="3"/>
  <c r="GA1" i="8" s="1"/>
  <c r="AC50" i="3"/>
  <c r="AW1" i="8" s="1"/>
  <c r="AC151" i="3"/>
  <c r="ET1" i="8" s="1"/>
  <c r="AC186" i="3"/>
  <c r="GC1" i="8" s="1"/>
  <c r="AC82" i="3"/>
  <c r="CC1" i="8" s="1"/>
  <c r="AC4" i="3"/>
  <c r="C1" i="8" s="1"/>
  <c r="AC163" i="3"/>
  <c r="FF1" i="8" s="1"/>
  <c r="AC153" i="3"/>
  <c r="EV1" i="8" s="1"/>
  <c r="AC181" i="3"/>
  <c r="FX1" i="8" s="1"/>
  <c r="AC133" i="3"/>
  <c r="EB1" i="8" s="1"/>
  <c r="AC165" i="3"/>
  <c r="FH1" i="8" s="1"/>
  <c r="AC19" i="3"/>
  <c r="R1" i="8" s="1"/>
  <c r="AC47" i="3"/>
  <c r="AT1" i="8" s="1"/>
  <c r="AC187" i="3"/>
  <c r="GD1" i="8" s="1"/>
  <c r="AC68" i="3"/>
  <c r="BO1" i="8" s="1"/>
  <c r="AC113" i="3"/>
  <c r="DH1" i="8" s="1"/>
  <c r="AC144" i="3"/>
  <c r="EM1" i="8" s="1"/>
  <c r="AC176" i="3"/>
  <c r="FS1" i="8" s="1"/>
  <c r="AC38" i="3"/>
  <c r="AK1" i="8" s="1"/>
  <c r="AC148" i="3"/>
  <c r="EQ1" i="8" s="1"/>
  <c r="AC141" i="3"/>
  <c r="EJ1" i="8" s="1"/>
  <c r="AC30" i="3"/>
  <c r="AC1" i="8" s="1"/>
  <c r="AC196" i="3"/>
  <c r="GM1" i="8" s="1"/>
  <c r="AC160" i="3"/>
  <c r="FC1" i="8" s="1"/>
  <c r="AC150" i="3"/>
  <c r="ES1" i="8" s="1"/>
  <c r="AC166" i="3"/>
  <c r="FI1" i="8" s="1"/>
  <c r="AC191" i="3"/>
  <c r="GH1" i="8" s="1"/>
  <c r="AC162" i="3"/>
  <c r="FE1" i="8" s="1"/>
  <c r="AC16" i="3"/>
  <c r="O1" i="8" s="1"/>
  <c r="AC34" i="3"/>
  <c r="AG1" i="8" s="1"/>
  <c r="AC175" i="3"/>
  <c r="FR1" i="8" s="1"/>
  <c r="AC56" i="3"/>
  <c r="BC1" i="8" s="1"/>
  <c r="AC101" i="3"/>
  <c r="CV1" i="8" s="1"/>
  <c r="AC132" i="3"/>
  <c r="EA1" i="8" s="1"/>
  <c r="AC173" i="3"/>
  <c r="FP1" i="8" s="1"/>
  <c r="AC26" i="3"/>
  <c r="Y1" i="8" s="1"/>
  <c r="AC135" i="3"/>
  <c r="ED1" i="8" s="1"/>
  <c r="AC138" i="3"/>
  <c r="EG1" i="8" s="1"/>
  <c r="AC18" i="3"/>
  <c r="Q1" i="8" s="1"/>
  <c r="AC157" i="3"/>
  <c r="EZ1" i="8" s="1"/>
  <c r="AC147" i="3"/>
  <c r="EP1" i="8" s="1"/>
  <c r="AC117" i="3"/>
  <c r="DL1" i="8" s="1"/>
  <c r="AC143" i="3"/>
  <c r="EL1" i="8" s="1"/>
  <c r="AC159" i="3"/>
  <c r="FB1" i="8" s="1"/>
  <c r="AC129" i="3"/>
  <c r="DX1" i="8" s="1"/>
  <c r="AC13" i="3"/>
  <c r="L1" i="8" s="1"/>
  <c r="AC10" i="3"/>
  <c r="I1" i="8" s="1"/>
  <c r="AC180" i="3"/>
  <c r="FW1" i="8" s="1"/>
  <c r="AC44" i="3"/>
  <c r="AQ1" i="8" s="1"/>
  <c r="AC89" i="3"/>
  <c r="CJ1" i="8" s="1"/>
  <c r="AC120" i="3"/>
  <c r="DO1" i="8" s="1"/>
  <c r="AC158" i="3"/>
  <c r="FA1" i="8" s="1"/>
  <c r="AC14" i="3"/>
  <c r="M1" i="8" s="1"/>
  <c r="AC115" i="3"/>
  <c r="DJ1" i="8" s="1"/>
  <c r="AC105" i="3"/>
  <c r="CZ1" i="8" s="1"/>
  <c r="AC189" i="3"/>
  <c r="GF1" i="8" s="1"/>
  <c r="AC121" i="3"/>
  <c r="DP1" i="8" s="1"/>
  <c r="AC127" i="3"/>
  <c r="DV1" i="8" s="1"/>
  <c r="AC114" i="3"/>
  <c r="DI1" i="8" s="1"/>
  <c r="AC130" i="3"/>
  <c r="DY1" i="8" s="1"/>
  <c r="AC139" i="3"/>
  <c r="EH1" i="8" s="1"/>
  <c r="AC126" i="3"/>
  <c r="DU1" i="8" s="1"/>
  <c r="AC5" i="3"/>
  <c r="D1" i="8" s="1"/>
  <c r="AC97" i="3"/>
  <c r="CR1" i="8" s="1"/>
  <c r="AC169" i="3"/>
  <c r="FL1" i="8" s="1"/>
  <c r="AC32" i="3"/>
  <c r="AE1" i="8" s="1"/>
  <c r="AC77" i="3"/>
  <c r="BX1" i="8" s="1"/>
  <c r="AC108" i="3"/>
  <c r="DC1" i="8" s="1"/>
  <c r="AC146" i="3"/>
  <c r="EO1" i="8" s="1"/>
  <c r="AC201" i="3"/>
  <c r="GR1" i="8" s="1"/>
  <c r="AC112" i="3"/>
  <c r="DG1" i="8" s="1"/>
  <c r="AC102" i="3"/>
  <c r="CW1" i="8" s="1"/>
  <c r="AC167" i="3"/>
  <c r="FJ1" i="8" s="1"/>
  <c r="AC85" i="3"/>
  <c r="CF1" i="8" s="1"/>
  <c r="AC124" i="3"/>
  <c r="DS1" i="8" s="1"/>
  <c r="AC81" i="3"/>
  <c r="CB1" i="8" s="1"/>
  <c r="AC107" i="3"/>
  <c r="DB1" i="8" s="1"/>
  <c r="AC136" i="3"/>
  <c r="EE1" i="8" s="1"/>
  <c r="AC93" i="3"/>
  <c r="CN1" i="8" s="1"/>
  <c r="AC194" i="3"/>
  <c r="GK1" i="8" s="1"/>
  <c r="AC61" i="3"/>
  <c r="BH1" i="8" s="1"/>
  <c r="AC202" i="3"/>
  <c r="GS1" i="8" s="1"/>
  <c r="AC48" i="3"/>
  <c r="AU1" i="8" s="1"/>
  <c r="AC24" i="3"/>
  <c r="W1" i="8" s="1"/>
  <c r="AC6" i="3"/>
  <c r="E1" i="8" s="1"/>
  <c r="AC106" i="3"/>
  <c r="DA1" i="8" s="1"/>
  <c r="AC164" i="3"/>
  <c r="FG1" i="8" s="1"/>
  <c r="AC20" i="3"/>
  <c r="S1" i="8" s="1"/>
  <c r="AC65" i="3"/>
  <c r="BL1" i="8" s="1"/>
  <c r="AC96" i="3"/>
  <c r="CQ1" i="8" s="1"/>
  <c r="AC134" i="3"/>
  <c r="EC1" i="8" s="1"/>
  <c r="AC183" i="3"/>
  <c r="FZ1" i="8" s="1"/>
  <c r="AC99" i="3"/>
  <c r="CT1" i="8" s="1"/>
  <c r="AC69" i="3"/>
  <c r="BP1" i="8" s="1"/>
  <c r="AC154" i="3"/>
  <c r="EW1" i="8" s="1"/>
  <c r="AC49" i="3"/>
  <c r="AV1" i="8" s="1"/>
  <c r="AC111" i="3"/>
  <c r="DF1" i="8" s="1"/>
  <c r="AC78" i="3"/>
  <c r="BY1" i="8" s="1"/>
  <c r="AC94" i="3"/>
  <c r="CO1" i="8" s="1"/>
  <c r="AC123" i="3"/>
  <c r="DR1" i="8" s="1"/>
  <c r="AC90" i="3"/>
  <c r="CK1" i="8" s="1"/>
  <c r="AC172" i="3"/>
  <c r="FO1" i="8" s="1"/>
  <c r="AC152" i="3"/>
  <c r="EU1" i="8" s="1"/>
  <c r="AC8" i="3"/>
  <c r="G1" i="8" s="1"/>
  <c r="AC53" i="3"/>
  <c r="AZ1" i="8" s="1"/>
  <c r="AC84" i="3"/>
  <c r="CE1" i="8" s="1"/>
  <c r="AC122" i="3"/>
  <c r="DQ1" i="8" s="1"/>
  <c r="AC145" i="3"/>
  <c r="EN1" i="8" s="1"/>
  <c r="AC79" i="3"/>
  <c r="BZ1" i="8" s="1"/>
  <c r="AC66" i="3"/>
  <c r="BM1" i="8" s="1"/>
  <c r="AC131" i="3"/>
  <c r="DZ1" i="8" s="1"/>
  <c r="AC9" i="3"/>
  <c r="H1" i="8" s="1"/>
  <c r="AC91" i="3"/>
  <c r="CL1" i="8" s="1"/>
  <c r="AC45" i="3"/>
  <c r="AR1" i="8" s="1"/>
  <c r="AC71" i="3"/>
  <c r="BR1" i="8" s="1"/>
  <c r="AC103" i="3"/>
  <c r="CX1" i="8" s="1"/>
  <c r="AC57" i="3"/>
  <c r="BD1" i="8" s="1"/>
  <c r="AC155" i="3"/>
  <c r="EX1" i="8" s="1"/>
  <c r="AC140" i="3"/>
  <c r="EI1" i="8" s="1"/>
  <c r="AC182" i="3"/>
  <c r="FY1" i="8" s="1"/>
  <c r="AC41" i="3"/>
  <c r="AN1" i="8" s="1"/>
  <c r="AC72" i="3"/>
  <c r="BS1" i="8" s="1"/>
  <c r="AC110" i="3"/>
  <c r="DE1" i="8" s="1"/>
  <c r="AC109" i="3"/>
  <c r="DD1" i="8" s="1"/>
  <c r="AC76" i="3"/>
  <c r="BW1" i="8" s="1"/>
  <c r="AC33" i="3"/>
  <c r="AF1" i="8" s="1"/>
  <c r="AC118" i="3"/>
  <c r="DM1" i="8" s="1"/>
  <c r="AC200" i="3"/>
  <c r="GQ1" i="8" s="1"/>
  <c r="AC88" i="3"/>
  <c r="CI1" i="8" s="1"/>
  <c r="AC42" i="3"/>
  <c r="AO1" i="8" s="1"/>
  <c r="AC58" i="3"/>
  <c r="BE1" i="8" s="1"/>
  <c r="AC100" i="3"/>
  <c r="CU1" i="8" s="1"/>
  <c r="AC54" i="3"/>
  <c r="BA1" i="8" s="1"/>
  <c r="AC142" i="3"/>
  <c r="EK1" i="8" s="1"/>
  <c r="AC161" i="3"/>
  <c r="FD1" i="8" s="1"/>
  <c r="AC37" i="3"/>
  <c r="AJ1" i="8" s="1"/>
  <c r="AC185" i="3"/>
  <c r="GB1" i="8" s="1"/>
  <c r="AC67" i="3"/>
  <c r="BN1" i="8" s="1"/>
  <c r="X2" i="3"/>
  <c r="AC128" i="3"/>
  <c r="DW1" i="8" s="1"/>
  <c r="AC171" i="3"/>
  <c r="FN1" i="8" s="1"/>
  <c r="AC29" i="3"/>
  <c r="AB1" i="8" s="1"/>
  <c r="AC60" i="3"/>
  <c r="BG1" i="8" s="1"/>
  <c r="AC98" i="3"/>
  <c r="CS1" i="8" s="1"/>
  <c r="AC73" i="3"/>
  <c r="BT1" i="8" s="1"/>
  <c r="AC63" i="3"/>
  <c r="BJ1" i="8" s="1"/>
  <c r="AC27" i="3"/>
  <c r="Z1" i="8" s="1"/>
  <c r="AC95" i="3"/>
  <c r="CP1" i="8" s="1"/>
  <c r="AC192" i="3"/>
  <c r="GI1" i="8" s="1"/>
  <c r="AC75" i="3"/>
  <c r="BV1" i="8" s="1"/>
  <c r="AC23" i="3"/>
  <c r="V1" i="8" s="1"/>
  <c r="AC35" i="3"/>
  <c r="AH1" i="8" s="1"/>
  <c r="AC87" i="3"/>
  <c r="CH1" i="8" s="1"/>
  <c r="AC31" i="3"/>
  <c r="AD1" i="8" s="1"/>
  <c r="AC119" i="3"/>
  <c r="DN1" i="8" s="1"/>
  <c r="AC116" i="3"/>
  <c r="DK1" i="8" s="1"/>
  <c r="AC17" i="3"/>
  <c r="P1" i="8" s="1"/>
  <c r="AC86" i="3"/>
  <c r="CG1" i="8" s="1"/>
  <c r="AC43" i="3"/>
  <c r="AP1" i="8" s="1"/>
  <c r="AC59" i="3"/>
  <c r="BF1" i="8" s="1"/>
  <c r="AC55" i="3"/>
  <c r="BB1" i="8" s="1"/>
  <c r="AC11" i="3"/>
  <c r="J1" i="8" s="1"/>
  <c r="AC28" i="3"/>
  <c r="AA1" i="8" s="1"/>
  <c r="AC190" i="3"/>
  <c r="GG1" i="8" s="1"/>
  <c r="AC104" i="3"/>
  <c r="CY1" i="8" s="1"/>
  <c r="AC149" i="3"/>
  <c r="ER1" i="8" s="1"/>
  <c r="AC193" i="3"/>
  <c r="GJ1" i="8" s="1"/>
  <c r="AC36" i="3"/>
  <c r="AI1" i="8" s="1"/>
  <c r="AC74" i="3"/>
  <c r="BU1" i="8" s="1"/>
  <c r="AC197" i="3"/>
  <c r="GN1" i="8" s="1"/>
  <c r="AC40" i="3"/>
  <c r="AM1" i="8" s="1"/>
  <c r="AC21" i="3"/>
  <c r="T1" i="8" s="1"/>
  <c r="AC46" i="3"/>
  <c r="AS1" i="8" s="1"/>
  <c r="AC174" i="3"/>
  <c r="FQ1" i="8" s="1"/>
  <c r="AC52" i="3"/>
  <c r="AY1" i="8" s="1"/>
  <c r="AC195" i="3"/>
  <c r="GL1" i="8" s="1"/>
  <c r="AC3" i="3"/>
  <c r="B1" i="8" s="1"/>
  <c r="AC64" i="3"/>
  <c r="BK1" i="8" s="1"/>
  <c r="AC25" i="3"/>
  <c r="X1" i="8" s="1"/>
  <c r="AC83" i="3"/>
  <c r="CD1" i="8" s="1"/>
  <c r="J27" i="7" a="1"/>
  <c r="J27" i="7" s="1"/>
  <c r="AU36" i="4" s="1"/>
  <c r="I27" i="7" a="1"/>
  <c r="I27" i="7" s="1"/>
  <c r="AT36" i="4" s="1"/>
  <c r="H27" i="7" a="1"/>
  <c r="H27" i="7" s="1"/>
  <c r="AS36" i="4" s="1"/>
  <c r="G27" i="7" a="1"/>
  <c r="G27" i="7" s="1"/>
  <c r="AR36" i="4" s="1"/>
  <c r="F27" i="7" a="1"/>
  <c r="F27" i="7" s="1"/>
  <c r="AQ36" i="4" s="1"/>
  <c r="C27" i="7" a="1"/>
  <c r="C27" i="7" s="1"/>
  <c r="AN36" i="4" s="1"/>
  <c r="E27" i="7" a="1"/>
  <c r="E27" i="7" s="1"/>
  <c r="AP36" i="4" s="1"/>
  <c r="D27" i="7" a="1"/>
  <c r="D27" i="7" s="1"/>
  <c r="AO36" i="4" s="1"/>
  <c r="M27" i="7" a="1"/>
  <c r="M27" i="7" s="1"/>
  <c r="AX36" i="4" s="1"/>
  <c r="L27" i="7" a="1"/>
  <c r="L27" i="7" s="1"/>
  <c r="AW36" i="4" s="1"/>
  <c r="K27" i="7" a="1"/>
  <c r="K27" i="7" s="1"/>
  <c r="AV36" i="4" s="1"/>
  <c r="M5" i="7" a="1"/>
  <c r="M5" i="7" s="1"/>
  <c r="AX14" i="4" s="1"/>
  <c r="D5" i="7" a="1"/>
  <c r="D5" i="7" s="1"/>
  <c r="AO14" i="4" s="1"/>
  <c r="K5" i="7" a="1"/>
  <c r="K5" i="7" s="1"/>
  <c r="AV14" i="4" s="1"/>
  <c r="G5" i="7" a="1"/>
  <c r="G5" i="7" s="1"/>
  <c r="AR14" i="4" s="1"/>
  <c r="I5" i="7" a="1"/>
  <c r="I5" i="7" s="1"/>
  <c r="AT14" i="4" s="1"/>
  <c r="C5" i="7" a="1"/>
  <c r="C5" i="7" s="1"/>
  <c r="AN14" i="4" s="1"/>
  <c r="J5" i="7" a="1"/>
  <c r="J5" i="7" s="1"/>
  <c r="AU14" i="4" s="1"/>
  <c r="E5" i="7" a="1"/>
  <c r="E5" i="7" s="1"/>
  <c r="AP14" i="4" s="1"/>
  <c r="L5" i="7" a="1"/>
  <c r="L5" i="7" s="1"/>
  <c r="AW14" i="4" s="1"/>
  <c r="F5" i="7" a="1"/>
  <c r="F5" i="7" s="1"/>
  <c r="AQ14" i="4" s="1"/>
  <c r="H5" i="7" a="1"/>
  <c r="H5" i="7" s="1"/>
  <c r="AS14" i="4" s="1"/>
  <c r="M29" i="7" a="1"/>
  <c r="M29" i="7" s="1"/>
  <c r="AX38" i="4" s="1"/>
  <c r="L29" i="7" a="1"/>
  <c r="L29" i="7" s="1"/>
  <c r="AW38" i="4" s="1"/>
  <c r="K29" i="7" a="1"/>
  <c r="K29" i="7" s="1"/>
  <c r="AV38" i="4" s="1"/>
  <c r="J29" i="7" a="1"/>
  <c r="J29" i="7" s="1"/>
  <c r="AU38" i="4" s="1"/>
  <c r="I29" i="7" a="1"/>
  <c r="I29" i="7" s="1"/>
  <c r="AT38" i="4" s="1"/>
  <c r="H29" i="7" a="1"/>
  <c r="H29" i="7" s="1"/>
  <c r="AS38" i="4" s="1"/>
  <c r="G29" i="7" a="1"/>
  <c r="G29" i="7" s="1"/>
  <c r="AR38" i="4" s="1"/>
  <c r="C29" i="7" a="1"/>
  <c r="C29" i="7" s="1"/>
  <c r="AN38" i="4" s="1"/>
  <c r="F29" i="7" a="1"/>
  <c r="F29" i="7" s="1"/>
  <c r="AQ38" i="4" s="1"/>
  <c r="E29" i="7" a="1"/>
  <c r="E29" i="7" s="1"/>
  <c r="AP38" i="4" s="1"/>
  <c r="D29" i="7" a="1"/>
  <c r="D29" i="7" s="1"/>
  <c r="AO38" i="4" s="1"/>
  <c r="M7" i="7" a="1"/>
  <c r="M7" i="7" s="1"/>
  <c r="AX16" i="4" s="1"/>
  <c r="H7" i="7" a="1"/>
  <c r="H7" i="7" s="1"/>
  <c r="AS16" i="4" s="1"/>
  <c r="K7" i="7" a="1"/>
  <c r="K7" i="7" s="1"/>
  <c r="AV16" i="4" s="1"/>
  <c r="E7" i="7" a="1"/>
  <c r="E7" i="7" s="1"/>
  <c r="AP16" i="4" s="1"/>
  <c r="C7" i="7" a="1"/>
  <c r="C7" i="7" s="1"/>
  <c r="AN16" i="4" s="1"/>
  <c r="D7" i="7" a="1"/>
  <c r="D7" i="7" s="1"/>
  <c r="AO16" i="4" s="1"/>
  <c r="L7" i="7" a="1"/>
  <c r="L7" i="7" s="1"/>
  <c r="AW16" i="4" s="1"/>
  <c r="G7" i="7" a="1"/>
  <c r="G7" i="7" s="1"/>
  <c r="AR16" i="4" s="1"/>
  <c r="I7" i="7" a="1"/>
  <c r="I7" i="7" s="1"/>
  <c r="AT16" i="4" s="1"/>
  <c r="J7" i="7" a="1"/>
  <c r="J7" i="7" s="1"/>
  <c r="AU16" i="4" s="1"/>
  <c r="F7" i="7" a="1"/>
  <c r="F7" i="7" s="1"/>
  <c r="AQ16" i="4" s="1"/>
  <c r="J4" i="7" l="1" a="1"/>
  <c r="J4" i="7" s="1"/>
  <c r="AU13" i="4" s="1"/>
  <c r="F4" i="7" a="1"/>
  <c r="F4" i="7" s="1"/>
  <c r="AQ13" i="4" s="1"/>
  <c r="K26" i="7" a="1"/>
  <c r="K26" i="7" s="1"/>
  <c r="AV35" i="4" s="1"/>
  <c r="C26" i="7" a="1"/>
  <c r="C26" i="7" s="1"/>
  <c r="AN35" i="4" s="1"/>
  <c r="L4" i="7" a="1"/>
  <c r="L4" i="7" s="1"/>
  <c r="AW13" i="4" s="1"/>
  <c r="D26" i="7" a="1"/>
  <c r="D26" i="7" s="1"/>
  <c r="AO35" i="4" s="1"/>
  <c r="I4" i="7" a="1"/>
  <c r="I4" i="7" s="1"/>
  <c r="AT13" i="4" s="1"/>
  <c r="K4" i="7" a="1"/>
  <c r="K4" i="7" s="1"/>
  <c r="AV13" i="4" s="1"/>
  <c r="J26" i="7" a="1"/>
  <c r="J26" i="7" s="1"/>
  <c r="AU35" i="4" s="1"/>
  <c r="H4" i="7" a="1"/>
  <c r="H4" i="7" s="1"/>
  <c r="AS13" i="4" s="1"/>
  <c r="I26" i="7" a="1"/>
  <c r="I26" i="7" s="1"/>
  <c r="AT35" i="4" s="1"/>
  <c r="C4" i="7" a="1"/>
  <c r="C4" i="7" s="1"/>
  <c r="AN13" i="4" s="1"/>
  <c r="M4" i="7" a="1"/>
  <c r="M4" i="7" s="1"/>
  <c r="AX13" i="4" s="1"/>
  <c r="H26" i="7" a="1"/>
  <c r="H26" i="7" s="1"/>
  <c r="AS35" i="4" s="1"/>
  <c r="F26" i="7" a="1"/>
  <c r="F26" i="7" s="1"/>
  <c r="AQ35" i="4" s="1"/>
  <c r="D4" i="7" a="1"/>
  <c r="D4" i="7" s="1"/>
  <c r="AO13" i="4" s="1"/>
  <c r="G4" i="7" a="1"/>
  <c r="G4" i="7" s="1"/>
  <c r="AR13" i="4" s="1"/>
  <c r="E26" i="7" a="1"/>
  <c r="E26" i="7" s="1"/>
  <c r="AP35" i="4" s="1"/>
  <c r="M26" i="7" a="1"/>
  <c r="M26" i="7" s="1"/>
  <c r="AX35" i="4" s="1"/>
  <c r="E4" i="7" a="1"/>
  <c r="E4" i="7" s="1"/>
  <c r="AP13" i="4" s="1"/>
  <c r="L26" i="7" a="1"/>
  <c r="L26" i="7" s="1"/>
  <c r="AW35" i="4" s="1"/>
  <c r="G26" i="7" a="1"/>
  <c r="G26" i="7" s="1"/>
  <c r="AR35" i="4" s="1"/>
  <c r="AL4" i="4" l="1"/>
  <c r="C4" i="1"/>
  <c r="B2" i="3" s="1" a="1"/>
  <c r="B2" i="3" s="1"/>
  <c r="E2" i="4" l="1" a="1"/>
  <c r="C2" i="6"/>
  <c r="D23" i="7" l="1" a="1"/>
  <c r="D23" i="7" s="1"/>
  <c r="AO32" i="4" s="1"/>
  <c r="L24" i="7" a="1"/>
  <c r="L24" i="7" s="1"/>
  <c r="AW33" i="4" s="1"/>
  <c r="L22" i="7" a="1"/>
  <c r="L22" i="7" s="1"/>
  <c r="AW31" i="4" s="1"/>
  <c r="G24" i="7" a="1"/>
  <c r="G24" i="7" s="1"/>
  <c r="AR33" i="4" s="1"/>
  <c r="D24" i="7" a="1"/>
  <c r="D24" i="7" s="1"/>
  <c r="AO33" i="4" s="1"/>
  <c r="E22" i="7" a="1"/>
  <c r="E22" i="7" s="1"/>
  <c r="AP31" i="4" s="1"/>
  <c r="M22" i="7" a="1"/>
  <c r="M22" i="7" s="1"/>
  <c r="AX31" i="4" s="1"/>
  <c r="L21" i="7" a="1"/>
  <c r="L21" i="7" s="1"/>
  <c r="AW30" i="4" s="1"/>
  <c r="H23" i="7" a="1"/>
  <c r="H23" i="7" s="1"/>
  <c r="G22" i="7" a="1"/>
  <c r="G22" i="7" s="1"/>
  <c r="AR31" i="4" s="1"/>
  <c r="F21" i="7" a="1"/>
  <c r="F21" i="7" s="1"/>
  <c r="AQ30" i="4" s="1"/>
  <c r="C22" i="7" a="1"/>
  <c r="C22" i="7" s="1"/>
  <c r="AN31" i="4" s="1"/>
  <c r="M20" i="7" a="1"/>
  <c r="M20" i="7" s="1"/>
  <c r="AX29" i="4" s="1"/>
  <c r="I22" i="7" a="1"/>
  <c r="I22" i="7" s="1"/>
  <c r="AT31" i="4" s="1"/>
  <c r="H21" i="7" a="1"/>
  <c r="H21" i="7" s="1"/>
  <c r="AS30" i="4" s="1"/>
  <c r="F20" i="7" a="1"/>
  <c r="F20" i="7" s="1"/>
  <c r="AQ29" i="4" s="1"/>
  <c r="D21" i="7" a="1"/>
  <c r="D21" i="7" s="1"/>
  <c r="AO30" i="4" s="1"/>
  <c r="F24" i="7" a="1"/>
  <c r="F24" i="7" s="1"/>
  <c r="AQ33" i="4" s="1"/>
  <c r="J21" i="7" a="1"/>
  <c r="J21" i="7" s="1"/>
  <c r="AU30" i="4" s="1"/>
  <c r="H20" i="7" a="1"/>
  <c r="H20" i="7" s="1"/>
  <c r="AS29" i="4" s="1"/>
  <c r="G23" i="7" a="1"/>
  <c r="G23" i="7" s="1"/>
  <c r="AR32" i="4" s="1"/>
  <c r="C20" i="7" a="1"/>
  <c r="C20" i="7" s="1"/>
  <c r="AN29" i="4" s="1"/>
  <c r="I24" i="7" a="1"/>
  <c r="I24" i="7" s="1"/>
  <c r="AT33" i="4" s="1"/>
  <c r="J20" i="7" a="1"/>
  <c r="J20" i="7" s="1"/>
  <c r="AU29" i="4" s="1"/>
  <c r="I21" i="7" a="1"/>
  <c r="I21" i="7" s="1"/>
  <c r="AT30" i="4" s="1"/>
  <c r="M24" i="7" a="1"/>
  <c r="M24" i="7" s="1"/>
  <c r="AX33" i="4" s="1"/>
  <c r="K24" i="7" a="1"/>
  <c r="K24" i="7" s="1"/>
  <c r="AV33" i="4" s="1"/>
  <c r="I23" i="7" a="1"/>
  <c r="I23" i="7" s="1"/>
  <c r="AT32" i="4" s="1"/>
  <c r="E24" i="7" a="1"/>
  <c r="E24" i="7" s="1"/>
  <c r="AP33" i="4" s="1"/>
  <c r="C24" i="7" a="1"/>
  <c r="C24" i="7" s="1"/>
  <c r="AN33" i="4" s="1"/>
  <c r="L23" i="7" a="1"/>
  <c r="L23" i="7" s="1"/>
  <c r="AW32" i="4" s="1"/>
  <c r="K23" i="7" a="1"/>
  <c r="K23" i="7" s="1"/>
  <c r="AV32" i="4" s="1"/>
  <c r="K22" i="7" a="1"/>
  <c r="K22" i="7" s="1"/>
  <c r="AV31" i="4" s="1"/>
  <c r="F23" i="7" a="1"/>
  <c r="F23" i="7" s="1"/>
  <c r="AQ32" i="4" s="1"/>
  <c r="E23" i="7" a="1"/>
  <c r="E23" i="7" s="1"/>
  <c r="AP32" i="4" s="1"/>
  <c r="C23" i="7" a="1"/>
  <c r="C23" i="7" s="1"/>
  <c r="AN32" i="4" s="1"/>
  <c r="M21" i="7" a="1"/>
  <c r="M21" i="7" s="1"/>
  <c r="AX30" i="4" s="1"/>
  <c r="L20" i="7" a="1"/>
  <c r="L20" i="7" s="1"/>
  <c r="AW29" i="4" s="1"/>
  <c r="H22" i="7" a="1"/>
  <c r="H22" i="7" s="1"/>
  <c r="AS31" i="4" s="1"/>
  <c r="F22" i="7" a="1"/>
  <c r="F22" i="7" s="1"/>
  <c r="AQ31" i="4" s="1"/>
  <c r="D22" i="7" a="1"/>
  <c r="D22" i="7" s="1"/>
  <c r="AO31" i="4" s="1"/>
  <c r="C21" i="7" a="1"/>
  <c r="C21" i="7" s="1"/>
  <c r="AN30" i="4" s="1"/>
  <c r="H24" i="7" a="1"/>
  <c r="H24" i="7" s="1"/>
  <c r="AS33" i="4" s="1"/>
  <c r="G21" i="7" a="1"/>
  <c r="G21" i="7" s="1"/>
  <c r="AR30" i="4" s="1"/>
  <c r="E21" i="7" a="1"/>
  <c r="E21" i="7" s="1"/>
  <c r="AP30" i="4" s="1"/>
  <c r="C19" i="7" a="1"/>
  <c r="C19" i="7" s="1"/>
  <c r="AN28" i="4" s="1"/>
  <c r="J22" i="7" a="1"/>
  <c r="J22" i="7" s="1"/>
  <c r="AU31" i="4" s="1"/>
  <c r="M23" i="7" a="1"/>
  <c r="M23" i="7" s="1"/>
  <c r="AX32" i="4" s="1"/>
  <c r="I20" i="7" a="1"/>
  <c r="I20" i="7" s="1"/>
  <c r="AT29" i="4" s="1"/>
  <c r="J23" i="7" a="1"/>
  <c r="J23" i="7" s="1"/>
  <c r="AU32" i="4" s="1"/>
  <c r="K20" i="7" a="1"/>
  <c r="K20" i="7" s="1"/>
  <c r="AV29" i="4" s="1"/>
  <c r="G20" i="7" a="1"/>
  <c r="G20" i="7" s="1"/>
  <c r="AR29" i="4" s="1"/>
  <c r="E20" i="7" a="1"/>
  <c r="E20" i="7" s="1"/>
  <c r="AP29" i="4" s="1"/>
  <c r="J24" i="7" a="1"/>
  <c r="J24" i="7" s="1"/>
  <c r="AU33" i="4" s="1"/>
  <c r="K21" i="7" a="1"/>
  <c r="K21" i="7" s="1"/>
  <c r="AV30" i="4" s="1"/>
  <c r="J19" i="7" a="1"/>
  <c r="J19" i="7" s="1"/>
  <c r="AU28" i="4" s="1"/>
  <c r="L19" i="7" a="1"/>
  <c r="L19" i="7" s="1"/>
  <c r="AW28" i="4" s="1"/>
  <c r="M19" i="7" a="1"/>
  <c r="M19" i="7" s="1"/>
  <c r="AX28" i="4" s="1"/>
  <c r="E19" i="7" a="1"/>
  <c r="E19" i="7" s="1"/>
  <c r="AP28" i="4" s="1"/>
  <c r="K19" i="7" a="1"/>
  <c r="K19" i="7" s="1"/>
  <c r="AV28" i="4" s="1"/>
  <c r="D19" i="7" a="1"/>
  <c r="D19" i="7" s="1"/>
  <c r="D20" i="7" a="1"/>
  <c r="D20" i="7" s="1"/>
  <c r="AO29" i="4" s="1"/>
  <c r="G19" i="7" a="1"/>
  <c r="G19" i="7" s="1"/>
  <c r="AR28" i="4" s="1"/>
  <c r="H19" i="7" a="1"/>
  <c r="H19" i="7" s="1"/>
  <c r="AS28" i="4" s="1"/>
  <c r="F19" i="7" a="1"/>
  <c r="F19" i="7" s="1"/>
  <c r="AQ28" i="4" s="1"/>
  <c r="I19" i="7" a="1"/>
  <c r="I19" i="7" s="1"/>
  <c r="AT28" i="4" s="1"/>
  <c r="AE133" i="4"/>
  <c r="AJ133" i="4" s="1"/>
  <c r="AA3" i="4"/>
  <c r="AF3" i="4" s="1"/>
  <c r="AA165" i="4"/>
  <c r="AF165" i="4" s="1"/>
  <c r="AB67" i="4"/>
  <c r="AG67" i="4" s="1"/>
  <c r="AC155" i="4"/>
  <c r="AH155" i="4" s="1"/>
  <c r="AE43" i="4"/>
  <c r="AJ43" i="4" s="1"/>
  <c r="AA128" i="4"/>
  <c r="AF128" i="4" s="1"/>
  <c r="AC16" i="4"/>
  <c r="AH16" i="4" s="1"/>
  <c r="AD104" i="4"/>
  <c r="AI104" i="4" s="1"/>
  <c r="AE192" i="4"/>
  <c r="AJ192" i="4" s="1"/>
  <c r="AB73" i="4"/>
  <c r="AG73" i="4" s="1"/>
  <c r="AC161" i="4"/>
  <c r="AH161" i="4" s="1"/>
  <c r="AE49" i="4"/>
  <c r="AJ49" i="4" s="1"/>
  <c r="AA135" i="4"/>
  <c r="AF135" i="4" s="1"/>
  <c r="AC23" i="4"/>
  <c r="AH23" i="4" s="1"/>
  <c r="AD111" i="4"/>
  <c r="AI111" i="4" s="1"/>
  <c r="AE199" i="4"/>
  <c r="AJ199" i="4" s="1"/>
  <c r="AB84" i="4"/>
  <c r="AG84" i="4" s="1"/>
  <c r="AC172" i="4"/>
  <c r="AH172" i="4" s="1"/>
  <c r="AC3" i="4"/>
  <c r="AH3" i="4" s="1"/>
  <c r="AB61" i="4"/>
  <c r="AG61" i="4" s="1"/>
  <c r="AC5" i="4"/>
  <c r="AH5" i="4" s="1"/>
  <c r="AC101" i="4"/>
  <c r="AH101" i="4" s="1"/>
  <c r="AA69" i="4"/>
  <c r="AF69" i="4" s="1"/>
  <c r="AD141" i="4"/>
  <c r="AI141" i="4" s="1"/>
  <c r="AA27" i="4"/>
  <c r="AF27" i="4" s="1"/>
  <c r="AB115" i="4"/>
  <c r="AG115" i="4" s="1"/>
  <c r="AD3" i="4"/>
  <c r="AI3" i="4" s="1"/>
  <c r="AE91" i="4"/>
  <c r="AJ91" i="4" s="1"/>
  <c r="AA176" i="4"/>
  <c r="AF176" i="4" s="1"/>
  <c r="AC64" i="4"/>
  <c r="AH64" i="4" s="1"/>
  <c r="AD152" i="4"/>
  <c r="AI152" i="4" s="1"/>
  <c r="AA33" i="4"/>
  <c r="AF33" i="4" s="1"/>
  <c r="AB121" i="4"/>
  <c r="AG121" i="4" s="1"/>
  <c r="AD9" i="4"/>
  <c r="AI9" i="4" s="1"/>
  <c r="AE97" i="4"/>
  <c r="AJ97" i="4" s="1"/>
  <c r="AA183" i="4"/>
  <c r="AF183" i="4" s="1"/>
  <c r="AC71" i="4"/>
  <c r="AH71" i="4" s="1"/>
  <c r="AD159" i="4"/>
  <c r="AI159" i="4" s="1"/>
  <c r="AA44" i="4"/>
  <c r="AF44" i="4" s="1"/>
  <c r="AB132" i="4"/>
  <c r="AG132" i="4" s="1"/>
  <c r="AD20" i="4"/>
  <c r="AI20" i="4" s="1"/>
  <c r="AE37" i="4"/>
  <c r="AJ37" i="4" s="1"/>
  <c r="AE181" i="4"/>
  <c r="AJ181" i="4" s="1"/>
  <c r="AC149" i="4"/>
  <c r="AH149" i="4" s="1"/>
  <c r="AD45" i="4"/>
  <c r="AI45" i="4" s="1"/>
  <c r="AA75" i="4"/>
  <c r="AF75" i="4" s="1"/>
  <c r="AB163" i="4"/>
  <c r="AG163" i="4" s="1"/>
  <c r="AD51" i="4"/>
  <c r="AI51" i="4" s="1"/>
  <c r="AE139" i="4"/>
  <c r="AJ139" i="4" s="1"/>
  <c r="AB24" i="4"/>
  <c r="AG24" i="4" s="1"/>
  <c r="AC112" i="4"/>
  <c r="AH112" i="4" s="1"/>
  <c r="AD200" i="4"/>
  <c r="AI200" i="4" s="1"/>
  <c r="AA81" i="4"/>
  <c r="AF81" i="4" s="1"/>
  <c r="AB169" i="4"/>
  <c r="AG169" i="4" s="1"/>
  <c r="AD57" i="4"/>
  <c r="AI57" i="4" s="1"/>
  <c r="AE145" i="4"/>
  <c r="AJ145" i="4" s="1"/>
  <c r="AB109" i="4"/>
  <c r="AG109" i="4" s="1"/>
  <c r="AA21" i="4"/>
  <c r="AF21" i="4" s="1"/>
  <c r="AA117" i="4"/>
  <c r="AF117" i="4" s="1"/>
  <c r="AD189" i="4"/>
  <c r="AI189" i="4" s="1"/>
  <c r="AA171" i="4"/>
  <c r="AF171" i="4" s="1"/>
  <c r="AC59" i="4"/>
  <c r="AH59" i="4" s="1"/>
  <c r="AD147" i="4"/>
  <c r="AI147" i="4" s="1"/>
  <c r="AA32" i="4"/>
  <c r="AF32" i="4" s="1"/>
  <c r="AB120" i="4"/>
  <c r="AG120" i="4" s="1"/>
  <c r="AD8" i="4"/>
  <c r="AI8" i="4" s="1"/>
  <c r="AE96" i="4"/>
  <c r="AJ96" i="4" s="1"/>
  <c r="AA177" i="4"/>
  <c r="AF177" i="4" s="1"/>
  <c r="AC65" i="4"/>
  <c r="AH65" i="4" s="1"/>
  <c r="AD153" i="4"/>
  <c r="AI153" i="4" s="1"/>
  <c r="AA39" i="4"/>
  <c r="AF39" i="4" s="1"/>
  <c r="AB127" i="4"/>
  <c r="AG127" i="4" s="1"/>
  <c r="AD15" i="4"/>
  <c r="AI15" i="4" s="1"/>
  <c r="AE103" i="4"/>
  <c r="AJ103" i="4" s="1"/>
  <c r="AA188" i="4"/>
  <c r="AF188" i="4" s="1"/>
  <c r="AC76" i="4"/>
  <c r="AH76" i="4" s="1"/>
  <c r="AD164" i="4"/>
  <c r="AI164" i="4" s="1"/>
  <c r="AA93" i="4"/>
  <c r="AF93" i="4" s="1"/>
  <c r="AB181" i="4"/>
  <c r="AG181" i="4" s="1"/>
  <c r="AD69" i="4"/>
  <c r="AI69" i="4" s="1"/>
  <c r="AE157" i="4"/>
  <c r="AJ157" i="4" s="1"/>
  <c r="AB91" i="4"/>
  <c r="AG91" i="4" s="1"/>
  <c r="AC179" i="4"/>
  <c r="AH179" i="4" s="1"/>
  <c r="AE67" i="4"/>
  <c r="AJ67" i="4" s="1"/>
  <c r="AA152" i="4"/>
  <c r="AF152" i="4" s="1"/>
  <c r="AC40" i="4"/>
  <c r="AH40" i="4" s="1"/>
  <c r="AD128" i="4"/>
  <c r="AI128" i="4" s="1"/>
  <c r="AA9" i="4"/>
  <c r="AF9" i="4" s="1"/>
  <c r="AB97" i="4"/>
  <c r="AG97" i="4" s="1"/>
  <c r="AC185" i="4"/>
  <c r="AH185" i="4" s="1"/>
  <c r="AE73" i="4"/>
  <c r="AJ73" i="4" s="1"/>
  <c r="AA159" i="4"/>
  <c r="AF159" i="4" s="1"/>
  <c r="AC47" i="4"/>
  <c r="AH47" i="4" s="1"/>
  <c r="AD135" i="4"/>
  <c r="AI135" i="4" s="1"/>
  <c r="AE85" i="4"/>
  <c r="AJ85" i="4" s="1"/>
  <c r="AC53" i="4"/>
  <c r="AH53" i="4" s="1"/>
  <c r="AC197" i="4"/>
  <c r="AH197" i="4" s="1"/>
  <c r="AD93" i="4"/>
  <c r="AI93" i="4" s="1"/>
  <c r="AB19" i="4"/>
  <c r="AG19" i="4" s="1"/>
  <c r="AC107" i="4"/>
  <c r="AH107" i="4" s="1"/>
  <c r="AD195" i="4"/>
  <c r="AI195" i="4" s="1"/>
  <c r="AA80" i="4"/>
  <c r="AF80" i="4" s="1"/>
  <c r="AB168" i="4"/>
  <c r="AG168" i="4" s="1"/>
  <c r="AD56" i="4"/>
  <c r="AI56" i="4" s="1"/>
  <c r="AE144" i="4"/>
  <c r="AJ144" i="4" s="1"/>
  <c r="AB25" i="4"/>
  <c r="AG25" i="4" s="1"/>
  <c r="AC113" i="4"/>
  <c r="AH113" i="4" s="1"/>
  <c r="AD201" i="4"/>
  <c r="AI201" i="4" s="1"/>
  <c r="AA87" i="4"/>
  <c r="AF87" i="4" s="1"/>
  <c r="AB175" i="4"/>
  <c r="AG175" i="4" s="1"/>
  <c r="AD63" i="4"/>
  <c r="AI63" i="4" s="1"/>
  <c r="AE151" i="4"/>
  <c r="AJ151" i="4" s="1"/>
  <c r="AB36" i="4"/>
  <c r="AG36" i="4" s="1"/>
  <c r="AC124" i="4"/>
  <c r="AH124" i="4" s="1"/>
  <c r="AE12" i="4"/>
  <c r="AJ12" i="4" s="1"/>
  <c r="AA141" i="4"/>
  <c r="AF141" i="4" s="1"/>
  <c r="AC29" i="4"/>
  <c r="AH29" i="4" s="1"/>
  <c r="AD117" i="4"/>
  <c r="AI117" i="4" s="1"/>
  <c r="AA51" i="4"/>
  <c r="AF51" i="4" s="1"/>
  <c r="AB139" i="4"/>
  <c r="AG139" i="4" s="1"/>
  <c r="AD27" i="4"/>
  <c r="AI27" i="4" s="1"/>
  <c r="AE115" i="4"/>
  <c r="AJ115" i="4" s="1"/>
  <c r="AA200" i="4"/>
  <c r="AF200" i="4" s="1"/>
  <c r="AC88" i="4"/>
  <c r="AH88" i="4" s="1"/>
  <c r="AD176" i="4"/>
  <c r="AI176" i="4" s="1"/>
  <c r="AA57" i="4"/>
  <c r="AF57" i="4" s="1"/>
  <c r="AB145" i="4"/>
  <c r="AG145" i="4" s="1"/>
  <c r="AD33" i="4"/>
  <c r="AI33" i="4" s="1"/>
  <c r="AE121" i="4"/>
  <c r="AJ121" i="4" s="1"/>
  <c r="AB7" i="4"/>
  <c r="AG7" i="4" s="1"/>
  <c r="AC95" i="4"/>
  <c r="AH95" i="4" s="1"/>
  <c r="AD183" i="4"/>
  <c r="AI183" i="4" s="1"/>
  <c r="AA129" i="4"/>
  <c r="AF129" i="4" s="1"/>
  <c r="AA140" i="4"/>
  <c r="AF140" i="4" s="1"/>
  <c r="AD68" i="4"/>
  <c r="AI68" i="4" s="1"/>
  <c r="AA189" i="4"/>
  <c r="AF189" i="4" s="1"/>
  <c r="AC173" i="4"/>
  <c r="AH173" i="4" s="1"/>
  <c r="AA99" i="4"/>
  <c r="AF99" i="4" s="1"/>
  <c r="AC35" i="4"/>
  <c r="AH35" i="4" s="1"/>
  <c r="AD171" i="4"/>
  <c r="AI171" i="4" s="1"/>
  <c r="AC136" i="4"/>
  <c r="AH136" i="4" s="1"/>
  <c r="AE72" i="4"/>
  <c r="AJ72" i="4" s="1"/>
  <c r="AB49" i="4"/>
  <c r="AG49" i="4" s="1"/>
  <c r="AE169" i="4"/>
  <c r="AJ169" i="4" s="1"/>
  <c r="AA15" i="4"/>
  <c r="AF15" i="4" s="1"/>
  <c r="AB151" i="4"/>
  <c r="AG151" i="4" s="1"/>
  <c r="AD87" i="4"/>
  <c r="AI87" i="4" s="1"/>
  <c r="AC91" i="4"/>
  <c r="AH91" i="4" s="1"/>
  <c r="AC103" i="4"/>
  <c r="AH103" i="4" s="1"/>
  <c r="AA82" i="4"/>
  <c r="AF82" i="4" s="1"/>
  <c r="AA119" i="4"/>
  <c r="AF119" i="4" s="1"/>
  <c r="AA48" i="4"/>
  <c r="AF48" i="4" s="1"/>
  <c r="AB72" i="4"/>
  <c r="AG72" i="4" s="1"/>
  <c r="AA195" i="4"/>
  <c r="AF195" i="4" s="1"/>
  <c r="AC131" i="4"/>
  <c r="AH131" i="4" s="1"/>
  <c r="AB96" i="4"/>
  <c r="AG96" i="4" s="1"/>
  <c r="AD32" i="4"/>
  <c r="AI32" i="4" s="1"/>
  <c r="AE168" i="4"/>
  <c r="AJ168" i="4" s="1"/>
  <c r="AB193" i="4"/>
  <c r="AG193" i="4" s="1"/>
  <c r="AD129" i="4"/>
  <c r="AI129" i="4" s="1"/>
  <c r="AA111" i="4"/>
  <c r="AF111" i="4" s="1"/>
  <c r="AE31" i="4"/>
  <c r="AJ31" i="4" s="1"/>
  <c r="AA198" i="4"/>
  <c r="AF198" i="4" s="1"/>
  <c r="AB47" i="4"/>
  <c r="AG47" i="4" s="1"/>
  <c r="AB154" i="4"/>
  <c r="AG154" i="4" s="1"/>
  <c r="AD83" i="4"/>
  <c r="AI83" i="4" s="1"/>
  <c r="AA191" i="4"/>
  <c r="AF191" i="4" s="1"/>
  <c r="AB157" i="4"/>
  <c r="AG157" i="4" s="1"/>
  <c r="AD99" i="4"/>
  <c r="AI99" i="4" s="1"/>
  <c r="AC17" i="4"/>
  <c r="AH17" i="4" s="1"/>
  <c r="AC28" i="4"/>
  <c r="AH28" i="4" s="1"/>
  <c r="AE108" i="4"/>
  <c r="AJ108" i="4" s="1"/>
  <c r="AE13" i="4"/>
  <c r="AJ13" i="4" s="1"/>
  <c r="AC160" i="4"/>
  <c r="AH160" i="4" s="1"/>
  <c r="AE156" i="4"/>
  <c r="AJ156" i="4" s="1"/>
  <c r="AC77" i="4"/>
  <c r="AH77" i="4" s="1"/>
  <c r="AE61" i="4"/>
  <c r="AJ61" i="4" s="1"/>
  <c r="AE187" i="4"/>
  <c r="AJ187" i="4" s="1"/>
  <c r="AC167" i="4"/>
  <c r="AH167" i="4" s="1"/>
  <c r="AE193" i="4"/>
  <c r="AJ193" i="4" s="1"/>
  <c r="AB180" i="4"/>
  <c r="AG180" i="4" s="1"/>
  <c r="AB133" i="4"/>
  <c r="AG133" i="4" s="1"/>
  <c r="AE109" i="4"/>
  <c r="AJ109" i="4" s="1"/>
  <c r="AE7" i="4"/>
  <c r="AJ7" i="4" s="1"/>
  <c r="AC125" i="4"/>
  <c r="AH125" i="4" s="1"/>
  <c r="AB187" i="4"/>
  <c r="AG187" i="4" s="1"/>
  <c r="AA104" i="4"/>
  <c r="AF104" i="4" s="1"/>
  <c r="AD177" i="4"/>
  <c r="AI177" i="4" s="1"/>
  <c r="AA54" i="4"/>
  <c r="AF54" i="4" s="1"/>
  <c r="AB58" i="4"/>
  <c r="AG58" i="4" s="1"/>
  <c r="AD179" i="4"/>
  <c r="AI179" i="4" s="1"/>
  <c r="AD47" i="4"/>
  <c r="AI47" i="4" s="1"/>
  <c r="AB138" i="4"/>
  <c r="AG138" i="4" s="1"/>
  <c r="AE15" i="4"/>
  <c r="AJ15" i="4" s="1"/>
  <c r="AA178" i="4"/>
  <c r="AF178" i="4" s="1"/>
  <c r="AB74" i="4"/>
  <c r="AG74" i="4" s="1"/>
  <c r="AE55" i="4"/>
  <c r="AJ55" i="4" s="1"/>
  <c r="AB13" i="4"/>
  <c r="AG13" i="4" s="1"/>
  <c r="AB31" i="4"/>
  <c r="AG31" i="4" s="1"/>
  <c r="AE163" i="4"/>
  <c r="AJ163" i="4" s="1"/>
  <c r="AD80" i="4"/>
  <c r="AI80" i="4" s="1"/>
  <c r="AA123" i="4"/>
  <c r="AF123" i="4" s="1"/>
  <c r="AD116" i="4"/>
  <c r="AI116" i="4" s="1"/>
  <c r="AA45" i="4"/>
  <c r="AF45" i="4" s="1"/>
  <c r="AD21" i="4"/>
  <c r="AI21" i="4" s="1"/>
  <c r="AC83" i="4"/>
  <c r="AH83" i="4" s="1"/>
  <c r="AB48" i="4"/>
  <c r="AG48" i="4" s="1"/>
  <c r="AC41" i="4"/>
  <c r="AH41" i="4" s="1"/>
  <c r="AA63" i="4"/>
  <c r="AF63" i="4" s="1"/>
  <c r="E2" i="4"/>
  <c r="AA78" i="4"/>
  <c r="AF78" i="4" s="1"/>
  <c r="AB94" i="4"/>
  <c r="AG94" i="4" s="1"/>
  <c r="AA7" i="4"/>
  <c r="AF7" i="4" s="1"/>
  <c r="AA115" i="4"/>
  <c r="AF115" i="4" s="1"/>
  <c r="AB11" i="4"/>
  <c r="AG11" i="4" s="1"/>
  <c r="AB122" i="4"/>
  <c r="AG122" i="4" s="1"/>
  <c r="AE135" i="4"/>
  <c r="AJ135" i="4" s="1"/>
  <c r="AB124" i="4"/>
  <c r="AG124" i="4" s="1"/>
  <c r="AA16" i="4"/>
  <c r="AF16" i="4" s="1"/>
  <c r="AE3" i="4"/>
  <c r="AJ3" i="4" s="1"/>
  <c r="AA202" i="4"/>
  <c r="AF202" i="4" s="1"/>
  <c r="AB111" i="4"/>
  <c r="AG111" i="4" s="1"/>
  <c r="AA64" i="4"/>
  <c r="AF64" i="4" s="1"/>
  <c r="AA95" i="4"/>
  <c r="AF95" i="4" s="1"/>
  <c r="AA35" i="4"/>
  <c r="AF35" i="4" s="1"/>
  <c r="AB51" i="4"/>
  <c r="AG51" i="4" s="1"/>
  <c r="AA24" i="4"/>
  <c r="AF24" i="4" s="1"/>
  <c r="AA132" i="4"/>
  <c r="AF132" i="4" s="1"/>
  <c r="AB114" i="4"/>
  <c r="AG114" i="4" s="1"/>
  <c r="AC163" i="4"/>
  <c r="AH163" i="4" s="1"/>
  <c r="AA61" i="4"/>
  <c r="AF61" i="4" s="1"/>
  <c r="AA145" i="4"/>
  <c r="AF145" i="4" s="1"/>
  <c r="AB143" i="4"/>
  <c r="AG143" i="4" s="1"/>
  <c r="AA14" i="4"/>
  <c r="AF14" i="4" s="1"/>
  <c r="AA98" i="4"/>
  <c r="AF98" i="4" s="1"/>
  <c r="AA182" i="4"/>
  <c r="AF182" i="4" s="1"/>
  <c r="AC187" i="4"/>
  <c r="AH187" i="4" s="1"/>
  <c r="AB183" i="4"/>
  <c r="AG183" i="4" s="1"/>
  <c r="AA76" i="4"/>
  <c r="AF76" i="4" s="1"/>
  <c r="AB148" i="4"/>
  <c r="AG148" i="4" s="1"/>
  <c r="AA65" i="4"/>
  <c r="AF65" i="4" s="1"/>
  <c r="AA149" i="4"/>
  <c r="AF149" i="4" s="1"/>
  <c r="AB33" i="4"/>
  <c r="AG33" i="4" s="1"/>
  <c r="AB119" i="4"/>
  <c r="AG119" i="4" s="1"/>
  <c r="AD167" i="4"/>
  <c r="AI167" i="4" s="1"/>
  <c r="AC152" i="4"/>
  <c r="AH152" i="4" s="1"/>
  <c r="AD36" i="4"/>
  <c r="AI36" i="4" s="1"/>
  <c r="AD192" i="4"/>
  <c r="AI192" i="4" s="1"/>
  <c r="AE64" i="4"/>
  <c r="AJ64" i="4" s="1"/>
  <c r="AE136" i="4"/>
  <c r="AJ136" i="4" s="1"/>
  <c r="AB113" i="4"/>
  <c r="AG113" i="4" s="1"/>
  <c r="AB185" i="4"/>
  <c r="AG185" i="4" s="1"/>
  <c r="AC57" i="4"/>
  <c r="AH57" i="4" s="1"/>
  <c r="AC129" i="4"/>
  <c r="AH129" i="4" s="1"/>
  <c r="AC201" i="4"/>
  <c r="AH201" i="4" s="1"/>
  <c r="AD73" i="4"/>
  <c r="AI73" i="4" s="1"/>
  <c r="AD145" i="4"/>
  <c r="AI145" i="4" s="1"/>
  <c r="AE17" i="4"/>
  <c r="AJ17" i="4" s="1"/>
  <c r="AE89" i="4"/>
  <c r="AJ89" i="4" s="1"/>
  <c r="AE161" i="4"/>
  <c r="AJ161" i="4" s="1"/>
  <c r="AC22" i="4"/>
  <c r="AH22" i="4" s="1"/>
  <c r="AC94" i="4"/>
  <c r="AH94" i="4" s="1"/>
  <c r="AC166" i="4"/>
  <c r="AH166" i="4" s="1"/>
  <c r="AD38" i="4"/>
  <c r="AI38" i="4" s="1"/>
  <c r="AD110" i="4"/>
  <c r="AI110" i="4" s="1"/>
  <c r="AD182" i="4"/>
  <c r="AI182" i="4" s="1"/>
  <c r="AB79" i="4"/>
  <c r="AG79" i="4" s="1"/>
  <c r="AA92" i="4"/>
  <c r="AF92" i="4" s="1"/>
  <c r="AE24" i="4"/>
  <c r="AJ24" i="4" s="1"/>
  <c r="AC89" i="4"/>
  <c r="AH89" i="4" s="1"/>
  <c r="AC143" i="4"/>
  <c r="AH143" i="4" s="1"/>
  <c r="AE127" i="4"/>
  <c r="AJ127" i="4" s="1"/>
  <c r="AA40" i="4"/>
  <c r="AF40" i="4" s="1"/>
  <c r="AA90" i="4"/>
  <c r="AF90" i="4" s="1"/>
  <c r="AA186" i="4"/>
  <c r="AF186" i="4" s="1"/>
  <c r="AB23" i="4"/>
  <c r="AG23" i="4" s="1"/>
  <c r="AB136" i="4"/>
  <c r="AG136" i="4" s="1"/>
  <c r="AB155" i="4"/>
  <c r="AG155" i="4" s="1"/>
  <c r="AE147" i="4"/>
  <c r="AJ147" i="4" s="1"/>
  <c r="AA106" i="4"/>
  <c r="AF106" i="4" s="1"/>
  <c r="AA131" i="4"/>
  <c r="AF131" i="4" s="1"/>
  <c r="AB177" i="4"/>
  <c r="AG177" i="4" s="1"/>
  <c r="AC11" i="4"/>
  <c r="AH11" i="4" s="1"/>
  <c r="AD105" i="4"/>
  <c r="AI105" i="4" s="1"/>
  <c r="AA172" i="4"/>
  <c r="AF172" i="4" s="1"/>
  <c r="AB10" i="4"/>
  <c r="AG10" i="4" s="1"/>
  <c r="AB106" i="4"/>
  <c r="AG106" i="4" s="1"/>
  <c r="AA19" i="4"/>
  <c r="AF19" i="4" s="1"/>
  <c r="AA127" i="4"/>
  <c r="AF127" i="4" s="1"/>
  <c r="AB153" i="4"/>
  <c r="AG153" i="4" s="1"/>
  <c r="AA88" i="4"/>
  <c r="AF88" i="4" s="1"/>
  <c r="AB174" i="4"/>
  <c r="AG174" i="4" s="1"/>
  <c r="AE48" i="4"/>
  <c r="AJ48" i="4" s="1"/>
  <c r="AE60" i="4"/>
  <c r="AJ60" i="4" s="1"/>
  <c r="AB37" i="4"/>
  <c r="AG37" i="4" s="1"/>
  <c r="AD165" i="4"/>
  <c r="AI165" i="4" s="1"/>
  <c r="AB144" i="4"/>
  <c r="AG144" i="4" s="1"/>
  <c r="AA105" i="4"/>
  <c r="AF105" i="4" s="1"/>
  <c r="AC119" i="4"/>
  <c r="AH119" i="4" s="1"/>
  <c r="AA147" i="4"/>
  <c r="AF147" i="4" s="1"/>
  <c r="AD75" i="4"/>
  <c r="AI75" i="4" s="1"/>
  <c r="AB192" i="4"/>
  <c r="AG192" i="4" s="1"/>
  <c r="AE120" i="4"/>
  <c r="AJ120" i="4" s="1"/>
  <c r="AA153" i="4"/>
  <c r="AF153" i="4" s="1"/>
  <c r="AA8" i="4"/>
  <c r="AF8" i="4" s="1"/>
  <c r="AE25" i="4"/>
  <c r="AJ25" i="4" s="1"/>
  <c r="AB103" i="4"/>
  <c r="AG103" i="4" s="1"/>
  <c r="AA66" i="4"/>
  <c r="AF66" i="4" s="1"/>
  <c r="AE123" i="4"/>
  <c r="AJ123" i="4" s="1"/>
  <c r="AA151" i="4"/>
  <c r="AF151" i="4" s="1"/>
  <c r="AB95" i="4"/>
  <c r="AG95" i="4" s="1"/>
  <c r="AD59" i="4"/>
  <c r="AI59" i="4" s="1"/>
  <c r="AE159" i="4"/>
  <c r="AJ159" i="4" s="1"/>
  <c r="AB85" i="4"/>
  <c r="AG85" i="4" s="1"/>
  <c r="AA56" i="4"/>
  <c r="AF56" i="4" s="1"/>
  <c r="AB34" i="4"/>
  <c r="AG34" i="4" s="1"/>
  <c r="AA163" i="4"/>
  <c r="AF163" i="4" s="1"/>
  <c r="AB107" i="4"/>
  <c r="AG107" i="4" s="1"/>
  <c r="AA112" i="4"/>
  <c r="AF112" i="4" s="1"/>
  <c r="AA34" i="4"/>
  <c r="AF34" i="4" s="1"/>
  <c r="AA154" i="4"/>
  <c r="AF154" i="4" s="1"/>
  <c r="AB98" i="4"/>
  <c r="AG98" i="4" s="1"/>
  <c r="AB8" i="4"/>
  <c r="AG8" i="4" s="1"/>
  <c r="AA108" i="4"/>
  <c r="AF108" i="4" s="1"/>
  <c r="AB16" i="4"/>
  <c r="AG16" i="4" s="1"/>
  <c r="AD107" i="4"/>
  <c r="AI107" i="4" s="1"/>
  <c r="AA85" i="4"/>
  <c r="AF85" i="4" s="1"/>
  <c r="AA181" i="4"/>
  <c r="AF181" i="4" s="1"/>
  <c r="AC31" i="4"/>
  <c r="AH31" i="4" s="1"/>
  <c r="AA62" i="4"/>
  <c r="AF62" i="4" s="1"/>
  <c r="AA158" i="4"/>
  <c r="AF158" i="4" s="1"/>
  <c r="AA89" i="4"/>
  <c r="AF89" i="4" s="1"/>
  <c r="AA185" i="4"/>
  <c r="AF185" i="4" s="1"/>
  <c r="AB81" i="4"/>
  <c r="AG81" i="4" s="1"/>
  <c r="AD108" i="4"/>
  <c r="AI108" i="4" s="1"/>
  <c r="AE76" i="4"/>
  <c r="AJ76" i="4" s="1"/>
  <c r="AB137" i="4"/>
  <c r="AG137" i="4" s="1"/>
  <c r="AC93" i="4"/>
  <c r="AH93" i="4" s="1"/>
  <c r="AD49" i="4"/>
  <c r="AI49" i="4" s="1"/>
  <c r="AE5" i="4"/>
  <c r="AJ5" i="4" s="1"/>
  <c r="AC34" i="4"/>
  <c r="AH34" i="4" s="1"/>
  <c r="AC190" i="4"/>
  <c r="AH190" i="4" s="1"/>
  <c r="AD146" i="4"/>
  <c r="AI146" i="4" s="1"/>
  <c r="AA201" i="4"/>
  <c r="AF201" i="4" s="1"/>
  <c r="AB199" i="4"/>
  <c r="AG199" i="4" s="1"/>
  <c r="AA102" i="4"/>
  <c r="AF102" i="4" s="1"/>
  <c r="AA31" i="4"/>
  <c r="AF31" i="4" s="1"/>
  <c r="AA175" i="4"/>
  <c r="AF175" i="4" s="1"/>
  <c r="AB92" i="4"/>
  <c r="AG92" i="4" s="1"/>
  <c r="AA136" i="4"/>
  <c r="AF136" i="4" s="1"/>
  <c r="AA166" i="4"/>
  <c r="AF166" i="4" s="1"/>
  <c r="AB126" i="4"/>
  <c r="AG126" i="4" s="1"/>
  <c r="AB80" i="4"/>
  <c r="AG80" i="4" s="1"/>
  <c r="AB39" i="4"/>
  <c r="AG39" i="4" s="1"/>
  <c r="AA52" i="4"/>
  <c r="AF52" i="4" s="1"/>
  <c r="AA167" i="4"/>
  <c r="AF167" i="4" s="1"/>
  <c r="AA12" i="4"/>
  <c r="AF12" i="4" s="1"/>
  <c r="AA120" i="4"/>
  <c r="AF120" i="4" s="1"/>
  <c r="AB28" i="4"/>
  <c r="AG28" i="4" s="1"/>
  <c r="AB128" i="4"/>
  <c r="AG128" i="4" s="1"/>
  <c r="AB77" i="4"/>
  <c r="AG77" i="4" s="1"/>
  <c r="AC175" i="4"/>
  <c r="AH175" i="4" s="1"/>
  <c r="AA74" i="4"/>
  <c r="AF74" i="4" s="1"/>
  <c r="AB54" i="4"/>
  <c r="AG54" i="4" s="1"/>
  <c r="AC43" i="4"/>
  <c r="AH43" i="4" s="1"/>
  <c r="AA100" i="4"/>
  <c r="AF100" i="4" s="1"/>
  <c r="AB184" i="4"/>
  <c r="AG184" i="4" s="1"/>
  <c r="AA5" i="4"/>
  <c r="AF5" i="4" s="1"/>
  <c r="AC79" i="4"/>
  <c r="AH79" i="4" s="1"/>
  <c r="AC56" i="4"/>
  <c r="AH56" i="4" s="1"/>
  <c r="AC140" i="4"/>
  <c r="AH140" i="4" s="1"/>
  <c r="AD24" i="4"/>
  <c r="AI24" i="4" s="1"/>
  <c r="AD120" i="4"/>
  <c r="AI120" i="4" s="1"/>
  <c r="AE4" i="4"/>
  <c r="AJ4" i="4" s="1"/>
  <c r="AE160" i="4"/>
  <c r="AJ160" i="4" s="1"/>
  <c r="AC21" i="4"/>
  <c r="AH21" i="4" s="1"/>
  <c r="AC177" i="4"/>
  <c r="AH177" i="4" s="1"/>
  <c r="AD133" i="4"/>
  <c r="AI133" i="4" s="1"/>
  <c r="AE173" i="4"/>
  <c r="AJ173" i="4" s="1"/>
  <c r="AC118" i="4"/>
  <c r="AH118" i="4" s="1"/>
  <c r="AD74" i="4"/>
  <c r="AI74" i="4" s="1"/>
  <c r="AE30" i="4"/>
  <c r="AJ30" i="4" s="1"/>
  <c r="AE102" i="4"/>
  <c r="AJ102" i="4" s="1"/>
  <c r="AE174" i="4"/>
  <c r="AJ174" i="4" s="1"/>
  <c r="AB188" i="4"/>
  <c r="AG188" i="4" s="1"/>
  <c r="AC60" i="4"/>
  <c r="AH60" i="4" s="1"/>
  <c r="AC132" i="4"/>
  <c r="AH132" i="4" s="1"/>
  <c r="AD4" i="4"/>
  <c r="AI4" i="4" s="1"/>
  <c r="AD76" i="4"/>
  <c r="AI76" i="4" s="1"/>
  <c r="AD148" i="4"/>
  <c r="AI148" i="4" s="1"/>
  <c r="AE20" i="4"/>
  <c r="AJ20" i="4" s="1"/>
  <c r="AE92" i="4"/>
  <c r="AJ92" i="4" s="1"/>
  <c r="AE164" i="4"/>
  <c r="AJ164" i="4" s="1"/>
  <c r="AC37" i="4"/>
  <c r="AH37" i="4" s="1"/>
  <c r="AC109" i="4"/>
  <c r="AH109" i="4" s="1"/>
  <c r="AC181" i="4"/>
  <c r="AH181" i="4" s="1"/>
  <c r="AD53" i="4"/>
  <c r="AI53" i="4" s="1"/>
  <c r="AD125" i="4"/>
  <c r="AI125" i="4" s="1"/>
  <c r="AD197" i="4"/>
  <c r="AI197" i="4" s="1"/>
  <c r="AE69" i="4"/>
  <c r="AJ69" i="4" s="1"/>
  <c r="AE141" i="4"/>
  <c r="AJ141" i="4" s="1"/>
  <c r="AC26" i="4"/>
  <c r="AH26" i="4" s="1"/>
  <c r="AC98" i="4"/>
  <c r="AH98" i="4" s="1"/>
  <c r="AC170" i="4"/>
  <c r="AH170" i="4" s="1"/>
  <c r="AA114" i="4"/>
  <c r="AF114" i="4" s="1"/>
  <c r="AB46" i="4"/>
  <c r="AG46" i="4" s="1"/>
  <c r="AA43" i="4"/>
  <c r="AF43" i="4" s="1"/>
  <c r="AA187" i="4"/>
  <c r="AF187" i="4" s="1"/>
  <c r="AB171" i="4"/>
  <c r="AG171" i="4" s="1"/>
  <c r="AB118" i="4"/>
  <c r="AG118" i="4" s="1"/>
  <c r="AA46" i="4"/>
  <c r="AF46" i="4" s="1"/>
  <c r="AB43" i="4"/>
  <c r="AG43" i="4" s="1"/>
  <c r="AC191" i="4"/>
  <c r="AH191" i="4" s="1"/>
  <c r="AA126" i="4"/>
  <c r="AF126" i="4" s="1"/>
  <c r="AB70" i="4"/>
  <c r="AG70" i="4" s="1"/>
  <c r="AA55" i="4"/>
  <c r="AF55" i="4" s="1"/>
  <c r="AA199" i="4"/>
  <c r="AF199" i="4" s="1"/>
  <c r="AB110" i="4"/>
  <c r="AG110" i="4" s="1"/>
  <c r="AA190" i="4"/>
  <c r="AF190" i="4" s="1"/>
  <c r="AB140" i="4"/>
  <c r="AG140" i="4" s="1"/>
  <c r="AA23" i="4"/>
  <c r="AF23" i="4" s="1"/>
  <c r="AB63" i="4"/>
  <c r="AG63" i="4" s="1"/>
  <c r="AB142" i="4"/>
  <c r="AG142" i="4" s="1"/>
  <c r="AE195" i="4"/>
  <c r="AJ195" i="4" s="1"/>
  <c r="AA109" i="4"/>
  <c r="AF109" i="4" s="1"/>
  <c r="AB89" i="4"/>
  <c r="AG89" i="4" s="1"/>
  <c r="AD119" i="4"/>
  <c r="AI119" i="4" s="1"/>
  <c r="AA86" i="4"/>
  <c r="AF86" i="4" s="1"/>
  <c r="AB78" i="4"/>
  <c r="AG78" i="4" s="1"/>
  <c r="AD131" i="4"/>
  <c r="AI131" i="4" s="1"/>
  <c r="AA17" i="4"/>
  <c r="AF17" i="4" s="1"/>
  <c r="AA113" i="4"/>
  <c r="AF113" i="4" s="1"/>
  <c r="AD39" i="4"/>
  <c r="AI39" i="4" s="1"/>
  <c r="AA138" i="4"/>
  <c r="AF138" i="4" s="1"/>
  <c r="AB82" i="4"/>
  <c r="AG82" i="4" s="1"/>
  <c r="AB189" i="4"/>
  <c r="AG189" i="4" s="1"/>
  <c r="AB123" i="4"/>
  <c r="AG123" i="4" s="1"/>
  <c r="AA58" i="4"/>
  <c r="AF58" i="4" s="1"/>
  <c r="AB14" i="4"/>
  <c r="AG14" i="4" s="1"/>
  <c r="AC15" i="4"/>
  <c r="AH15" i="4" s="1"/>
  <c r="AB87" i="4"/>
  <c r="AG87" i="4" s="1"/>
  <c r="AA11" i="4"/>
  <c r="AF11" i="4" s="1"/>
  <c r="AA36" i="4"/>
  <c r="AF36" i="4" s="1"/>
  <c r="AA156" i="4"/>
  <c r="AF156" i="4" s="1"/>
  <c r="AB52" i="4"/>
  <c r="AG52" i="4" s="1"/>
  <c r="AB5" i="4"/>
  <c r="AG5" i="4" s="1"/>
  <c r="AB101" i="4"/>
  <c r="AG101" i="4" s="1"/>
  <c r="AE63" i="4"/>
  <c r="AJ63" i="4" s="1"/>
  <c r="AA194" i="4"/>
  <c r="AF194" i="4" s="1"/>
  <c r="AB90" i="4"/>
  <c r="AG90" i="4" s="1"/>
  <c r="AC55" i="4"/>
  <c r="AH55" i="4" s="1"/>
  <c r="AA196" i="4"/>
  <c r="AF196" i="4" s="1"/>
  <c r="AD11" i="4"/>
  <c r="AI11" i="4" s="1"/>
  <c r="AC184" i="4"/>
  <c r="AH184" i="4" s="1"/>
  <c r="AB104" i="4"/>
  <c r="AG104" i="4" s="1"/>
  <c r="AA67" i="4"/>
  <c r="AF67" i="4" s="1"/>
  <c r="AB35" i="4"/>
  <c r="AG35" i="4" s="1"/>
  <c r="AB172" i="4"/>
  <c r="AG172" i="4" s="1"/>
  <c r="AA70" i="4"/>
  <c r="AF70" i="4" s="1"/>
  <c r="AB26" i="4"/>
  <c r="AG26" i="4" s="1"/>
  <c r="AA47" i="4"/>
  <c r="AF47" i="4" s="1"/>
  <c r="AB112" i="4"/>
  <c r="AG112" i="4" s="1"/>
  <c r="AA59" i="4"/>
  <c r="AF59" i="4" s="1"/>
  <c r="AB75" i="4"/>
  <c r="AG75" i="4" s="1"/>
  <c r="AA60" i="4"/>
  <c r="AF60" i="4" s="1"/>
  <c r="AA168" i="4"/>
  <c r="AF168" i="4" s="1"/>
  <c r="AB160" i="4"/>
  <c r="AG160" i="4" s="1"/>
  <c r="AA13" i="4"/>
  <c r="AF13" i="4" s="1"/>
  <c r="AA121" i="4"/>
  <c r="AF121" i="4" s="1"/>
  <c r="AE75" i="4"/>
  <c r="AJ75" i="4" s="1"/>
  <c r="AD123" i="4"/>
  <c r="AI123" i="4" s="1"/>
  <c r="AC137" i="4"/>
  <c r="AH137" i="4" s="1"/>
  <c r="AA150" i="4"/>
  <c r="AF150" i="4" s="1"/>
  <c r="AB135" i="4"/>
  <c r="AG135" i="4" s="1"/>
  <c r="AA79" i="4"/>
  <c r="AF79" i="4" s="1"/>
  <c r="AB59" i="4"/>
  <c r="AG59" i="4" s="1"/>
  <c r="AC8" i="4"/>
  <c r="AH8" i="4" s="1"/>
  <c r="AB191" i="4"/>
  <c r="AG191" i="4" s="1"/>
  <c r="AA94" i="4"/>
  <c r="AF94" i="4" s="1"/>
  <c r="AB38" i="4"/>
  <c r="AG38" i="4" s="1"/>
  <c r="AC139" i="4"/>
  <c r="AH139" i="4" s="1"/>
  <c r="AB141" i="4"/>
  <c r="AG141" i="4" s="1"/>
  <c r="AA83" i="4"/>
  <c r="AF83" i="4" s="1"/>
  <c r="AB64" i="4"/>
  <c r="AG64" i="4" s="1"/>
  <c r="AB178" i="4"/>
  <c r="AG178" i="4" s="1"/>
  <c r="AA37" i="4"/>
  <c r="AF37" i="4" s="1"/>
  <c r="AB17" i="4"/>
  <c r="AG17" i="4" s="1"/>
  <c r="AB129" i="4"/>
  <c r="AG129" i="4" s="1"/>
  <c r="AA110" i="4"/>
  <c r="AF110" i="4" s="1"/>
  <c r="AB6" i="4"/>
  <c r="AG6" i="4" s="1"/>
  <c r="AB102" i="4"/>
  <c r="AG102" i="4" s="1"/>
  <c r="AD155" i="4"/>
  <c r="AI155" i="4" s="1"/>
  <c r="AA41" i="4"/>
  <c r="AF41" i="4" s="1"/>
  <c r="AA137" i="4"/>
  <c r="AF137" i="4" s="1"/>
  <c r="AB134" i="4"/>
  <c r="AG134" i="4" s="1"/>
  <c r="AE111" i="4"/>
  <c r="AJ111" i="4" s="1"/>
  <c r="AE112" i="4"/>
  <c r="AJ112" i="4" s="1"/>
  <c r="AB173" i="4"/>
  <c r="AG173" i="4" s="1"/>
  <c r="AD13" i="4"/>
  <c r="AI13" i="4" s="1"/>
  <c r="AD169" i="4"/>
  <c r="AI169" i="4" s="1"/>
  <c r="AE125" i="4"/>
  <c r="AJ125" i="4" s="1"/>
  <c r="AC70" i="4"/>
  <c r="AH70" i="4" s="1"/>
  <c r="AD26" i="4"/>
  <c r="AI26" i="4" s="1"/>
  <c r="AA116" i="4"/>
  <c r="AF116" i="4" s="1"/>
  <c r="AA6" i="4"/>
  <c r="AF6" i="4" s="1"/>
  <c r="AA162" i="4"/>
  <c r="AF162" i="4" s="1"/>
  <c r="AA91" i="4"/>
  <c r="AF91" i="4" s="1"/>
  <c r="AC14" i="4"/>
  <c r="AH14" i="4" s="1"/>
  <c r="AB190" i="4"/>
  <c r="AG190" i="4" s="1"/>
  <c r="AA118" i="4"/>
  <c r="AF118" i="4" s="1"/>
  <c r="AE27" i="4"/>
  <c r="AJ27" i="4" s="1"/>
  <c r="AA71" i="4"/>
  <c r="AF71" i="4" s="1"/>
  <c r="AC19" i="4"/>
  <c r="AH19" i="4" s="1"/>
  <c r="AB99" i="4"/>
  <c r="AG99" i="4" s="1"/>
  <c r="AA72" i="4"/>
  <c r="AF72" i="4" s="1"/>
  <c r="AA180" i="4"/>
  <c r="AF180" i="4" s="1"/>
  <c r="AA133" i="4"/>
  <c r="AF133" i="4" s="1"/>
  <c r="AB29" i="4"/>
  <c r="AG29" i="4" s="1"/>
  <c r="AA26" i="4"/>
  <c r="AF26" i="4" s="1"/>
  <c r="AA122" i="4"/>
  <c r="AF122" i="4" s="1"/>
  <c r="AB18" i="4"/>
  <c r="AG18" i="4" s="1"/>
  <c r="AB117" i="4"/>
  <c r="AG117" i="4" s="1"/>
  <c r="AD143" i="4"/>
  <c r="AI143" i="4" s="1"/>
  <c r="AB56" i="4"/>
  <c r="AG56" i="4" s="1"/>
  <c r="AC20" i="4"/>
  <c r="AH20" i="4" s="1"/>
  <c r="AC104" i="4"/>
  <c r="AH104" i="4" s="1"/>
  <c r="AC188" i="4"/>
  <c r="AH188" i="4" s="1"/>
  <c r="AD72" i="4"/>
  <c r="AI72" i="4" s="1"/>
  <c r="AD156" i="4"/>
  <c r="AI156" i="4" s="1"/>
  <c r="AE40" i="4"/>
  <c r="AJ40" i="4" s="1"/>
  <c r="AE196" i="4"/>
  <c r="AJ196" i="4" s="1"/>
  <c r="AC141" i="4"/>
  <c r="AH141" i="4" s="1"/>
  <c r="AD97" i="4"/>
  <c r="AI97" i="4" s="1"/>
  <c r="AE53" i="4"/>
  <c r="AJ53" i="4" s="1"/>
  <c r="AB198" i="4"/>
  <c r="AG198" i="4" s="1"/>
  <c r="AC154" i="4"/>
  <c r="AH154" i="4" s="1"/>
  <c r="AD194" i="4"/>
  <c r="AI194" i="4" s="1"/>
  <c r="AE66" i="4"/>
  <c r="AJ66" i="4" s="1"/>
  <c r="AE138" i="4"/>
  <c r="AJ138" i="4" s="1"/>
  <c r="AB152" i="4"/>
  <c r="AG152" i="4" s="1"/>
  <c r="AC24" i="4"/>
  <c r="AH24" i="4" s="1"/>
  <c r="AC96" i="4"/>
  <c r="AH96" i="4" s="1"/>
  <c r="AE19" i="4"/>
  <c r="AJ19" i="4" s="1"/>
  <c r="AD81" i="4"/>
  <c r="AI81" i="4" s="1"/>
  <c r="AA30" i="4"/>
  <c r="AF30" i="4" s="1"/>
  <c r="AA174" i="4"/>
  <c r="AF174" i="4" s="1"/>
  <c r="AC7" i="4"/>
  <c r="AH7" i="4" s="1"/>
  <c r="AA103" i="4"/>
  <c r="AF103" i="4" s="1"/>
  <c r="AB71" i="4"/>
  <c r="AG71" i="4" s="1"/>
  <c r="AD191" i="4"/>
  <c r="AI191" i="4" s="1"/>
  <c r="AC115" i="4"/>
  <c r="AH115" i="4" s="1"/>
  <c r="AB50" i="4"/>
  <c r="AG50" i="4" s="1"/>
  <c r="AA107" i="4"/>
  <c r="AF107" i="4" s="1"/>
  <c r="AB159" i="4"/>
  <c r="AG159" i="4" s="1"/>
  <c r="AA84" i="4"/>
  <c r="AF84" i="4" s="1"/>
  <c r="AB76" i="4"/>
  <c r="AG76" i="4" s="1"/>
  <c r="AB196" i="4"/>
  <c r="AG196" i="4" s="1"/>
  <c r="AA49" i="4"/>
  <c r="AF49" i="4" s="1"/>
  <c r="AB41" i="4"/>
  <c r="AG41" i="4" s="1"/>
  <c r="AB162" i="4"/>
  <c r="AG162" i="4" s="1"/>
  <c r="AB116" i="4"/>
  <c r="AG116" i="4" s="1"/>
  <c r="AB131" i="4"/>
  <c r="AG131" i="4" s="1"/>
  <c r="AE87" i="4"/>
  <c r="AJ87" i="4" s="1"/>
  <c r="AE99" i="4"/>
  <c r="AJ99" i="4" s="1"/>
  <c r="AA53" i="4"/>
  <c r="AF53" i="4" s="1"/>
  <c r="AB45" i="4"/>
  <c r="AG45" i="4" s="1"/>
  <c r="AB150" i="4"/>
  <c r="AG150" i="4" s="1"/>
  <c r="AE124" i="4"/>
  <c r="AJ124" i="4" s="1"/>
  <c r="AC69" i="4"/>
  <c r="AH69" i="4" s="1"/>
  <c r="AD25" i="4"/>
  <c r="AI25" i="4" s="1"/>
  <c r="AD181" i="4"/>
  <c r="AI181" i="4" s="1"/>
  <c r="AE137" i="4"/>
  <c r="AJ137" i="4" s="1"/>
  <c r="AC82" i="4"/>
  <c r="AH82" i="4" s="1"/>
  <c r="AD122" i="4"/>
  <c r="AI122" i="4" s="1"/>
  <c r="AB55" i="4"/>
  <c r="AG55" i="4" s="1"/>
  <c r="AE79" i="4"/>
  <c r="AJ79" i="4" s="1"/>
  <c r="AD35" i="4"/>
  <c r="AI35" i="4" s="1"/>
  <c r="AA139" i="4"/>
  <c r="AF139" i="4" s="1"/>
  <c r="AC127" i="4"/>
  <c r="AH127" i="4" s="1"/>
  <c r="AA130" i="4"/>
  <c r="AF130" i="4" s="1"/>
  <c r="AB62" i="4"/>
  <c r="AG62" i="4" s="1"/>
  <c r="AE171" i="4"/>
  <c r="AJ171" i="4" s="1"/>
  <c r="AD95" i="4"/>
  <c r="AI95" i="4" s="1"/>
  <c r="AB195" i="4"/>
  <c r="AG195" i="4" s="1"/>
  <c r="AA192" i="4"/>
  <c r="AF192" i="4" s="1"/>
  <c r="AB88" i="4"/>
  <c r="AG88" i="4" s="1"/>
  <c r="AC27" i="4"/>
  <c r="AH27" i="4" s="1"/>
  <c r="AA157" i="4"/>
  <c r="AF157" i="4" s="1"/>
  <c r="AB53" i="4"/>
  <c r="AG53" i="4" s="1"/>
  <c r="AA38" i="4"/>
  <c r="AF38" i="4" s="1"/>
  <c r="AA134" i="4"/>
  <c r="AF134" i="4" s="1"/>
  <c r="AB30" i="4"/>
  <c r="AG30" i="4" s="1"/>
  <c r="AE175" i="4"/>
  <c r="AJ175" i="4" s="1"/>
  <c r="AA42" i="4"/>
  <c r="AF42" i="4" s="1"/>
  <c r="AB22" i="4"/>
  <c r="AG22" i="4" s="1"/>
  <c r="AB83" i="4"/>
  <c r="AG83" i="4" s="1"/>
  <c r="AB44" i="4"/>
  <c r="AG44" i="4" s="1"/>
  <c r="AD71" i="4"/>
  <c r="AI71" i="4" s="1"/>
  <c r="AA10" i="4"/>
  <c r="AF10" i="4" s="1"/>
  <c r="AA179" i="4"/>
  <c r="AF179" i="4" s="1"/>
  <c r="AE39" i="4"/>
  <c r="AJ39" i="4" s="1"/>
  <c r="AA143" i="4"/>
  <c r="AF143" i="4" s="1"/>
  <c r="AC151" i="4"/>
  <c r="AH151" i="4" s="1"/>
  <c r="AA96" i="4"/>
  <c r="AF96" i="4" s="1"/>
  <c r="AB179" i="4"/>
  <c r="AG179" i="4" s="1"/>
  <c r="AA50" i="4"/>
  <c r="AF50" i="4" s="1"/>
  <c r="AA146" i="4"/>
  <c r="AF146" i="4" s="1"/>
  <c r="AB130" i="4"/>
  <c r="AG130" i="4" s="1"/>
  <c r="AB147" i="4"/>
  <c r="AG147" i="4" s="1"/>
  <c r="AA4" i="4"/>
  <c r="AF4" i="4" s="1"/>
  <c r="AA160" i="4"/>
  <c r="AF160" i="4" s="1"/>
  <c r="AA77" i="4"/>
  <c r="AF77" i="4" s="1"/>
  <c r="AD180" i="4"/>
  <c r="AI180" i="4" s="1"/>
  <c r="AB125" i="4"/>
  <c r="AG125" i="4" s="1"/>
  <c r="AC81" i="4"/>
  <c r="AH81" i="4" s="1"/>
  <c r="AD37" i="4"/>
  <c r="AI37" i="4" s="1"/>
  <c r="AD193" i="4"/>
  <c r="AI193" i="4" s="1"/>
  <c r="AE149" i="4"/>
  <c r="AJ149" i="4" s="1"/>
  <c r="AC178" i="4"/>
  <c r="AH178" i="4" s="1"/>
  <c r="AD134" i="4"/>
  <c r="AI134" i="4" s="1"/>
  <c r="AB27" i="4"/>
  <c r="AG27" i="4" s="1"/>
  <c r="AA97" i="4"/>
  <c r="AF97" i="4" s="1"/>
  <c r="AB66" i="4"/>
  <c r="AG66" i="4" s="1"/>
  <c r="AB166" i="4"/>
  <c r="AG166" i="4" s="1"/>
  <c r="AA173" i="4"/>
  <c r="AF173" i="4" s="1"/>
  <c r="AB186" i="4"/>
  <c r="AG186" i="4" s="1"/>
  <c r="AC128" i="4"/>
  <c r="AH128" i="4" s="1"/>
  <c r="AD96" i="4"/>
  <c r="AI96" i="4" s="1"/>
  <c r="AC106" i="4"/>
  <c r="AH106" i="4" s="1"/>
  <c r="AD62" i="4"/>
  <c r="AI62" i="4" s="1"/>
  <c r="AE18" i="4"/>
  <c r="AJ18" i="4" s="1"/>
  <c r="AC12" i="4"/>
  <c r="AH12" i="4" s="1"/>
  <c r="AC144" i="4"/>
  <c r="AH144" i="4" s="1"/>
  <c r="AD40" i="4"/>
  <c r="AI40" i="4" s="1"/>
  <c r="AD136" i="4"/>
  <c r="AI136" i="4" s="1"/>
  <c r="AE32" i="4"/>
  <c r="AJ32" i="4" s="1"/>
  <c r="AE128" i="4"/>
  <c r="AJ128" i="4" s="1"/>
  <c r="AC25" i="4"/>
  <c r="AH25" i="4" s="1"/>
  <c r="AC121" i="4"/>
  <c r="AH121" i="4" s="1"/>
  <c r="AD17" i="4"/>
  <c r="AI17" i="4" s="1"/>
  <c r="AD113" i="4"/>
  <c r="AI113" i="4" s="1"/>
  <c r="AE9" i="4"/>
  <c r="AJ9" i="4" s="1"/>
  <c r="AE105" i="4"/>
  <c r="AJ105" i="4" s="1"/>
  <c r="AE201" i="4"/>
  <c r="AJ201" i="4" s="1"/>
  <c r="AC110" i="4"/>
  <c r="AH110" i="4" s="1"/>
  <c r="AD6" i="4"/>
  <c r="AI6" i="4" s="1"/>
  <c r="AD90" i="4"/>
  <c r="AI90" i="4" s="1"/>
  <c r="AE46" i="4"/>
  <c r="AJ46" i="4" s="1"/>
  <c r="AE202" i="4"/>
  <c r="AJ202" i="4" s="1"/>
  <c r="AC183" i="4"/>
  <c r="AH183" i="4" s="1"/>
  <c r="AD139" i="4"/>
  <c r="AI139" i="4" s="1"/>
  <c r="AE23" i="4"/>
  <c r="AJ23" i="4" s="1"/>
  <c r="AE179" i="4"/>
  <c r="AJ179" i="4" s="1"/>
  <c r="AC78" i="4"/>
  <c r="AH78" i="4" s="1"/>
  <c r="AD34" i="4"/>
  <c r="AI34" i="4" s="1"/>
  <c r="AD190" i="4"/>
  <c r="AI190" i="4" s="1"/>
  <c r="AE146" i="4"/>
  <c r="AJ146" i="4" s="1"/>
  <c r="AB3" i="4"/>
  <c r="AA22" i="4"/>
  <c r="AF22" i="4" s="1"/>
  <c r="AE183" i="4"/>
  <c r="AJ183" i="4" s="1"/>
  <c r="AA169" i="4"/>
  <c r="AF169" i="4" s="1"/>
  <c r="AB201" i="4"/>
  <c r="AG201" i="4" s="1"/>
  <c r="AC67" i="4"/>
  <c r="AH67" i="4" s="1"/>
  <c r="AA197" i="4"/>
  <c r="AF197" i="4" s="1"/>
  <c r="AE88" i="4"/>
  <c r="AJ88" i="4" s="1"/>
  <c r="AB149" i="4"/>
  <c r="AG149" i="4" s="1"/>
  <c r="AC105" i="4"/>
  <c r="AH105" i="4" s="1"/>
  <c r="AD61" i="4"/>
  <c r="AI61" i="4" s="1"/>
  <c r="AE162" i="4"/>
  <c r="AJ162" i="4" s="1"/>
  <c r="AC36" i="4"/>
  <c r="AH36" i="4" s="1"/>
  <c r="AD52" i="4"/>
  <c r="AI52" i="4" s="1"/>
  <c r="AE140" i="4"/>
  <c r="AJ140" i="4" s="1"/>
  <c r="AD29" i="4"/>
  <c r="AI29" i="4" s="1"/>
  <c r="AE117" i="4"/>
  <c r="AJ117" i="4" s="1"/>
  <c r="AD18" i="4"/>
  <c r="AI18" i="4" s="1"/>
  <c r="AD174" i="4"/>
  <c r="AI174" i="4" s="1"/>
  <c r="AE130" i="4"/>
  <c r="AJ130" i="4" s="1"/>
  <c r="AC111" i="4"/>
  <c r="AH111" i="4" s="1"/>
  <c r="AD67" i="4"/>
  <c r="AI67" i="4" s="1"/>
  <c r="AD151" i="4"/>
  <c r="AI151" i="4" s="1"/>
  <c r="AE107" i="4"/>
  <c r="AJ107" i="4" s="1"/>
  <c r="AC6" i="4"/>
  <c r="AH6" i="4" s="1"/>
  <c r="AC162" i="4"/>
  <c r="AH162" i="4" s="1"/>
  <c r="AD118" i="4"/>
  <c r="AI118" i="4" s="1"/>
  <c r="AE74" i="4"/>
  <c r="AJ74" i="4" s="1"/>
  <c r="AE158" i="4"/>
  <c r="AJ158" i="4" s="1"/>
  <c r="AA164" i="4"/>
  <c r="AF164" i="4" s="1"/>
  <c r="AC52" i="4"/>
  <c r="AH52" i="4" s="1"/>
  <c r="AD140" i="4"/>
  <c r="AI140" i="4" s="1"/>
  <c r="AA142" i="4"/>
  <c r="AF142" i="4" s="1"/>
  <c r="AA193" i="4"/>
  <c r="AF193" i="4" s="1"/>
  <c r="AB9" i="4"/>
  <c r="AG9" i="4" s="1"/>
  <c r="AD23" i="4"/>
  <c r="AI23" i="4" s="1"/>
  <c r="AC164" i="4"/>
  <c r="AH164" i="4" s="1"/>
  <c r="AD132" i="4"/>
  <c r="AI132" i="4" s="1"/>
  <c r="AE29" i="4"/>
  <c r="AJ29" i="4" s="1"/>
  <c r="AE185" i="4"/>
  <c r="AJ185" i="4" s="1"/>
  <c r="AC130" i="4"/>
  <c r="AH130" i="4" s="1"/>
  <c r="AD86" i="4"/>
  <c r="AI86" i="4" s="1"/>
  <c r="AE42" i="4"/>
  <c r="AJ42" i="4" s="1"/>
  <c r="AC156" i="4"/>
  <c r="AH156" i="4" s="1"/>
  <c r="AE44" i="4"/>
  <c r="AJ44" i="4" s="1"/>
  <c r="AC133" i="4"/>
  <c r="AH133" i="4" s="1"/>
  <c r="AE21" i="4"/>
  <c r="AJ21" i="4" s="1"/>
  <c r="AC122" i="4"/>
  <c r="AH122" i="4" s="1"/>
  <c r="AD102" i="4"/>
  <c r="AI102" i="4" s="1"/>
  <c r="AE58" i="4"/>
  <c r="AJ58" i="4" s="1"/>
  <c r="AC39" i="4"/>
  <c r="AH39" i="4" s="1"/>
  <c r="AC195" i="4"/>
  <c r="AH195" i="4" s="1"/>
  <c r="AD79" i="4"/>
  <c r="AI79" i="4" s="1"/>
  <c r="AE35" i="4"/>
  <c r="AJ35" i="4" s="1"/>
  <c r="AE191" i="4"/>
  <c r="AJ191" i="4" s="1"/>
  <c r="AC90" i="4"/>
  <c r="AH90" i="4" s="1"/>
  <c r="AD46" i="4"/>
  <c r="AI46" i="4" s="1"/>
  <c r="AD202" i="4"/>
  <c r="AI202" i="4" s="1"/>
  <c r="AE86" i="4"/>
  <c r="AJ86" i="4" s="1"/>
  <c r="AB86" i="4"/>
  <c r="AG86" i="4" s="1"/>
  <c r="AB65" i="4"/>
  <c r="AG65" i="4" s="1"/>
  <c r="AA28" i="4"/>
  <c r="AF28" i="4" s="1"/>
  <c r="AE100" i="4"/>
  <c r="AJ100" i="4" s="1"/>
  <c r="AB161" i="4"/>
  <c r="AG161" i="4" s="1"/>
  <c r="AC117" i="4"/>
  <c r="AH117" i="4" s="1"/>
  <c r="AE186" i="4"/>
  <c r="AJ186" i="4" s="1"/>
  <c r="AC48" i="4"/>
  <c r="AH48" i="4" s="1"/>
  <c r="AC168" i="4"/>
  <c r="AH168" i="4" s="1"/>
  <c r="AD64" i="4"/>
  <c r="AI64" i="4" s="1"/>
  <c r="AD160" i="4"/>
  <c r="AI160" i="4" s="1"/>
  <c r="AE56" i="4"/>
  <c r="AJ56" i="4" s="1"/>
  <c r="AE152" i="4"/>
  <c r="AJ152" i="4" s="1"/>
  <c r="AC49" i="4"/>
  <c r="AH49" i="4" s="1"/>
  <c r="AC145" i="4"/>
  <c r="AH145" i="4" s="1"/>
  <c r="AD41" i="4"/>
  <c r="AI41" i="4" s="1"/>
  <c r="AD137" i="4"/>
  <c r="AI137" i="4" s="1"/>
  <c r="AE33" i="4"/>
  <c r="AJ33" i="4" s="1"/>
  <c r="AE129" i="4"/>
  <c r="AJ129" i="4" s="1"/>
  <c r="AC38" i="4"/>
  <c r="AH38" i="4" s="1"/>
  <c r="AC134" i="4"/>
  <c r="AH134" i="4" s="1"/>
  <c r="AD30" i="4"/>
  <c r="AI30" i="4" s="1"/>
  <c r="AD186" i="4"/>
  <c r="AI186" i="4" s="1"/>
  <c r="AE142" i="4"/>
  <c r="AJ142" i="4" s="1"/>
  <c r="AC123" i="4"/>
  <c r="AH123" i="4" s="1"/>
  <c r="AD7" i="4"/>
  <c r="AI7" i="4" s="1"/>
  <c r="AD163" i="4"/>
  <c r="AI163" i="4" s="1"/>
  <c r="AE119" i="4"/>
  <c r="AJ119" i="4" s="1"/>
  <c r="AC18" i="4"/>
  <c r="AH18" i="4" s="1"/>
  <c r="AC174" i="4"/>
  <c r="AH174" i="4" s="1"/>
  <c r="AD130" i="4"/>
  <c r="AI130" i="4" s="1"/>
  <c r="AE14" i="4"/>
  <c r="AJ14" i="4" s="1"/>
  <c r="AE170" i="4"/>
  <c r="AJ170" i="4" s="1"/>
  <c r="AB12" i="4"/>
  <c r="AG12" i="4" s="1"/>
  <c r="AC100" i="4"/>
  <c r="AH100" i="4" s="1"/>
  <c r="AD188" i="4"/>
  <c r="AI188" i="4" s="1"/>
  <c r="AA144" i="4"/>
  <c r="AF144" i="4" s="1"/>
  <c r="AB165" i="4"/>
  <c r="AG165" i="4" s="1"/>
  <c r="AB32" i="4"/>
  <c r="AG32" i="4" s="1"/>
  <c r="AB21" i="4"/>
  <c r="AG21" i="4" s="1"/>
  <c r="AC176" i="4"/>
  <c r="AH176" i="4" s="1"/>
  <c r="AD144" i="4"/>
  <c r="AI144" i="4" s="1"/>
  <c r="AD85" i="4"/>
  <c r="AI85" i="4" s="1"/>
  <c r="AE41" i="4"/>
  <c r="AJ41" i="4" s="1"/>
  <c r="AE197" i="4"/>
  <c r="AJ197" i="4" s="1"/>
  <c r="AC142" i="4"/>
  <c r="AH142" i="4" s="1"/>
  <c r="AD98" i="4"/>
  <c r="AI98" i="4" s="1"/>
  <c r="AE54" i="4"/>
  <c r="AJ54" i="4" s="1"/>
  <c r="AC180" i="4"/>
  <c r="AH180" i="4" s="1"/>
  <c r="AE68" i="4"/>
  <c r="AJ68" i="4" s="1"/>
  <c r="AC157" i="4"/>
  <c r="AH157" i="4" s="1"/>
  <c r="AE45" i="4"/>
  <c r="AJ45" i="4" s="1"/>
  <c r="AC146" i="4"/>
  <c r="AH146" i="4" s="1"/>
  <c r="AD114" i="4"/>
  <c r="AI114" i="4" s="1"/>
  <c r="AE70" i="4"/>
  <c r="AJ70" i="4" s="1"/>
  <c r="AC51" i="4"/>
  <c r="AH51" i="4" s="1"/>
  <c r="AC135" i="4"/>
  <c r="AH135" i="4" s="1"/>
  <c r="AD91" i="4"/>
  <c r="AI91" i="4" s="1"/>
  <c r="AE47" i="4"/>
  <c r="AJ47" i="4" s="1"/>
  <c r="AB146" i="4"/>
  <c r="AG146" i="4" s="1"/>
  <c r="AC102" i="4"/>
  <c r="AH102" i="4" s="1"/>
  <c r="AD58" i="4"/>
  <c r="AI58" i="4" s="1"/>
  <c r="AD142" i="4"/>
  <c r="AI142" i="4" s="1"/>
  <c r="AE98" i="4"/>
  <c r="AJ98" i="4" s="1"/>
  <c r="AA124" i="4"/>
  <c r="AF124" i="4" s="1"/>
  <c r="AB4" i="4"/>
  <c r="AG4" i="4" s="1"/>
  <c r="AB202" i="4"/>
  <c r="AG202" i="4" s="1"/>
  <c r="AB57" i="4"/>
  <c r="AG57" i="4" s="1"/>
  <c r="AC32" i="4"/>
  <c r="AH32" i="4" s="1"/>
  <c r="AC200" i="4"/>
  <c r="AH200" i="4" s="1"/>
  <c r="AD168" i="4"/>
  <c r="AI168" i="4" s="1"/>
  <c r="AB197" i="4"/>
  <c r="AG197" i="4" s="1"/>
  <c r="AC153" i="4"/>
  <c r="AH153" i="4" s="1"/>
  <c r="AD109" i="4"/>
  <c r="AI109" i="4" s="1"/>
  <c r="AE65" i="4"/>
  <c r="AJ65" i="4" s="1"/>
  <c r="AC10" i="4"/>
  <c r="AH10" i="4" s="1"/>
  <c r="AE78" i="4"/>
  <c r="AJ78" i="4" s="1"/>
  <c r="AE198" i="4"/>
  <c r="AJ198" i="4" s="1"/>
  <c r="AC72" i="4"/>
  <c r="AH72" i="4" s="1"/>
  <c r="AD172" i="4"/>
  <c r="AI172" i="4" s="1"/>
  <c r="AC61" i="4"/>
  <c r="AH61" i="4" s="1"/>
  <c r="AD149" i="4"/>
  <c r="AI149" i="4" s="1"/>
  <c r="AC50" i="4"/>
  <c r="AH50" i="4" s="1"/>
  <c r="AD42" i="4"/>
  <c r="AI42" i="4" s="1"/>
  <c r="AD198" i="4"/>
  <c r="AI198" i="4" s="1"/>
  <c r="AE154" i="4"/>
  <c r="AJ154" i="4" s="1"/>
  <c r="AC63" i="4"/>
  <c r="AH63" i="4" s="1"/>
  <c r="AD19" i="4"/>
  <c r="AI19" i="4" s="1"/>
  <c r="AD175" i="4"/>
  <c r="AI175" i="4" s="1"/>
  <c r="AE131" i="4"/>
  <c r="AJ131" i="4" s="1"/>
  <c r="AC30" i="4"/>
  <c r="AH30" i="4" s="1"/>
  <c r="AC186" i="4"/>
  <c r="AH186" i="4" s="1"/>
  <c r="AD70" i="4"/>
  <c r="AI70" i="4" s="1"/>
  <c r="AE26" i="4"/>
  <c r="AJ26" i="4" s="1"/>
  <c r="AE182" i="4"/>
  <c r="AJ182" i="4" s="1"/>
  <c r="AB60" i="4"/>
  <c r="AG60" i="4" s="1"/>
  <c r="AC148" i="4"/>
  <c r="AH148" i="4" s="1"/>
  <c r="AE36" i="4"/>
  <c r="AJ36" i="4" s="1"/>
  <c r="AA18" i="4"/>
  <c r="AF18" i="4" s="1"/>
  <c r="AB40" i="4"/>
  <c r="AG40" i="4" s="1"/>
  <c r="AC199" i="4"/>
  <c r="AH199" i="4" s="1"/>
  <c r="AA29" i="4"/>
  <c r="AF29" i="4" s="1"/>
  <c r="AB69" i="4"/>
  <c r="AG69" i="4" s="1"/>
  <c r="AC44" i="4"/>
  <c r="AH44" i="4" s="1"/>
  <c r="AD12" i="4"/>
  <c r="AI12" i="4" s="1"/>
  <c r="AE148" i="4"/>
  <c r="AJ148" i="4" s="1"/>
  <c r="AC9" i="4"/>
  <c r="AH9" i="4" s="1"/>
  <c r="AC165" i="4"/>
  <c r="AH165" i="4" s="1"/>
  <c r="AD121" i="4"/>
  <c r="AI121" i="4" s="1"/>
  <c r="AE77" i="4"/>
  <c r="AJ77" i="4" s="1"/>
  <c r="AE90" i="4"/>
  <c r="AJ90" i="4" s="1"/>
  <c r="AB164" i="4"/>
  <c r="AG164" i="4" s="1"/>
  <c r="AC192" i="4"/>
  <c r="AH192" i="4" s="1"/>
  <c r="AD88" i="4"/>
  <c r="AI88" i="4" s="1"/>
  <c r="AD184" i="4"/>
  <c r="AI184" i="4" s="1"/>
  <c r="AE80" i="4"/>
  <c r="AJ80" i="4" s="1"/>
  <c r="AE176" i="4"/>
  <c r="AJ176" i="4" s="1"/>
  <c r="AC73" i="4"/>
  <c r="AH73" i="4" s="1"/>
  <c r="AC169" i="4"/>
  <c r="AH169" i="4" s="1"/>
  <c r="AD65" i="4"/>
  <c r="AI65" i="4" s="1"/>
  <c r="AD161" i="4"/>
  <c r="AI161" i="4" s="1"/>
  <c r="AE57" i="4"/>
  <c r="AJ57" i="4" s="1"/>
  <c r="AE153" i="4"/>
  <c r="AJ153" i="4" s="1"/>
  <c r="AC62" i="4"/>
  <c r="AH62" i="4" s="1"/>
  <c r="AC158" i="4"/>
  <c r="AH158" i="4" s="1"/>
  <c r="AD126" i="4"/>
  <c r="AI126" i="4" s="1"/>
  <c r="AE82" i="4"/>
  <c r="AJ82" i="4" s="1"/>
  <c r="AE166" i="4"/>
  <c r="AJ166" i="4" s="1"/>
  <c r="AC147" i="4"/>
  <c r="AH147" i="4" s="1"/>
  <c r="AD103" i="4"/>
  <c r="AI103" i="4" s="1"/>
  <c r="AE59" i="4"/>
  <c r="AJ59" i="4" s="1"/>
  <c r="AB158" i="4"/>
  <c r="AG158" i="4" s="1"/>
  <c r="AC114" i="4"/>
  <c r="AH114" i="4" s="1"/>
  <c r="AC198" i="4"/>
  <c r="AH198" i="4" s="1"/>
  <c r="AD154" i="4"/>
  <c r="AI154" i="4" s="1"/>
  <c r="AE110" i="4"/>
  <c r="AJ110" i="4" s="1"/>
  <c r="AB15" i="4"/>
  <c r="AG15" i="4" s="1"/>
  <c r="AB100" i="4"/>
  <c r="AG100" i="4" s="1"/>
  <c r="AB93" i="4"/>
  <c r="AG93" i="4" s="1"/>
  <c r="AE101" i="4"/>
  <c r="AJ101" i="4" s="1"/>
  <c r="AC46" i="4"/>
  <c r="AH46" i="4" s="1"/>
  <c r="AC202" i="4"/>
  <c r="AH202" i="4" s="1"/>
  <c r="AD158" i="4"/>
  <c r="AI158" i="4" s="1"/>
  <c r="AC84" i="4"/>
  <c r="AH84" i="4" s="1"/>
  <c r="AD196" i="4"/>
  <c r="AI196" i="4" s="1"/>
  <c r="AC85" i="4"/>
  <c r="AH85" i="4" s="1"/>
  <c r="AD173" i="4"/>
  <c r="AI173" i="4" s="1"/>
  <c r="AC74" i="4"/>
  <c r="AH74" i="4" s="1"/>
  <c r="AD54" i="4"/>
  <c r="AI54" i="4" s="1"/>
  <c r="AE10" i="4"/>
  <c r="AJ10" i="4" s="1"/>
  <c r="AE94" i="4"/>
  <c r="AJ94" i="4" s="1"/>
  <c r="AC75" i="4"/>
  <c r="AH75" i="4" s="1"/>
  <c r="AD31" i="4"/>
  <c r="AI31" i="4" s="1"/>
  <c r="AD187" i="4"/>
  <c r="AI187" i="4" s="1"/>
  <c r="AE143" i="4"/>
  <c r="AJ143" i="4" s="1"/>
  <c r="AC42" i="4"/>
  <c r="AH42" i="4" s="1"/>
  <c r="AC126" i="4"/>
  <c r="AH126" i="4" s="1"/>
  <c r="AD82" i="4"/>
  <c r="AI82" i="4" s="1"/>
  <c r="AE38" i="4"/>
  <c r="AJ38" i="4" s="1"/>
  <c r="AE194" i="4"/>
  <c r="AJ194" i="4" s="1"/>
  <c r="AB108" i="4"/>
  <c r="AG108" i="4" s="1"/>
  <c r="AC196" i="4"/>
  <c r="AH196" i="4" s="1"/>
  <c r="AE84" i="4"/>
  <c r="AJ84" i="4" s="1"/>
  <c r="AC68" i="4"/>
  <c r="AH68" i="4" s="1"/>
  <c r="AD48" i="4"/>
  <c r="AI48" i="4" s="1"/>
  <c r="AE16" i="4"/>
  <c r="AJ16" i="4" s="1"/>
  <c r="AE172" i="4"/>
  <c r="AJ172" i="4" s="1"/>
  <c r="AC33" i="4"/>
  <c r="AH33" i="4" s="1"/>
  <c r="AC189" i="4"/>
  <c r="AH189" i="4" s="1"/>
  <c r="AE114" i="4"/>
  <c r="AJ114" i="4" s="1"/>
  <c r="AB176" i="4"/>
  <c r="AG176" i="4" s="1"/>
  <c r="AC108" i="4"/>
  <c r="AH108" i="4" s="1"/>
  <c r="AD100" i="4"/>
  <c r="AI100" i="4" s="1"/>
  <c r="AE188" i="4"/>
  <c r="AJ188" i="4" s="1"/>
  <c r="AD77" i="4"/>
  <c r="AI77" i="4" s="1"/>
  <c r="AE165" i="4"/>
  <c r="AJ165" i="4" s="1"/>
  <c r="AD138" i="4"/>
  <c r="AI138" i="4" s="1"/>
  <c r="AE22" i="4"/>
  <c r="AJ22" i="4" s="1"/>
  <c r="AE178" i="4"/>
  <c r="AJ178" i="4" s="1"/>
  <c r="AC159" i="4"/>
  <c r="AH159" i="4" s="1"/>
  <c r="AD115" i="4"/>
  <c r="AI115" i="4" s="1"/>
  <c r="AE71" i="4"/>
  <c r="AJ71" i="4" s="1"/>
  <c r="AB170" i="4"/>
  <c r="AG170" i="4" s="1"/>
  <c r="AC54" i="4"/>
  <c r="AH54" i="4" s="1"/>
  <c r="AD10" i="4"/>
  <c r="AI10" i="4" s="1"/>
  <c r="AD166" i="4"/>
  <c r="AI166" i="4" s="1"/>
  <c r="AE122" i="4"/>
  <c r="AJ122" i="4" s="1"/>
  <c r="AA20" i="4"/>
  <c r="AF20" i="4" s="1"/>
  <c r="AA25" i="4"/>
  <c r="AF25" i="4" s="1"/>
  <c r="AA148" i="4"/>
  <c r="AF148" i="4" s="1"/>
  <c r="AA101" i="4"/>
  <c r="AF101" i="4" s="1"/>
  <c r="AB105" i="4"/>
  <c r="AG105" i="4" s="1"/>
  <c r="AC80" i="4"/>
  <c r="AH80" i="4" s="1"/>
  <c r="AD157" i="4"/>
  <c r="AI157" i="4" s="1"/>
  <c r="AE113" i="4"/>
  <c r="AJ113" i="4" s="1"/>
  <c r="AC58" i="4"/>
  <c r="AH58" i="4" s="1"/>
  <c r="AD14" i="4"/>
  <c r="AI14" i="4" s="1"/>
  <c r="AD170" i="4"/>
  <c r="AI170" i="4" s="1"/>
  <c r="AD16" i="4"/>
  <c r="AI16" i="4" s="1"/>
  <c r="AD112" i="4"/>
  <c r="AI112" i="4" s="1"/>
  <c r="AE8" i="4"/>
  <c r="AJ8" i="4" s="1"/>
  <c r="AE104" i="4"/>
  <c r="AJ104" i="4" s="1"/>
  <c r="AE200" i="4"/>
  <c r="AJ200" i="4" s="1"/>
  <c r="AC97" i="4"/>
  <c r="AH97" i="4" s="1"/>
  <c r="AC193" i="4"/>
  <c r="AH193" i="4" s="1"/>
  <c r="AD89" i="4"/>
  <c r="AI89" i="4" s="1"/>
  <c r="AD185" i="4"/>
  <c r="AI185" i="4" s="1"/>
  <c r="AE81" i="4"/>
  <c r="AJ81" i="4" s="1"/>
  <c r="AE177" i="4"/>
  <c r="AJ177" i="4" s="1"/>
  <c r="AC86" i="4"/>
  <c r="AH86" i="4" s="1"/>
  <c r="AC182" i="4"/>
  <c r="AH182" i="4" s="1"/>
  <c r="AD66" i="4"/>
  <c r="AI66" i="4" s="1"/>
  <c r="AD150" i="4"/>
  <c r="AI150" i="4" s="1"/>
  <c r="AE106" i="4"/>
  <c r="AJ106" i="4" s="1"/>
  <c r="AC87" i="4"/>
  <c r="AH87" i="4" s="1"/>
  <c r="AD43" i="4"/>
  <c r="AI43" i="4" s="1"/>
  <c r="AD199" i="4"/>
  <c r="AI199" i="4" s="1"/>
  <c r="AE155" i="4"/>
  <c r="AJ155" i="4" s="1"/>
  <c r="AB182" i="4"/>
  <c r="AG182" i="4" s="1"/>
  <c r="AC138" i="4"/>
  <c r="AH138" i="4" s="1"/>
  <c r="AD94" i="4"/>
  <c r="AI94" i="4" s="1"/>
  <c r="AE50" i="4"/>
  <c r="AJ50" i="4" s="1"/>
  <c r="AB156" i="4"/>
  <c r="AG156" i="4" s="1"/>
  <c r="AD44" i="4"/>
  <c r="AI44" i="4" s="1"/>
  <c r="AE132" i="4"/>
  <c r="AJ132" i="4" s="1"/>
  <c r="AE83" i="4"/>
  <c r="AJ83" i="4" s="1"/>
  <c r="AA68" i="4"/>
  <c r="AF68" i="4" s="1"/>
  <c r="AA184" i="4"/>
  <c r="AF184" i="4" s="1"/>
  <c r="AE51" i="4"/>
  <c r="AJ51" i="4" s="1"/>
  <c r="AA170" i="4"/>
  <c r="AF170" i="4" s="1"/>
  <c r="AB20" i="4"/>
  <c r="AG20" i="4" s="1"/>
  <c r="AA125" i="4"/>
  <c r="AF125" i="4" s="1"/>
  <c r="AC92" i="4"/>
  <c r="AH92" i="4" s="1"/>
  <c r="AD60" i="4"/>
  <c r="AI60" i="4" s="1"/>
  <c r="AE28" i="4"/>
  <c r="AJ28" i="4" s="1"/>
  <c r="AE184" i="4"/>
  <c r="AJ184" i="4" s="1"/>
  <c r="AC45" i="4"/>
  <c r="AH45" i="4" s="1"/>
  <c r="AE126" i="4"/>
  <c r="AJ126" i="4" s="1"/>
  <c r="AB200" i="4"/>
  <c r="AG200" i="4" s="1"/>
  <c r="AC120" i="4"/>
  <c r="AH120" i="4" s="1"/>
  <c r="AD124" i="4"/>
  <c r="AI124" i="4" s="1"/>
  <c r="AC13" i="4"/>
  <c r="AH13" i="4" s="1"/>
  <c r="AD101" i="4"/>
  <c r="AI101" i="4" s="1"/>
  <c r="AE189" i="4"/>
  <c r="AJ189" i="4" s="1"/>
  <c r="AD78" i="4"/>
  <c r="AI78" i="4" s="1"/>
  <c r="AE34" i="4"/>
  <c r="AJ34" i="4" s="1"/>
  <c r="AE190" i="4"/>
  <c r="AJ190" i="4" s="1"/>
  <c r="AC171" i="4"/>
  <c r="AH171" i="4" s="1"/>
  <c r="AD127" i="4"/>
  <c r="AI127" i="4" s="1"/>
  <c r="AE167" i="4"/>
  <c r="AJ167" i="4" s="1"/>
  <c r="AC66" i="4"/>
  <c r="AH66" i="4" s="1"/>
  <c r="AD22" i="4"/>
  <c r="AI22" i="4" s="1"/>
  <c r="AD178" i="4"/>
  <c r="AI178" i="4" s="1"/>
  <c r="AE134" i="4"/>
  <c r="AJ134" i="4" s="1"/>
  <c r="AA155" i="4"/>
  <c r="AF155" i="4" s="1"/>
  <c r="AA73" i="4"/>
  <c r="AF73" i="4" s="1"/>
  <c r="AB42" i="4"/>
  <c r="AG42" i="4" s="1"/>
  <c r="AB68" i="4"/>
  <c r="AG68" i="4" s="1"/>
  <c r="AA161" i="4"/>
  <c r="AF161" i="4" s="1"/>
  <c r="AB167" i="4"/>
  <c r="AG167" i="4" s="1"/>
  <c r="AC116" i="4"/>
  <c r="AH116" i="4" s="1"/>
  <c r="AD84" i="4"/>
  <c r="AI84" i="4" s="1"/>
  <c r="AE52" i="4"/>
  <c r="AJ52" i="4" s="1"/>
  <c r="AD50" i="4"/>
  <c r="AI50" i="4" s="1"/>
  <c r="AE6" i="4"/>
  <c r="AJ6" i="4" s="1"/>
  <c r="AE150" i="4"/>
  <c r="AJ150" i="4" s="1"/>
  <c r="AD28" i="4"/>
  <c r="AI28" i="4" s="1"/>
  <c r="AE116" i="4"/>
  <c r="AJ116" i="4" s="1"/>
  <c r="AD5" i="4"/>
  <c r="AI5" i="4" s="1"/>
  <c r="AE93" i="4"/>
  <c r="AJ93" i="4" s="1"/>
  <c r="AC194" i="4"/>
  <c r="AH194" i="4" s="1"/>
  <c r="AD162" i="4"/>
  <c r="AI162" i="4" s="1"/>
  <c r="AE118" i="4"/>
  <c r="AJ118" i="4" s="1"/>
  <c r="AC99" i="4"/>
  <c r="AH99" i="4" s="1"/>
  <c r="AD55" i="4"/>
  <c r="AI55" i="4" s="1"/>
  <c r="AE11" i="4"/>
  <c r="AJ11" i="4" s="1"/>
  <c r="AE95" i="4"/>
  <c r="AJ95" i="4" s="1"/>
  <c r="AB194" i="4"/>
  <c r="AG194" i="4" s="1"/>
  <c r="AC150" i="4"/>
  <c r="AH150" i="4" s="1"/>
  <c r="AD106" i="4"/>
  <c r="AI106" i="4" s="1"/>
  <c r="AE62" i="4"/>
  <c r="AJ62" i="4" s="1"/>
  <c r="AC4" i="4"/>
  <c r="AH4" i="4" s="1"/>
  <c r="AD92" i="4"/>
  <c r="AI92" i="4" s="1"/>
  <c r="AE180" i="4"/>
  <c r="AJ180" i="4" s="1"/>
  <c r="R205" i="4" l="1"/>
  <c r="AO5" i="4" s="1"/>
  <c r="AG3" i="4"/>
  <c r="R204" i="4"/>
  <c r="Q205" i="4"/>
  <c r="AN5" i="4" s="1"/>
  <c r="Q20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<sst xmlns="http://schemas.openxmlformats.org/spreadsheetml/2006/main" count="3542" uniqueCount="1990">
  <si>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</si>
  <si>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</si>
  <si>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</si>
  <si>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</si>
  <si>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</si>
  <si>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</si>
  <si>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</si>
  <si>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</si>
  <si>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</si>
  <si>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</si>
  <si>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</si>
  <si>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</si>
  <si>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</si>
  <si>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</si>
  <si>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</si>
  <si>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 xml:space="preserve">James Harden </t>
  </si>
  <si>
    <t>HOU</t>
  </si>
  <si>
    <t xml:space="preserve">Anthony Davis </t>
  </si>
  <si>
    <t>LAL</t>
  </si>
  <si>
    <t xml:space="preserve">Karl-Anthony Towns 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</si>
  <si>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</si>
  <si>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</si>
  <si>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</si>
  <si>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</si>
  <si>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</si>
  <si>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</si>
  <si>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</si>
  <si>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</si>
  <si>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</si>
  <si>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</si>
  <si>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</si>
  <si>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</si>
  <si>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</si>
  <si>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</si>
  <si>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</si>
  <si>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</si>
  <si>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</si>
  <si>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</si>
  <si>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</si>
  <si>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</si>
  <si>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</si>
  <si>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</si>
  <si>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</si>
  <si>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</si>
  <si>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</si>
  <si>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 xml:space="preserve">LeBron James </t>
  </si>
  <si>
    <t>Jimmy Butler</t>
  </si>
  <si>
    <t>MIA</t>
  </si>
  <si>
    <t>Jayson Tatum</t>
  </si>
  <si>
    <t>BOS</t>
  </si>
  <si>
    <t>Bam Adebayo</t>
  </si>
  <si>
    <t xml:space="preserve">Kristaps Porzingis </t>
  </si>
  <si>
    <t xml:space="preserve">Jusuf Nurkic 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</si>
  <si>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</si>
  <si>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</si>
  <si>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</si>
  <si>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</si>
  <si>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</si>
  <si>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</si>
  <si>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</si>
  <si>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</si>
  <si>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</si>
  <si>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</si>
  <si>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</si>
  <si>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</si>
  <si>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</si>
  <si>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</si>
  <si>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</si>
  <si>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</si>
  <si>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</si>
  <si>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</si>
  <si>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</si>
  <si>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</si>
  <si>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</si>
  <si>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</si>
  <si>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</si>
  <si>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</si>
  <si>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</si>
  <si>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</si>
  <si>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</si>
  <si>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 xml:space="preserve">LaMarcus Aldridge </t>
  </si>
  <si>
    <t>Domantas Sabonis</t>
  </si>
  <si>
    <t>IND</t>
  </si>
  <si>
    <t>D'Angelo Russell</t>
  </si>
  <si>
    <t>Brook Lopez</t>
  </si>
  <si>
    <t>Brandon Ingram</t>
  </si>
  <si>
    <t>NOP</t>
  </si>
  <si>
    <t xml:space="preserve">Jaren Jackson Jr. 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</si>
  <si>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</si>
  <si>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</si>
  <si>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</si>
  <si>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</si>
  <si>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</si>
  <si>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</si>
  <si>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</si>
  <si>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</si>
  <si>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</si>
  <si>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</si>
  <si>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</si>
  <si>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</si>
  <si>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</si>
  <si>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 xml:space="preserve">Derrick White </t>
  </si>
  <si>
    <t>Dejounte Murray</t>
  </si>
  <si>
    <t>Gordon Hayward</t>
  </si>
  <si>
    <t>CHA</t>
  </si>
  <si>
    <t xml:space="preserve">Kemba Walker 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</si>
  <si>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</si>
  <si>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</si>
  <si>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</si>
  <si>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</si>
  <si>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</si>
  <si>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</si>
  <si>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</si>
  <si>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</si>
  <si>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</si>
  <si>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</si>
  <si>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</si>
  <si>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</si>
  <si>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</si>
  <si>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</si>
  <si>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</si>
  <si>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</si>
  <si>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</si>
  <si>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</si>
  <si>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</si>
  <si>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 xml:space="preserve">Bojan Bogdanovic </t>
  </si>
  <si>
    <t>Victor Oladipo</t>
  </si>
  <si>
    <t>Elfrid Payton</t>
  </si>
  <si>
    <t xml:space="preserve">Daniel Theis </t>
  </si>
  <si>
    <t xml:space="preserve">Draymond Green </t>
  </si>
  <si>
    <t>Jarrett Allen</t>
  </si>
  <si>
    <t xml:space="preserve">Hassan Whiteside 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</si>
  <si>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</si>
  <si>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</si>
  <si>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</si>
  <si>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</si>
  <si>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</si>
  <si>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</si>
  <si>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</si>
  <si>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Josh Richardson</t>
  </si>
  <si>
    <t>Delon Wright</t>
  </si>
  <si>
    <t>DET</t>
  </si>
  <si>
    <t>OG Anunoby</t>
  </si>
  <si>
    <t>Evan Fournier</t>
  </si>
  <si>
    <t>Serge Ibaka</t>
  </si>
  <si>
    <t>Nerlens Noel</t>
  </si>
  <si>
    <t>Maxi Kleber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</si>
  <si>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</si>
  <si>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</si>
  <si>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</si>
  <si>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</si>
  <si>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</si>
  <si>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</si>
  <si>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</si>
  <si>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Otto Porter Jr.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</si>
  <si>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</si>
  <si>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</si>
  <si>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</si>
  <si>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</si>
  <si>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</si>
  <si>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</si>
  <si>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</si>
  <si>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</si>
  <si>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</si>
  <si>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Davis Bertans</t>
  </si>
  <si>
    <t xml:space="preserve">Marvin Bagley III </t>
  </si>
  <si>
    <t>Danilo Gallinari</t>
  </si>
  <si>
    <t>Killian Hayes</t>
  </si>
  <si>
    <t>Nemanja Bjelica</t>
  </si>
  <si>
    <t>Marc Gasol</t>
  </si>
  <si>
    <t>Blake Griffin</t>
  </si>
  <si>
    <t>Patrick Beverley</t>
  </si>
  <si>
    <t>Donte DiVincenzo</t>
  </si>
  <si>
    <t>Tyler Herro</t>
  </si>
  <si>
    <t>Paul Millsap</t>
  </si>
  <si>
    <t xml:space="preserve">Terrence Ross </t>
  </si>
  <si>
    <t>Larry Nance Jr.</t>
  </si>
  <si>
    <t>Coby White</t>
  </si>
  <si>
    <t xml:space="preserve">DeMarcus Cousins </t>
  </si>
  <si>
    <t>Miles Bridges</t>
  </si>
  <si>
    <t xml:space="preserve">Malik Beasley 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</si>
  <si>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</si>
  <si>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</si>
  <si>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</si>
  <si>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</si>
  <si>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</si>
  <si>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</si>
  <si>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</si>
  <si>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</si>
  <si>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</si>
  <si>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</si>
  <si>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</si>
  <si>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</si>
  <si>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</si>
  <si>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Cody Zeller</t>
  </si>
  <si>
    <t xml:space="preserve">James Wiseman </t>
  </si>
  <si>
    <t>Derrick Jones Jr.</t>
  </si>
  <si>
    <t>Dwight Powell</t>
  </si>
  <si>
    <t>Joe Harris</t>
  </si>
  <si>
    <t>Joe Ingles</t>
  </si>
  <si>
    <t>Royce O'Neale</t>
  </si>
  <si>
    <t>Tim Hardaway Jr.</t>
  </si>
  <si>
    <t>Harrison Barnes</t>
  </si>
  <si>
    <t xml:space="preserve">Jeremy Lamb </t>
  </si>
  <si>
    <t xml:space="preserve">Mo Bamba </t>
  </si>
  <si>
    <t xml:space="preserve">Trevor Ariza </t>
  </si>
  <si>
    <t>Gary Harris</t>
  </si>
  <si>
    <t>Dennis Schroder</t>
  </si>
  <si>
    <t xml:space="preserve">Matisse Thybulle </t>
  </si>
  <si>
    <t>Goran Dragic</t>
  </si>
  <si>
    <t>Troy Brown Jr.</t>
  </si>
  <si>
    <t>Dorian Finney-Smith</t>
  </si>
  <si>
    <t>Spencer Dinwiddie</t>
  </si>
  <si>
    <t>Danuel House Jr.</t>
  </si>
  <si>
    <t xml:space="preserve">Keldon Johnson </t>
  </si>
  <si>
    <t>SF</t>
  </si>
  <si>
    <t>Robert Williams</t>
  </si>
  <si>
    <t>Josh Okogie</t>
  </si>
  <si>
    <t>Cam Reddish</t>
  </si>
  <si>
    <t>Obi Toppin</t>
  </si>
  <si>
    <t>Svi Mykhailiuk</t>
  </si>
  <si>
    <t>Kendrick Nunn</t>
  </si>
  <si>
    <t>Danny Green</t>
  </si>
  <si>
    <t>Gary Trent Jr.</t>
  </si>
  <si>
    <t>Tomas Satoransky</t>
  </si>
  <si>
    <t>Dario Saric</t>
  </si>
  <si>
    <t>Derrick Favors</t>
  </si>
  <si>
    <t>Anthony Edwards</t>
  </si>
  <si>
    <t>Caris LeVert</t>
  </si>
  <si>
    <t>Kevin Huerter</t>
  </si>
  <si>
    <t>Dillon Brooks</t>
  </si>
  <si>
    <t>Shake Milton</t>
  </si>
  <si>
    <t>Frank Ntilikina</t>
  </si>
  <si>
    <t>De'Anthony Melton</t>
  </si>
  <si>
    <t>Michael Carter-Williams</t>
  </si>
  <si>
    <t>Enes Kanter</t>
  </si>
  <si>
    <t>Cameron Johnson</t>
  </si>
  <si>
    <t>RJ Barrett</t>
  </si>
  <si>
    <t>Moritz Wagner</t>
  </si>
  <si>
    <t>Mason Plumlee</t>
  </si>
  <si>
    <t xml:space="preserve">Tristan Thompson </t>
  </si>
  <si>
    <t>Monte Morris</t>
  </si>
  <si>
    <t>Jabari Parker</t>
  </si>
  <si>
    <t>Thaddeus Young</t>
  </si>
  <si>
    <t>Vincent Poirier</t>
  </si>
  <si>
    <t>200/10</t>
  </si>
  <si>
    <t>200/13</t>
  </si>
  <si>
    <t>10 player z-score:</t>
  </si>
  <si>
    <t>13 player z-score:</t>
  </si>
  <si>
    <t>_______</t>
  </si>
  <si>
    <t>Kyle</t>
  </si>
  <si>
    <t>Ben</t>
  </si>
  <si>
    <t>George</t>
  </si>
  <si>
    <t>Alex</t>
  </si>
  <si>
    <t>Zmo</t>
  </si>
  <si>
    <t>Dylan</t>
  </si>
  <si>
    <t>Tom</t>
  </si>
  <si>
    <t>Akbar</t>
  </si>
  <si>
    <t>Brandt</t>
  </si>
  <si>
    <t>Rob</t>
  </si>
  <si>
    <t>Mod</t>
  </si>
  <si>
    <t>TOTAL</t>
  </si>
  <si>
    <t>4 1</t>
  </si>
  <si>
    <t>5 1</t>
  </si>
  <si>
    <t>6 2</t>
  </si>
  <si>
    <t>8 4</t>
  </si>
  <si>
    <t>9 2</t>
  </si>
  <si>
    <t>10 2</t>
  </si>
  <si>
    <t>11 4</t>
  </si>
  <si>
    <t>12 2</t>
  </si>
  <si>
    <t>13 1</t>
  </si>
  <si>
    <t>14 5</t>
  </si>
  <si>
    <t>15 5</t>
  </si>
  <si>
    <t>16 1</t>
  </si>
  <si>
    <t>17 1</t>
  </si>
  <si>
    <t>18 5</t>
  </si>
  <si>
    <t>19 4</t>
  </si>
  <si>
    <t>20 1</t>
  </si>
  <si>
    <t>22 4</t>
  </si>
  <si>
    <t>23 7</t>
  </si>
  <si>
    <t>24 4</t>
  </si>
  <si>
    <t>25 1</t>
  </si>
  <si>
    <t>26 6</t>
  </si>
  <si>
    <t>27 6</t>
  </si>
  <si>
    <t>28 6</t>
  </si>
  <si>
    <t>29 15</t>
  </si>
  <si>
    <t>30 8</t>
  </si>
  <si>
    <t>31 6</t>
  </si>
  <si>
    <t>32 1</t>
  </si>
  <si>
    <t>33 7</t>
  </si>
  <si>
    <t>34 7</t>
  </si>
  <si>
    <t>35 1</t>
  </si>
  <si>
    <t>36 1</t>
  </si>
  <si>
    <t>37 7</t>
  </si>
  <si>
    <t>38 11</t>
  </si>
  <si>
    <t>39 13</t>
  </si>
  <si>
    <t>40 6</t>
  </si>
  <si>
    <t>41 4</t>
  </si>
  <si>
    <t>42 4</t>
  </si>
  <si>
    <t>43 4</t>
  </si>
  <si>
    <t>44 22</t>
  </si>
  <si>
    <t>45 6</t>
  </si>
  <si>
    <t>46 17</t>
  </si>
  <si>
    <t>47 6</t>
  </si>
  <si>
    <t>48 8</t>
  </si>
  <si>
    <t>49 13</t>
  </si>
  <si>
    <t>50 3</t>
  </si>
  <si>
    <t>51 10</t>
  </si>
  <si>
    <t>52 5</t>
  </si>
  <si>
    <t>53 11</t>
  </si>
  <si>
    <t>54 11</t>
  </si>
  <si>
    <t>56 15</t>
  </si>
  <si>
    <t>57 20</t>
  </si>
  <si>
    <t>58 9</t>
  </si>
  <si>
    <t>59 1</t>
  </si>
  <si>
    <t>60 8</t>
  </si>
  <si>
    <t>61 10</t>
  </si>
  <si>
    <t>62 10</t>
  </si>
  <si>
    <t>63 4</t>
  </si>
  <si>
    <t>64 15</t>
  </si>
  <si>
    <t>65 11</t>
  </si>
  <si>
    <t>66 3</t>
  </si>
  <si>
    <t>67 9</t>
  </si>
  <si>
    <t>68 20</t>
  </si>
  <si>
    <t>69 6</t>
  </si>
  <si>
    <t>70 6</t>
  </si>
  <si>
    <t>71 1</t>
  </si>
  <si>
    <t>72 13</t>
  </si>
  <si>
    <t>73 11</t>
  </si>
  <si>
    <t>74 9</t>
  </si>
  <si>
    <t>75 15</t>
  </si>
  <si>
    <t>76 26</t>
  </si>
  <si>
    <t>77 4</t>
  </si>
  <si>
    <t>78 4</t>
  </si>
  <si>
    <t>79 8</t>
  </si>
  <si>
    <t>80 7</t>
  </si>
  <si>
    <t>81 17</t>
  </si>
  <si>
    <t>82 7</t>
  </si>
  <si>
    <t>84 21</t>
  </si>
  <si>
    <t>85 3</t>
  </si>
  <si>
    <t>86 9</t>
  </si>
  <si>
    <t>87 6</t>
  </si>
  <si>
    <t>88 7</t>
  </si>
  <si>
    <t>89 8</t>
  </si>
  <si>
    <t>90 13</t>
  </si>
  <si>
    <t>91 10</t>
  </si>
  <si>
    <t>92 12</t>
  </si>
  <si>
    <t>93 11</t>
  </si>
  <si>
    <t>94 11</t>
  </si>
  <si>
    <t>95 19</t>
  </si>
  <si>
    <t>96 2</t>
  </si>
  <si>
    <t>97 19</t>
  </si>
  <si>
    <t>98 17</t>
  </si>
  <si>
    <t>99 5</t>
  </si>
  <si>
    <t>100 13</t>
  </si>
  <si>
    <t>101 5</t>
  </si>
  <si>
    <t>102 11</t>
  </si>
  <si>
    <t>103 11</t>
  </si>
  <si>
    <t>104 4</t>
  </si>
  <si>
    <t>105 6</t>
  </si>
  <si>
    <t>106 13</t>
  </si>
  <si>
    <t>107 21</t>
  </si>
  <si>
    <t>108 9</t>
  </si>
  <si>
    <t>109 28</t>
  </si>
  <si>
    <t>Chris Boucher</t>
  </si>
  <si>
    <t>110 11</t>
  </si>
  <si>
    <t>111 2</t>
  </si>
  <si>
    <t>112 10</t>
  </si>
  <si>
    <t>113 1</t>
  </si>
  <si>
    <t>Alec Burks</t>
  </si>
  <si>
    <t>115 24</t>
  </si>
  <si>
    <t>116 8</t>
  </si>
  <si>
    <t>117 14</t>
  </si>
  <si>
    <t>118 9</t>
  </si>
  <si>
    <t>119 11</t>
  </si>
  <si>
    <t>120 2</t>
  </si>
  <si>
    <t>121 4</t>
  </si>
  <si>
    <t>122 28</t>
  </si>
  <si>
    <t>123 9</t>
  </si>
  <si>
    <t>124 17</t>
  </si>
  <si>
    <t>125 26</t>
  </si>
  <si>
    <t>126 20</t>
  </si>
  <si>
    <t>127 6</t>
  </si>
  <si>
    <t>128 6</t>
  </si>
  <si>
    <t>129 18</t>
  </si>
  <si>
    <t>130 4</t>
  </si>
  <si>
    <t>131 20</t>
  </si>
  <si>
    <t>132 10</t>
  </si>
  <si>
    <t>133 31</t>
  </si>
  <si>
    <t>134 15</t>
  </si>
  <si>
    <t>135 3</t>
  </si>
  <si>
    <t>136 22</t>
  </si>
  <si>
    <t>137 18</t>
  </si>
  <si>
    <t>138 19</t>
  </si>
  <si>
    <t>139 29</t>
  </si>
  <si>
    <t>140 4</t>
  </si>
  <si>
    <t>141 12</t>
  </si>
  <si>
    <t>142 1</t>
  </si>
  <si>
    <t>143 24</t>
  </si>
  <si>
    <t>144 21</t>
  </si>
  <si>
    <t>145 11</t>
  </si>
  <si>
    <t>146 17</t>
  </si>
  <si>
    <t>147 61</t>
  </si>
  <si>
    <t>148 18</t>
  </si>
  <si>
    <t>149 20</t>
  </si>
  <si>
    <t>150 2</t>
  </si>
  <si>
    <t>151 3</t>
  </si>
  <si>
    <t>152 17</t>
  </si>
  <si>
    <t>153 15</t>
  </si>
  <si>
    <t>154 10</t>
  </si>
  <si>
    <t>155 4</t>
  </si>
  <si>
    <t>156 33</t>
  </si>
  <si>
    <t>157 37</t>
  </si>
  <si>
    <t>158 6</t>
  </si>
  <si>
    <t>159 1</t>
  </si>
  <si>
    <t>160 20</t>
  </si>
  <si>
    <t>161 45</t>
  </si>
  <si>
    <t>162 11</t>
  </si>
  <si>
    <t>163 21</t>
  </si>
  <si>
    <t>Justin Holiday</t>
  </si>
  <si>
    <t>164 28</t>
  </si>
  <si>
    <t>165 12</t>
  </si>
  <si>
    <t>166 13</t>
  </si>
  <si>
    <t>167 3</t>
  </si>
  <si>
    <t>168 22</t>
  </si>
  <si>
    <t>169 3</t>
  </si>
  <si>
    <t>170 4</t>
  </si>
  <si>
    <t>171 21</t>
  </si>
  <si>
    <t>172 3</t>
  </si>
  <si>
    <t>173 32</t>
  </si>
  <si>
    <t>174 13</t>
  </si>
  <si>
    <t>175 12</t>
  </si>
  <si>
    <t>176 4</t>
  </si>
  <si>
    <t>177 23</t>
  </si>
  <si>
    <t>Gorgui Dieng</t>
  </si>
  <si>
    <t>178 8</t>
  </si>
  <si>
    <t>179 9</t>
  </si>
  <si>
    <t>180 2</t>
  </si>
  <si>
    <t>181 10</t>
  </si>
  <si>
    <t>182 20</t>
  </si>
  <si>
    <t>183 38</t>
  </si>
  <si>
    <t>184 1</t>
  </si>
  <si>
    <t>185 2</t>
  </si>
  <si>
    <t>186 20</t>
  </si>
  <si>
    <t>Daniel Gafford</t>
  </si>
  <si>
    <t>187 11</t>
  </si>
  <si>
    <t>188 7</t>
  </si>
  <si>
    <t>189 8</t>
  </si>
  <si>
    <t>190 18</t>
  </si>
  <si>
    <t>Marquese Chriss</t>
  </si>
  <si>
    <t>191 6</t>
  </si>
  <si>
    <t>192 15</t>
  </si>
  <si>
    <t>Luke Kennard</t>
  </si>
  <si>
    <t>193 16</t>
  </si>
  <si>
    <t>Luguentz Dort</t>
  </si>
  <si>
    <t>194 5</t>
  </si>
  <si>
    <t>195 29</t>
  </si>
  <si>
    <t>196 3</t>
  </si>
  <si>
    <t>197 22</t>
  </si>
  <si>
    <t>Patty Mills</t>
  </si>
  <si>
    <t>198 15</t>
  </si>
  <si>
    <t>JaMychal Green</t>
  </si>
  <si>
    <t>199 1</t>
  </si>
  <si>
    <t>200 12</t>
  </si>
  <si>
    <t>George Hill</t>
  </si>
  <si>
    <t>top100p$</t>
  </si>
  <si>
    <t>AV</t>
  </si>
  <si>
    <t>pAV</t>
  </si>
  <si>
    <t>GM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</si>
  <si>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</si>
  <si>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</si>
  <si>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</si>
  <si>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</si>
  <si>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</si>
  <si>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</si>
  <si>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</si>
  <si>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</si>
  <si>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</si>
  <si>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PF, SF</t>
  </si>
  <si>
    <t>SG, PG</t>
  </si>
  <si>
    <t>PF, C</t>
  </si>
  <si>
    <t>SF, PF</t>
  </si>
  <si>
    <t>SF, SG</t>
  </si>
  <si>
    <t>C, PF</t>
  </si>
  <si>
    <t>PG, SG</t>
  </si>
  <si>
    <t>SG, SF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</si>
  <si>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</si>
  <si>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</si>
  <si>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</si>
  <si>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</si>
  <si>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</si>
  <si>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</si>
  <si>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</si>
  <si>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</si>
  <si>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</si>
  <si>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</si>
  <si>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</si>
  <si>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</si>
  <si>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</si>
  <si>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</si>
  <si>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Deni Avdija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</si>
  <si>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</si>
  <si>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</si>
  <si>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</si>
  <si>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</si>
  <si>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</si>
  <si>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</si>
  <si>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</si>
  <si>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</si>
  <si>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</si>
  <si>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Willie Cauley-Stein</t>
  </si>
  <si>
    <t>JR Smith</t>
  </si>
  <si>
    <t>Boban Marjanovic</t>
  </si>
  <si>
    <t>Dwyane Wade</t>
  </si>
  <si>
    <t>Nate Robinson</t>
  </si>
  <si>
    <t>Metta World Peace</t>
  </si>
  <si>
    <t>Paul Zipser</t>
  </si>
  <si>
    <t>Kostas Antetokounmpo</t>
  </si>
  <si>
    <t>Jeremy Lin</t>
  </si>
  <si>
    <t>Dirk Nowitzki</t>
  </si>
  <si>
    <t>Stephen Zimmerman</t>
  </si>
  <si>
    <t>Thanasis Antetokounmpo</t>
  </si>
  <si>
    <t>Tristan Thompson</t>
  </si>
  <si>
    <t>Vince Carter</t>
  </si>
  <si>
    <t>Tyrese Maxey</t>
  </si>
  <si>
    <t>Jared Dudley</t>
  </si>
  <si>
    <t>Cole Anthony</t>
  </si>
  <si>
    <t>Wang Zhelin</t>
  </si>
  <si>
    <t>Cassius Winston</t>
  </si>
  <si>
    <t>RJ Hampton</t>
  </si>
  <si>
    <t>Nico Mannion</t>
  </si>
  <si>
    <t>Paul Pierce</t>
  </si>
  <si>
    <t>Isaac Bonga</t>
  </si>
  <si>
    <t>Kevin Garnett</t>
  </si>
  <si>
    <t>Rade Zagorac</t>
  </si>
  <si>
    <t>Joe Young</t>
  </si>
  <si>
    <t>Kyle Korver</t>
  </si>
  <si>
    <t>Precious Achiuwa</t>
  </si>
  <si>
    <t>Chris Bosh</t>
  </si>
  <si>
    <t>Patric Young</t>
  </si>
  <si>
    <t>Al-Farouq Aminu</t>
  </si>
  <si>
    <t>Marcus Morris Sr.</t>
  </si>
  <si>
    <t>Meyers Leonard</t>
  </si>
  <si>
    <t>James Young</t>
  </si>
  <si>
    <t>Udoka Azubuike</t>
  </si>
  <si>
    <t>Joakim Noah</t>
  </si>
  <si>
    <t>Zhou Qi</t>
  </si>
  <si>
    <t>Brandan Wright</t>
  </si>
  <si>
    <t>Jordan Poole</t>
  </si>
  <si>
    <t>Tony Wroten</t>
  </si>
  <si>
    <t>Pau Gasol</t>
  </si>
  <si>
    <t>Tre Jones</t>
  </si>
  <si>
    <t>Admiral Schofield</t>
  </si>
  <si>
    <t>Immanuel Quickley</t>
  </si>
  <si>
    <t>Payton Pritchard</t>
  </si>
  <si>
    <t>Talen Horton-Tucker</t>
  </si>
  <si>
    <t>Nigel Williams-Goss</t>
  </si>
  <si>
    <t>Jonathan Isaac</t>
  </si>
  <si>
    <t>Sim Bhullar</t>
  </si>
  <si>
    <t>Justin Wright-Foreman</t>
  </si>
  <si>
    <t>Nate Wolters</t>
  </si>
  <si>
    <t>Grant Williams</t>
  </si>
  <si>
    <t>Thon Maker</t>
  </si>
  <si>
    <t>Robert Woodard II</t>
  </si>
  <si>
    <t>J.J. Barea</t>
  </si>
  <si>
    <t>Lance Stephenson</t>
  </si>
  <si>
    <t>Matthew Dellavedova</t>
  </si>
  <si>
    <t>Chris Silva</t>
  </si>
  <si>
    <t>Nick Young</t>
  </si>
  <si>
    <t>Jeff Withey</t>
  </si>
  <si>
    <t>Vernon Carey Jr.</t>
  </si>
  <si>
    <t>Quinndary Weatherspoon</t>
  </si>
  <si>
    <t>Xavier Tillman Sr.</t>
  </si>
  <si>
    <t xml:space="preserve"> PF</t>
  </si>
  <si>
    <t>Rudy Gay</t>
  </si>
  <si>
    <t>Satnam Singh Bhamara</t>
  </si>
  <si>
    <t>Jamal Crawford</t>
  </si>
  <si>
    <t>Desmond Bane</t>
  </si>
  <si>
    <t>Dragan Bender</t>
  </si>
  <si>
    <t>Udonis Haslem</t>
  </si>
  <si>
    <t>Pat Connaughton</t>
  </si>
  <si>
    <t>Beno Udrih</t>
  </si>
  <si>
    <t>Furkan Korkmaz</t>
  </si>
  <si>
    <t>Kyle Guy</t>
  </si>
  <si>
    <t>Manu Ginobili</t>
  </si>
  <si>
    <t>Trevor Booker</t>
  </si>
  <si>
    <t>Zaza Pachulia</t>
  </si>
  <si>
    <t>Quinn Cook</t>
  </si>
  <si>
    <t>Georgios Papagiannis</t>
  </si>
  <si>
    <t>Jimmer Fredette</t>
  </si>
  <si>
    <t>Kendrick Perkins</t>
  </si>
  <si>
    <t>Cassius Stanley</t>
  </si>
  <si>
    <t>Carsen Edwards</t>
  </si>
  <si>
    <t>Omer Asik</t>
  </si>
  <si>
    <t>Andre Iguodala</t>
  </si>
  <si>
    <t>Isaac Okoro</t>
  </si>
  <si>
    <t>Matt Thomas</t>
  </si>
  <si>
    <t>Elijah Hughes</t>
  </si>
  <si>
    <t>Iman Shumpert</t>
  </si>
  <si>
    <t>Malachi Flynn</t>
  </si>
  <si>
    <t>Kostas Papanikolaou</t>
  </si>
  <si>
    <t>Michael Beasley</t>
  </si>
  <si>
    <t>PJ Dozier</t>
  </si>
  <si>
    <t>Anderson Varejao</t>
  </si>
  <si>
    <t>Mo Williams</t>
  </si>
  <si>
    <t>Grayson Allen</t>
  </si>
  <si>
    <t>Tarik Black</t>
  </si>
  <si>
    <t>Nick Richards</t>
  </si>
  <si>
    <t>Frank Mason III</t>
  </si>
  <si>
    <t>Deron Williams</t>
  </si>
  <si>
    <t>CJ Elleby</t>
  </si>
  <si>
    <t>Andre Ingram</t>
  </si>
  <si>
    <t>Amar'e Stoudemire</t>
  </si>
  <si>
    <t>Jordan Nwora</t>
  </si>
  <si>
    <t>Steve Novak</t>
  </si>
  <si>
    <t>Mike Scott</t>
  </si>
  <si>
    <t>Kobi Simmons</t>
  </si>
  <si>
    <t>Semi Ojeleye</t>
  </si>
  <si>
    <t>Luke Babbitt</t>
  </si>
  <si>
    <t>Marial Shayok</t>
  </si>
  <si>
    <t>Isaiah Joe</t>
  </si>
  <si>
    <t>Elliot Williams</t>
  </si>
  <si>
    <t>Matt Williams Jr.</t>
  </si>
  <si>
    <t xml:space="preserve"> SG</t>
  </si>
  <si>
    <t>Brian Roberts</t>
  </si>
  <si>
    <t>Boris Diaw</t>
  </si>
  <si>
    <t>Jaden McDaniels</t>
  </si>
  <si>
    <t>Juan Toscano-Anderson</t>
  </si>
  <si>
    <t>Mario Chalmers</t>
  </si>
  <si>
    <t>Ty Lawson</t>
  </si>
  <si>
    <t>Derrick Williams</t>
  </si>
  <si>
    <t>Gerald Green</t>
  </si>
  <si>
    <t>Ron Baker</t>
  </si>
  <si>
    <t>Andrew Bogut</t>
  </si>
  <si>
    <t>Furkan Aldemir</t>
  </si>
  <si>
    <t>Monta Ellis</t>
  </si>
  <si>
    <t>Sasha Vujacic</t>
  </si>
  <si>
    <t>Brandon Paul</t>
  </si>
  <si>
    <t>Yuta Watanabe</t>
  </si>
  <si>
    <t>Charlie Villanueva</t>
  </si>
  <si>
    <t>Reggie Williams</t>
  </si>
  <si>
    <t>Aaron Craft</t>
  </si>
  <si>
    <t>Shabazz Muhammad</t>
  </si>
  <si>
    <t>Robin Lopez</t>
  </si>
  <si>
    <t>Jamil Wilson</t>
  </si>
  <si>
    <t>Nigel Hayes</t>
  </si>
  <si>
    <t>Tyler Hansbrough</t>
  </si>
  <si>
    <t>Ignas Brazdeikis</t>
  </si>
  <si>
    <t>Vlatko Cancar</t>
  </si>
  <si>
    <t>David Stockton</t>
  </si>
  <si>
    <t>Mindaugas Kuzminskas</t>
  </si>
  <si>
    <t>Chris Chiozza</t>
  </si>
  <si>
    <t>Brandon Rush</t>
  </si>
  <si>
    <t>Bruno Fernando</t>
  </si>
  <si>
    <t>Theo Maledon</t>
  </si>
  <si>
    <t>Russ Smith</t>
  </si>
  <si>
    <t>Joel Bolomboy</t>
  </si>
  <si>
    <t>Isaiah Taylor</t>
  </si>
  <si>
    <t>Jarrett Jack</t>
  </si>
  <si>
    <t>Tyson Chandler</t>
  </si>
  <si>
    <t>Aaron Brooks</t>
  </si>
  <si>
    <t>Romeo Langford</t>
  </si>
  <si>
    <t>Ben Moore</t>
  </si>
  <si>
    <t>Kevin Martin</t>
  </si>
  <si>
    <t>Mfiondu Kabengele</t>
  </si>
  <si>
    <t>Pablo Prigioni</t>
  </si>
  <si>
    <t>Kyle Wiltjer</t>
  </si>
  <si>
    <t>Mitchell Watt</t>
  </si>
  <si>
    <t>Kris Humphries</t>
  </si>
  <si>
    <t>KZ Okpala</t>
  </si>
  <si>
    <t>Marcelo Huertas</t>
  </si>
  <si>
    <t>Garrison Mathews</t>
  </si>
  <si>
    <t>Jahmi'us Ramsey</t>
  </si>
  <si>
    <t>Skylar Mays</t>
  </si>
  <si>
    <t>David West</t>
  </si>
  <si>
    <t>Ryan Kelly</t>
  </si>
  <si>
    <t>Kyle Singler</t>
  </si>
  <si>
    <t>O.J. Mayo</t>
  </si>
  <si>
    <t>Michael Gbinije</t>
  </si>
  <si>
    <t>Andrea Bargnani</t>
  </si>
  <si>
    <t>Matt Bonner</t>
  </si>
  <si>
    <t>Brandon Jennings</t>
  </si>
  <si>
    <t>Terance Mann</t>
  </si>
  <si>
    <t>Andrew White III</t>
  </si>
  <si>
    <t>Drew Gordon</t>
  </si>
  <si>
    <t>Mangok Mathiang</t>
  </si>
  <si>
    <t>Georges Niang</t>
  </si>
  <si>
    <t>Brice Johnson</t>
  </si>
  <si>
    <t>Damjan Rudez</t>
  </si>
  <si>
    <t>Bobby Brown</t>
  </si>
  <si>
    <t>Dante Exum</t>
  </si>
  <si>
    <t>Tyrell Terry</t>
  </si>
  <si>
    <t>Alan Williams</t>
  </si>
  <si>
    <t>Issuf Sanon</t>
  </si>
  <si>
    <t>Roy Hibbert</t>
  </si>
  <si>
    <t>Antonius Cleveland</t>
  </si>
  <si>
    <t>Cameron Bairstow</t>
  </si>
  <si>
    <t>Justin James</t>
  </si>
  <si>
    <t>Mike James</t>
  </si>
  <si>
    <t>Rashad Vaughn</t>
  </si>
  <si>
    <t>Jacob Wiley</t>
  </si>
  <si>
    <t>Daniel Ochefu</t>
  </si>
  <si>
    <t>Jordan Mickey</t>
  </si>
  <si>
    <t>Marcus Thornton</t>
  </si>
  <si>
    <t>Marshall Plumlee</t>
  </si>
  <si>
    <t>Reggie Bullock</t>
  </si>
  <si>
    <t>Cristiano Felicio</t>
  </si>
  <si>
    <t>Chuma Okeke</t>
  </si>
  <si>
    <t>Terrance Ferguson</t>
  </si>
  <si>
    <t>Timothe Luwawu-Cabarrot</t>
  </si>
  <si>
    <t>Sergio Rodriguez</t>
  </si>
  <si>
    <t>Jordan Crawford</t>
  </si>
  <si>
    <t>Sam Merrill</t>
  </si>
  <si>
    <t>Dylan Windler</t>
  </si>
  <si>
    <t>Rakeem Christmas</t>
  </si>
  <si>
    <t>Jordan Bone</t>
  </si>
  <si>
    <t>Tyler Ennis</t>
  </si>
  <si>
    <t>Timofey Mozgov</t>
  </si>
  <si>
    <t>Chinanu Onuaku</t>
  </si>
  <si>
    <t>Chris Clemons</t>
  </si>
  <si>
    <t>Ryan Arcidiacono</t>
  </si>
  <si>
    <t>Cameron Payne</t>
  </si>
  <si>
    <t>Shaquille Harrison</t>
  </si>
  <si>
    <t>Ryan Hollins</t>
  </si>
  <si>
    <t>Tony Carr</t>
  </si>
  <si>
    <t>Rodney Purvis</t>
  </si>
  <si>
    <t>Emeka Okafor</t>
  </si>
  <si>
    <t>Zoran Dragic</t>
  </si>
  <si>
    <t>Sonny Weems</t>
  </si>
  <si>
    <t>Marcos Louzada Silva</t>
  </si>
  <si>
    <t>Tyler Bey</t>
  </si>
  <si>
    <t>Cleanthony Early</t>
  </si>
  <si>
    <t>Briante Weber</t>
  </si>
  <si>
    <t>Jarrell Brantley</t>
  </si>
  <si>
    <t>Al Jefferson</t>
  </si>
  <si>
    <t>Jalen McDaniels</t>
  </si>
  <si>
    <t>Sterling Brown</t>
  </si>
  <si>
    <t>Carl Landry</t>
  </si>
  <si>
    <t>Ramon Sessions</t>
  </si>
  <si>
    <t>Thabo Sefolosha</t>
  </si>
  <si>
    <t>Jameel Warney</t>
  </si>
  <si>
    <t>Joel Berry II</t>
  </si>
  <si>
    <t>Omari Spellman</t>
  </si>
  <si>
    <t>Mychal Mulder</t>
  </si>
  <si>
    <t>Shawn Long</t>
  </si>
  <si>
    <t>James Webb III</t>
  </si>
  <si>
    <t>Jabari Brown</t>
  </si>
  <si>
    <t>Dwight Buycks</t>
  </si>
  <si>
    <t>Danuel House</t>
  </si>
  <si>
    <t>Matisse Thybulle</t>
  </si>
  <si>
    <t>Josh Hart</t>
  </si>
  <si>
    <t>Troy Brown</t>
  </si>
  <si>
    <t>PC, C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</si>
  <si>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</si>
  <si>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</si>
  <si>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</si>
  <si>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</si>
  <si>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</si>
  <si>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</si>
  <si>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</si>
  <si>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</si>
  <si>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</si>
  <si>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</si>
  <si>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</si>
  <si>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</si>
  <si>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</si>
  <si>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</si>
  <si>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</si>
  <si>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</si>
  <si>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</si>
  <si>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</si>
  <si>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</si>
  <si>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</si>
  <si>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</si>
  <si>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</si>
  <si>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</si>
  <si>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</si>
  <si>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</si>
  <si>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</si>
  <si>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</si>
  <si>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</si>
  <si>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</si>
  <si>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</si>
  <si>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</si>
  <si>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</si>
  <si>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</si>
  <si>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</si>
  <si>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</si>
  <si>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</si>
  <si>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</si>
  <si>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</si>
  <si>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</si>
  <si>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</si>
  <si>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</si>
  <si>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</si>
  <si>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</si>
  <si>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</si>
  <si>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</si>
  <si>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</si>
  <si>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</si>
  <si>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</si>
  <si>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</si>
  <si>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</si>
  <si>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</si>
  <si>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</si>
  <si>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</si>
  <si>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</si>
  <si>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</si>
  <si>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</si>
  <si>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</si>
  <si>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</si>
  <si>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</si>
  <si>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</si>
  <si>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</si>
  <si>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</si>
  <si>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</si>
  <si>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</si>
  <si>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</si>
  <si>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</si>
  <si>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</si>
  <si>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</si>
  <si>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</si>
  <si>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</si>
  <si>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</si>
  <si>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</si>
  <si>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</si>
  <si>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</si>
  <si>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</si>
  <si>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</si>
  <si>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</si>
  <si>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</si>
  <si>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</si>
  <si>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</si>
  <si>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</si>
  <si>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</si>
  <si>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</si>
  <si>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</si>
  <si>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</si>
  <si>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</si>
  <si>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</si>
  <si>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</si>
  <si>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</si>
  <si>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</si>
  <si>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</si>
  <si>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</si>
  <si>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</si>
  <si>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</si>
  <si>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</si>
  <si>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</si>
  <si>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</si>
  <si>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</si>
  <si>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</si>
  <si>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</si>
  <si>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</si>
  <si>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</si>
  <si>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</si>
  <si>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</si>
  <si>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</si>
  <si>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</si>
  <si>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</si>
  <si>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</si>
  <si>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</si>
  <si>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</si>
  <si>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</si>
  <si>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</si>
  <si>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</si>
  <si>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</si>
  <si>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</si>
  <si>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</si>
  <si>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</si>
  <si>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</si>
  <si>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</si>
  <si>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</si>
  <si>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</si>
  <si>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</si>
  <si>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</si>
  <si>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</si>
  <si>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</si>
  <si>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</si>
  <si>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</si>
  <si>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</si>
  <si>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</si>
  <si>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</si>
  <si>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</si>
  <si>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</si>
  <si>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</si>
  <si>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</si>
  <si>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</si>
  <si>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</si>
  <si>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</si>
  <si>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</si>
  <si>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</si>
  <si>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</si>
  <si>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</si>
  <si>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</si>
  <si>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</si>
  <si>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</si>
  <si>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</si>
  <si>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</si>
  <si>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</si>
  <si>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</si>
  <si>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</si>
  <si>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</si>
  <si>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</si>
  <si>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</si>
  <si>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</si>
  <si>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</si>
  <si>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</si>
  <si>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</si>
  <si>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</si>
  <si>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</si>
  <si>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</si>
  <si>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</si>
  <si>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</si>
  <si>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</si>
  <si>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</si>
  <si>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</si>
  <si>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</si>
  <si>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</si>
  <si>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</si>
  <si>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</si>
  <si>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</si>
  <si>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</si>
  <si>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</si>
  <si>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</si>
  <si>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</si>
  <si>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</si>
  <si>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</si>
  <si>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</si>
  <si>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</si>
  <si>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</si>
  <si>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</si>
  <si>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</si>
  <si>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</si>
  <si>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</si>
  <si>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</si>
  <si>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</si>
  <si>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</si>
  <si>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</si>
  <si>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</si>
  <si>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</si>
  <si>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</si>
  <si>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</si>
  <si>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</si>
  <si>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</si>
  <si>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</si>
  <si>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</si>
  <si>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</si>
  <si>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</si>
  <si>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</si>
  <si>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</si>
  <si>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</si>
  <si>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</si>
  <si>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</si>
  <si>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</si>
  <si>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</si>
  <si>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</si>
  <si>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</si>
  <si>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</si>
  <si>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</si>
  <si>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</si>
  <si>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</si>
  <si>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</si>
  <si>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</si>
  <si>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</si>
  <si>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</si>
  <si>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</si>
  <si>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</si>
  <si>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</si>
  <si>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</si>
  <si>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</si>
  <si>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</si>
  <si>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</si>
  <si>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</si>
  <si>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</si>
  <si>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</si>
  <si>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</si>
  <si>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</si>
  <si>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</si>
  <si>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</si>
  <si>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</si>
  <si>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</si>
  <si>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</si>
  <si>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</si>
  <si>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</si>
  <si>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</si>
  <si>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</si>
  <si>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</si>
  <si>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</si>
  <si>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</si>
  <si>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</si>
  <si>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</si>
  <si>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</si>
  <si>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</si>
  <si>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</si>
  <si>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</si>
  <si>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</si>
  <si>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</si>
  <si>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</si>
  <si>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</si>
  <si>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</si>
  <si>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</si>
  <si>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</si>
  <si>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</si>
  <si>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</si>
  <si>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</si>
  <si>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</si>
  <si>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</si>
  <si>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</si>
  <si>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</si>
  <si>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</si>
  <si>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</si>
  <si>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</si>
  <si>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</si>
  <si>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</si>
  <si>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</si>
  <si>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</si>
  <si>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</si>
  <si>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</si>
  <si>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</si>
  <si>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</si>
  <si>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</si>
  <si>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</si>
  <si>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</si>
  <si>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</si>
  <si>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</si>
  <si>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</si>
  <si>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</si>
  <si>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</si>
  <si>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</si>
  <si>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</si>
  <si>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</si>
  <si>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</si>
  <si>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</si>
  <si>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</si>
  <si>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</si>
  <si>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</si>
  <si>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</si>
  <si>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</si>
  <si>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</si>
  <si>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</si>
  <si>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</si>
  <si>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</si>
  <si>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</si>
  <si>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</si>
  <si>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</si>
  <si>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</si>
  <si>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</si>
  <si>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</si>
  <si>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</si>
  <si>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</si>
  <si>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</si>
  <si>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</si>
  <si>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</si>
  <si>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</si>
  <si>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</si>
  <si>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</si>
  <si>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</si>
  <si>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</si>
  <si>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</si>
  <si>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</si>
  <si>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</si>
  <si>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</si>
  <si>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</si>
  <si>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</si>
  <si>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</si>
  <si>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</si>
  <si>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</si>
  <si>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</si>
  <si>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</si>
  <si>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</si>
  <si>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</si>
  <si>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</si>
  <si>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</si>
  <si>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</si>
  <si>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</si>
  <si>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</si>
  <si>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</si>
  <si>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</si>
  <si>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</si>
  <si>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</si>
  <si>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</si>
  <si>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</si>
  <si>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</si>
  <si>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</si>
  <si>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</si>
  <si>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</si>
  <si>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</si>
  <si>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</si>
  <si>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</si>
  <si>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</si>
  <si>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</si>
  <si>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</si>
  <si>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</si>
  <si>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</si>
  <si>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</si>
  <si>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</si>
  <si>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</si>
  <si>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</si>
  <si>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</si>
  <si>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</si>
  <si>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</si>
  <si>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</si>
  <si>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</si>
  <si>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</si>
  <si>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</si>
  <si>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</si>
  <si>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</si>
  <si>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</si>
  <si>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</si>
  <si>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</si>
  <si>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</si>
  <si>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</si>
  <si>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</si>
  <si>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</si>
  <si>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</si>
  <si>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</si>
  <si>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</si>
  <si>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</si>
  <si>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</si>
  <si>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</si>
  <si>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</si>
  <si>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</si>
  <si>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</si>
  <si>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</si>
  <si>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</si>
  <si>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</si>
  <si>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</si>
  <si>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</si>
  <si>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</si>
  <si>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</si>
  <si>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</si>
  <si>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</si>
  <si>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</si>
  <si>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</si>
  <si>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</si>
  <si>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</si>
  <si>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</si>
  <si>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</si>
  <si>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</si>
  <si>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</si>
  <si>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</si>
  <si>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</si>
  <si>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</si>
  <si>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</si>
  <si>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</si>
  <si>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</si>
  <si>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</si>
  <si>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</si>
  <si>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</si>
  <si>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</si>
  <si>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</si>
  <si>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</si>
  <si>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</si>
  <si>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</si>
  <si>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</si>
  <si>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</si>
  <si>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</si>
  <si>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</si>
  <si>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</si>
  <si>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</si>
  <si>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</si>
  <si>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</si>
  <si>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</si>
  <si>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</si>
  <si>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</si>
  <si>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</si>
  <si>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</si>
  <si>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</si>
  <si>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</si>
  <si>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</si>
  <si>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</si>
  <si>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</si>
  <si>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</si>
  <si>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</si>
  <si>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</si>
  <si>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</si>
  <si>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</si>
  <si>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</si>
  <si>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</si>
  <si>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</si>
  <si>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</si>
  <si>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</si>
  <si>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</si>
  <si>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</si>
  <si>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</si>
  <si>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</si>
  <si>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</si>
  <si>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</si>
  <si>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</si>
  <si>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</si>
  <si>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</si>
  <si>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</si>
  <si>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</si>
  <si>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</si>
  <si>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</si>
  <si>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</si>
  <si>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</si>
  <si>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</si>
  <si>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</si>
  <si>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</si>
  <si>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</si>
  <si>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</si>
  <si>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</si>
  <si>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</si>
  <si>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</si>
  <si>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</si>
  <si>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</si>
  <si>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</si>
  <si>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</si>
  <si>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</si>
  <si>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</si>
  <si>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</si>
  <si>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</si>
  <si>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</si>
  <si>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</si>
  <si>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</si>
  <si>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</si>
  <si>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</si>
  <si>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</si>
  <si>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</si>
  <si>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</si>
  <si>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</si>
  <si>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</si>
  <si>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</si>
  <si>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</si>
  <si>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</si>
  <si>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</si>
  <si>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</si>
  <si>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</si>
  <si>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</si>
  <si>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</si>
  <si>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</si>
  <si>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</si>
  <si>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</si>
  <si>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</si>
  <si>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</si>
  <si>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</si>
  <si>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</si>
  <si>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</si>
  <si>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</si>
  <si>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</si>
  <si>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</si>
  <si>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</si>
  <si>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</si>
  <si>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</si>
  <si>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</si>
  <si>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</si>
  <si>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</si>
  <si>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</si>
  <si>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</si>
  <si>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</si>
  <si>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</si>
  <si>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</si>
  <si>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</si>
  <si>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</si>
  <si>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</si>
  <si>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</si>
  <si>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</si>
  <si>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</si>
  <si>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</si>
  <si>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</si>
  <si>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</si>
  <si>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</si>
  <si>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</si>
  <si>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</si>
  <si>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</si>
  <si>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</si>
  <si>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</si>
  <si>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</si>
  <si>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</si>
  <si>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</si>
  <si>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</si>
  <si>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</si>
  <si>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</si>
  <si>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</si>
  <si>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</si>
  <si>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</si>
  <si>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</si>
  <si>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</si>
  <si>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</si>
  <si>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</si>
  <si>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</si>
  <si>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</si>
  <si>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</si>
  <si>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</si>
  <si>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</si>
  <si>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</si>
  <si>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</si>
  <si>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</si>
  <si>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</si>
  <si>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</si>
  <si>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</si>
  <si>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</si>
  <si>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</si>
  <si>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</si>
  <si>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</si>
  <si>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</si>
  <si>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</si>
  <si>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</si>
  <si>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</si>
  <si>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</si>
  <si>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</si>
  <si>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</si>
  <si>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</si>
  <si>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</si>
  <si>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</si>
  <si>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</si>
  <si>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</si>
  <si>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</si>
  <si>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</si>
  <si>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</si>
  <si>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</si>
  <si>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</si>
  <si>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</si>
  <si>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</si>
  <si>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</si>
  <si>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</si>
  <si>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</si>
  <si>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</si>
  <si>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</si>
  <si>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</si>
  <si>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</si>
  <si>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</si>
  <si>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</si>
  <si>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</si>
  <si>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</si>
  <si>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</si>
  <si>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</si>
  <si>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</si>
  <si>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</si>
  <si>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</si>
  <si>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</si>
  <si>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</si>
  <si>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</si>
  <si>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</si>
  <si>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</si>
  <si>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</si>
  <si>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</si>
  <si>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</si>
  <si>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</si>
  <si>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</si>
  <si>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</si>
  <si>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</si>
  <si>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</si>
  <si>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</si>
  <si>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</si>
  <si>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</si>
  <si>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</si>
  <si>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</si>
  <si>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</si>
  <si>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</si>
  <si>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</si>
  <si>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</si>
  <si>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</si>
  <si>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</si>
  <si>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</si>
  <si>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</si>
  <si>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</si>
  <si>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</si>
  <si>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</si>
  <si>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</si>
  <si>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</si>
  <si>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</si>
  <si>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</si>
  <si>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</si>
  <si>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</si>
  <si>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</si>
  <si>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</si>
  <si>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</si>
  <si>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</si>
  <si>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</si>
  <si>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</si>
  <si>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</si>
  <si>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</si>
  <si>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</si>
  <si>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</si>
  <si>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</si>
  <si>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</si>
  <si>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</si>
  <si>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</si>
  <si>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</si>
  <si>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</si>
  <si>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</si>
  <si>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</si>
  <si>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</si>
  <si>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</si>
  <si>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</si>
  <si>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</si>
  <si>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</si>
  <si>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</si>
  <si>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</si>
  <si>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</si>
  <si>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</si>
  <si>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</si>
  <si>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</si>
  <si>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</si>
  <si>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</si>
  <si>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</si>
  <si>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</si>
  <si>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</si>
  <si>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</si>
  <si>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</si>
  <si>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</si>
  <si>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</si>
  <si>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</si>
  <si>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</si>
  <si>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</si>
  <si>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</si>
  <si>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</si>
  <si>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</si>
  <si>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</si>
  <si>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</si>
  <si>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</si>
  <si>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</si>
  <si>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</si>
  <si>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</si>
  <si>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</si>
  <si>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</si>
  <si>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</si>
  <si>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</si>
  <si>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</si>
  <si>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</si>
  <si>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</si>
  <si>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</si>
  <si>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</si>
  <si>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</si>
  <si>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</si>
  <si>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</si>
  <si>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</si>
  <si>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</si>
  <si>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</si>
  <si>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</si>
  <si>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</si>
  <si>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</si>
  <si>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</si>
  <si>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</si>
  <si>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</si>
  <si>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</si>
  <si>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</si>
  <si>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</si>
  <si>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</si>
  <si>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</si>
  <si>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</si>
  <si>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</si>
  <si>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</si>
  <si>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</si>
  <si>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</si>
  <si>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</si>
  <si>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</si>
  <si>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</si>
  <si>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</si>
  <si>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</si>
  <si>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</si>
  <si>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</si>
  <si>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</si>
  <si>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</si>
  <si>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</si>
  <si>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</si>
  <si>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</si>
  <si>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</si>
  <si>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</si>
  <si>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</si>
  <si>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</si>
  <si>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</si>
  <si>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</si>
  <si>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</si>
  <si>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</si>
  <si>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</si>
  <si>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</si>
  <si>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</si>
  <si>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</si>
  <si>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</si>
  <si>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</si>
  <si>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</si>
  <si>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</si>
  <si>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</si>
  <si>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</si>
  <si>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</si>
  <si>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</si>
  <si>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</si>
  <si>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</si>
  <si>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</si>
  <si>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</si>
  <si>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</si>
  <si>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</si>
  <si>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</si>
  <si>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</si>
  <si>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</si>
  <si>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</si>
  <si>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</si>
  <si>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</si>
  <si>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</si>
  <si>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</si>
  <si>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</si>
  <si>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</si>
  <si>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</si>
  <si>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</si>
  <si>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</si>
  <si>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</si>
  <si>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</si>
  <si>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</si>
  <si>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</si>
  <si>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</si>
  <si>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</si>
  <si>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</si>
  <si>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</si>
  <si>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</si>
  <si>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</si>
  <si>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</si>
  <si>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</si>
  <si>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</si>
  <si>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</si>
  <si>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</si>
  <si>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</si>
  <si>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</si>
  <si>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</si>
  <si>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</si>
  <si>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</si>
  <si>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</si>
  <si>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</si>
  <si>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</si>
  <si>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</si>
  <si>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</si>
  <si>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</si>
  <si>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</si>
  <si>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</si>
  <si>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</si>
  <si>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</si>
  <si>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</si>
  <si>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</si>
  <si>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</si>
  <si>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</si>
  <si>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</si>
  <si>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</si>
  <si>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</si>
  <si>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</si>
  <si>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</si>
  <si>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</si>
  <si>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</si>
  <si>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</si>
  <si>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</si>
  <si>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</si>
  <si>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</si>
  <si>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</si>
  <si>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</si>
  <si>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</si>
  <si>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</si>
  <si>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</si>
  <si>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</si>
  <si>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</si>
  <si>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</si>
  <si>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</si>
  <si>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</si>
  <si>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</si>
  <si>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</si>
  <si>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</si>
  <si>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</si>
  <si>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</si>
  <si>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</si>
  <si>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</si>
  <si>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</si>
  <si>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</si>
  <si>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</si>
  <si>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</si>
  <si>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</si>
  <si>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</si>
  <si>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</si>
  <si>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</si>
  <si>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</si>
  <si>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</si>
  <si>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</si>
  <si>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</si>
  <si>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</si>
  <si>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</si>
  <si>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</si>
  <si>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</si>
  <si>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</si>
  <si>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</si>
  <si>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</si>
  <si>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</si>
  <si>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</si>
  <si>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</si>
  <si>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</si>
  <si>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</si>
  <si>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</si>
  <si>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</si>
  <si>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</si>
  <si>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</si>
  <si>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</si>
  <si>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</si>
  <si>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</si>
  <si>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</si>
  <si>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</si>
  <si>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</si>
  <si>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</si>
  <si>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</si>
  <si>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</si>
  <si>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</si>
  <si>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</si>
  <si>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</si>
  <si>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</si>
  <si>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</si>
  <si>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</si>
  <si>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</si>
  <si>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</si>
  <si>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</si>
  <si>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</si>
  <si>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</si>
  <si>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</si>
  <si>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</si>
  <si>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</si>
  <si>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</si>
  <si>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</si>
  <si>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</si>
  <si>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</si>
  <si>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</si>
  <si>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</si>
  <si>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</si>
  <si>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</si>
  <si>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</si>
  <si>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</si>
  <si>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</si>
  <si>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</si>
  <si>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</si>
  <si>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</si>
  <si>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</si>
  <si>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</si>
  <si>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</si>
  <si>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</si>
  <si>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</si>
  <si>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</si>
  <si>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</si>
  <si>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</si>
  <si>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</si>
  <si>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</si>
  <si>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</si>
  <si>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</si>
  <si>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</si>
  <si>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</si>
  <si>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</si>
  <si>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</si>
  <si>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</si>
  <si>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</si>
  <si>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</si>
  <si>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</si>
  <si>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</si>
  <si>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</si>
  <si>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</si>
  <si>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</si>
  <si>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</si>
  <si>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</si>
  <si>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</si>
  <si>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</si>
  <si>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</si>
  <si>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</si>
  <si>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</si>
  <si>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</si>
  <si>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</si>
  <si>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</si>
  <si>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</si>
  <si>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</si>
  <si>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</si>
  <si>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</si>
  <si>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</si>
  <si>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</si>
  <si>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</si>
  <si>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</si>
  <si>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</si>
  <si>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</si>
  <si>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</si>
  <si>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</si>
  <si>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</si>
  <si>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</si>
  <si>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</si>
  <si>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</si>
  <si>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</si>
  <si>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</si>
  <si>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</si>
  <si>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</si>
  <si>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</si>
  <si>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</si>
  <si>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</si>
  <si>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</si>
  <si>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</si>
  <si>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</si>
  <si>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</si>
  <si>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</si>
  <si>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</si>
  <si>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</si>
  <si>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</si>
  <si>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</si>
  <si>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</si>
  <si>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</si>
  <si>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</si>
  <si>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</si>
  <si>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</si>
  <si>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</si>
  <si>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</si>
  <si>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</si>
  <si>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</si>
  <si>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</si>
  <si>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</si>
  <si>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</si>
  <si>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</si>
  <si>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</si>
  <si>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</si>
  <si>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</si>
  <si>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</si>
  <si>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</si>
  <si>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</si>
  <si>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</si>
  <si>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</si>
  <si>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</si>
  <si>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</si>
  <si>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</si>
  <si>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</si>
  <si>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</si>
  <si>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</si>
  <si>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</si>
  <si>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</si>
  <si>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</si>
  <si>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</si>
  <si>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</si>
  <si>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</si>
  <si>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</si>
  <si>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</si>
  <si>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</si>
  <si>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</si>
  <si>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</si>
  <si>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</si>
  <si>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</si>
  <si>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</si>
  <si>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</si>
  <si>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</si>
  <si>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</si>
  <si>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</si>
  <si>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</si>
  <si>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</si>
  <si>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</si>
  <si>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</si>
  <si>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</si>
  <si>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</si>
  <si>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</si>
  <si>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</si>
  <si>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</si>
  <si>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</si>
  <si>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</si>
  <si>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</si>
  <si>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</si>
  <si>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</si>
  <si>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</si>
  <si>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</si>
  <si>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</si>
  <si>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</si>
  <si>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</si>
  <si>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</si>
  <si>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</si>
  <si>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</si>
  <si>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</si>
  <si>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</si>
  <si>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</si>
  <si>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</si>
  <si>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</si>
  <si>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</si>
  <si>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</si>
  <si>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</si>
  <si>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</si>
  <si>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</si>
  <si>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</si>
  <si>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</si>
  <si>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</si>
  <si>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</si>
  <si>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</si>
  <si>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</si>
  <si>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</si>
  <si>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</si>
  <si>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</si>
  <si>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</si>
  <si>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</si>
  <si>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</si>
  <si>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</si>
  <si>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</si>
  <si>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</si>
  <si>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</si>
  <si>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</si>
  <si>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</si>
  <si>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</si>
  <si>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</si>
  <si>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</si>
  <si>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</si>
  <si>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</si>
  <si>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</si>
  <si>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</si>
  <si>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</si>
  <si>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</si>
  <si>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</si>
  <si>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</si>
  <si>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</si>
  <si>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</si>
  <si>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</si>
  <si>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</si>
  <si>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</si>
  <si>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</si>
  <si>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</si>
  <si>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</si>
  <si>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</si>
  <si>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</si>
  <si>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</si>
  <si>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</si>
  <si>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</si>
  <si>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</si>
  <si>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</si>
  <si>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</si>
  <si>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</si>
  <si>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</si>
  <si>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</si>
  <si>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</si>
  <si>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</si>
  <si>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</si>
  <si>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</si>
  <si>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</si>
  <si>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</si>
  <si>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</si>
  <si>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</si>
  <si>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</si>
  <si>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</si>
  <si>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</si>
  <si>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</si>
  <si>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</si>
  <si>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</si>
  <si>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</si>
  <si>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</si>
  <si>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</si>
  <si>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</si>
  <si>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</si>
  <si>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</si>
  <si>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</si>
  <si>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</si>
  <si>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</si>
  <si>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</si>
  <si>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</si>
  <si>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</si>
  <si>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</si>
  <si>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</si>
  <si>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</si>
  <si>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</si>
  <si>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</si>
  <si>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</si>
  <si>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</si>
  <si>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</si>
  <si>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</si>
  <si>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</si>
  <si>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</si>
  <si>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</si>
  <si>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</si>
  <si>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</si>
  <si>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</si>
  <si>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</si>
  <si>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</si>
  <si>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</si>
  <si>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</si>
  <si>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</si>
  <si>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</si>
  <si>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</si>
  <si>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</si>
  <si>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</si>
  <si>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</si>
  <si>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</si>
  <si>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</si>
  <si>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</si>
  <si>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</si>
  <si>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</si>
  <si>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</si>
  <si>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</si>
  <si>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</si>
  <si>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</si>
  <si>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</si>
  <si>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</si>
  <si>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</si>
  <si>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</si>
  <si>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</si>
  <si>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</si>
  <si>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</si>
  <si>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</si>
  <si>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</si>
  <si>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</si>
  <si>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</si>
  <si>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</si>
  <si>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</si>
  <si>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</si>
  <si>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</si>
  <si>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</si>
  <si>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</si>
  <si>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</si>
  <si>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</si>
  <si>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</si>
  <si>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</si>
  <si>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</si>
  <si>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</si>
  <si>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</si>
  <si>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</si>
  <si>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</si>
  <si>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</si>
  <si>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</si>
  <si>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</si>
  <si>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</si>
  <si>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</si>
  <si>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</si>
  <si>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</si>
  <si>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</si>
  <si>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</si>
  <si>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</si>
  <si>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</si>
  <si>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</si>
  <si>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</si>
  <si>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</si>
  <si>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</si>
  <si>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</si>
  <si>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</si>
  <si>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</si>
  <si>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</si>
  <si>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</si>
  <si>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</si>
  <si>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</si>
  <si>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</si>
  <si>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</si>
  <si>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</si>
  <si>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</si>
  <si>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</si>
  <si>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</si>
  <si>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</si>
  <si>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</si>
  <si>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</si>
  <si>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</si>
  <si>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</si>
  <si>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</si>
  <si>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</si>
  <si>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</si>
  <si>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</si>
  <si>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</si>
  <si>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</si>
  <si>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</si>
  <si>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</si>
  <si>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</si>
  <si>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</si>
  <si>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</si>
  <si>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</si>
  <si>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</si>
  <si>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</si>
  <si>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</si>
  <si>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</si>
  <si>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</si>
  <si>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</si>
  <si>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</si>
  <si>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</si>
  <si>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</si>
  <si>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</si>
  <si>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</si>
  <si>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</si>
  <si>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</si>
  <si>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$/punt</t>
  </si>
  <si>
    <t>$/z</t>
  </si>
  <si>
    <t>$/pAst</t>
  </si>
  <si>
    <t>$/PFT</t>
  </si>
  <si>
    <t>$/pTO</t>
  </si>
  <si>
    <t>puntORP</t>
  </si>
  <si>
    <t>pAstORP</t>
  </si>
  <si>
    <t>pFTORP</t>
  </si>
  <si>
    <t>pTOORP</t>
  </si>
  <si>
    <t>avg_puntORP</t>
  </si>
  <si>
    <t>avg_zORP</t>
  </si>
  <si>
    <t>avg_pAstORP</t>
  </si>
  <si>
    <t>avg_pFTORP</t>
  </si>
  <si>
    <t>avg_pTOORP</t>
  </si>
  <si>
    <t>averages</t>
  </si>
  <si>
    <t>totals</t>
  </si>
  <si>
    <t>best_at_pos</t>
  </si>
  <si>
    <t>num_at_pos</t>
  </si>
  <si>
    <t>pAstAV</t>
  </si>
  <si>
    <t>pFT_AV</t>
  </si>
  <si>
    <t>pTO_AV</t>
  </si>
  <si>
    <t>p100</t>
  </si>
  <si>
    <t>z100</t>
  </si>
  <si>
    <t>pAst100</t>
  </si>
  <si>
    <t>pFT100</t>
  </si>
  <si>
    <t>pTO100</t>
  </si>
  <si>
    <t>$</t>
  </si>
  <si>
    <t>p_best_at_pos</t>
  </si>
  <si>
    <t>TODO: calc totals from J, not AC, because it pairs with name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</si>
</sst>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589"/>
  <sheetViews>
    <sheetView workbookViewId="0">
      <selection activeCell="A57" sqref="A57"/>
    </sheetView>
  </sheetViews>
  <sheetFormatPr defaultRowHeight="14.5" x14ac:dyDescent="0.35"/>
  <cols>
    <col min="2" max="2" width="15.7265625" customWidth="1"/>
    <col min="24" max="24" width="23.36328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261</v>
      </c>
    </row>
    <row r="2" spans="1:25" x14ac:dyDescent="0.35">
      <c r="A2">
        <v>1</v>
      </c>
      <c r="B2" t="s">
        <v>15</v>
      </c>
      <c r="C2" t="str">
        <f>VLOOKUP($B2, $X$2:$Y$6000, 2, FALSE)</f>
        <v>SG, PG</v>
      </c>
      <c r="D2" t="s">
        <v>16</v>
      </c>
      <c r="E2">
        <v>64</v>
      </c>
      <c r="F2">
        <v>36.299999999999997</v>
      </c>
      <c r="G2">
        <v>-0.57999999999999996</v>
      </c>
      <c r="H2">
        <v>5.09</v>
      </c>
      <c r="I2">
        <v>3.66</v>
      </c>
      <c r="J2">
        <v>3.36</v>
      </c>
      <c r="K2">
        <v>0.77</v>
      </c>
      <c r="L2">
        <v>3.28</v>
      </c>
      <c r="M2">
        <v>2.2200000000000002</v>
      </c>
      <c r="N2">
        <v>0.93</v>
      </c>
      <c r="O2">
        <v>-3.6</v>
      </c>
      <c r="X2" t="s">
        <v>41</v>
      </c>
      <c r="Y2" t="s">
        <v>478</v>
      </c>
    </row>
    <row r="3" spans="1:25" x14ac:dyDescent="0.35">
      <c r="A3">
        <v>2</v>
      </c>
      <c r="B3" t="s">
        <v>17</v>
      </c>
      <c r="C3" t="str">
        <f t="shared" ref="C3:C66" si="0">VLOOKUP($B3, $X$2:$Y$6000, 2, FALSE)</f>
        <v>PF, C</v>
      </c>
      <c r="D3" t="s">
        <v>18</v>
      </c>
      <c r="E3">
        <v>65</v>
      </c>
      <c r="F3">
        <v>34.799999999999997</v>
      </c>
      <c r="G3">
        <v>1.89</v>
      </c>
      <c r="H3">
        <v>2.92</v>
      </c>
      <c r="I3">
        <v>-0.23</v>
      </c>
      <c r="J3">
        <v>2.13</v>
      </c>
      <c r="K3">
        <v>1.91</v>
      </c>
      <c r="L3">
        <v>0.42</v>
      </c>
      <c r="M3">
        <v>1.51</v>
      </c>
      <c r="N3">
        <v>4.38</v>
      </c>
      <c r="O3">
        <v>-1.1599999999999999</v>
      </c>
      <c r="X3" t="s">
        <v>33</v>
      </c>
      <c r="Y3" t="s">
        <v>25</v>
      </c>
    </row>
    <row r="4" spans="1:25" x14ac:dyDescent="0.35">
      <c r="A4">
        <v>3</v>
      </c>
      <c r="B4" t="s">
        <v>19</v>
      </c>
      <c r="C4" t="str">
        <f t="shared" si="0"/>
        <v>C</v>
      </c>
      <c r="D4" t="s">
        <v>21</v>
      </c>
      <c r="E4">
        <v>69</v>
      </c>
      <c r="F4">
        <v>33.1</v>
      </c>
      <c r="G4">
        <v>1.74</v>
      </c>
      <c r="H4">
        <v>0.93</v>
      </c>
      <c r="I4">
        <v>1.99</v>
      </c>
      <c r="J4">
        <v>1.89</v>
      </c>
      <c r="K4">
        <v>2.6</v>
      </c>
      <c r="L4">
        <v>0.69</v>
      </c>
      <c r="M4">
        <v>0.49</v>
      </c>
      <c r="N4">
        <v>2.41</v>
      </c>
      <c r="O4">
        <v>-2.2000000000000002</v>
      </c>
      <c r="X4" t="s">
        <v>29</v>
      </c>
      <c r="Y4" t="s">
        <v>20</v>
      </c>
    </row>
    <row r="5" spans="1:25" x14ac:dyDescent="0.35">
      <c r="A5" t="s">
        <v>262</v>
      </c>
      <c r="B5" t="s">
        <v>24</v>
      </c>
      <c r="C5" t="str">
        <f t="shared" si="0"/>
        <v>PG</v>
      </c>
      <c r="D5" t="s">
        <v>26</v>
      </c>
      <c r="E5">
        <v>67</v>
      </c>
      <c r="F5">
        <v>35.9</v>
      </c>
      <c r="G5">
        <v>-0.13</v>
      </c>
      <c r="H5">
        <v>4.3099999999999996</v>
      </c>
      <c r="I5">
        <v>2.81</v>
      </c>
      <c r="J5">
        <v>2.46</v>
      </c>
      <c r="K5">
        <v>-0.25</v>
      </c>
      <c r="L5">
        <v>2.92</v>
      </c>
      <c r="M5">
        <v>0.54</v>
      </c>
      <c r="N5">
        <v>-0.66</v>
      </c>
      <c r="O5">
        <v>-1.67</v>
      </c>
      <c r="X5" t="s">
        <v>15</v>
      </c>
      <c r="Y5" t="s">
        <v>479</v>
      </c>
    </row>
    <row r="6" spans="1:25" x14ac:dyDescent="0.35">
      <c r="A6" t="s">
        <v>263</v>
      </c>
      <c r="B6" t="s">
        <v>27</v>
      </c>
      <c r="C6" t="str">
        <f t="shared" si="0"/>
        <v>SF</v>
      </c>
      <c r="D6" t="s">
        <v>28</v>
      </c>
      <c r="E6">
        <v>60</v>
      </c>
      <c r="F6">
        <v>32.1</v>
      </c>
      <c r="G6">
        <v>0.74</v>
      </c>
      <c r="H6">
        <v>3.07</v>
      </c>
      <c r="I6">
        <v>0.76</v>
      </c>
      <c r="J6">
        <v>2.1800000000000002</v>
      </c>
      <c r="K6">
        <v>0.88</v>
      </c>
      <c r="L6">
        <v>1.31</v>
      </c>
      <c r="M6">
        <v>2.15</v>
      </c>
      <c r="N6">
        <v>0.15</v>
      </c>
      <c r="O6">
        <v>-1.21</v>
      </c>
      <c r="X6" t="s">
        <v>17</v>
      </c>
      <c r="Y6" t="s">
        <v>480</v>
      </c>
    </row>
    <row r="7" spans="1:25" x14ac:dyDescent="0.35">
      <c r="A7" t="s">
        <v>264</v>
      </c>
      <c r="B7" t="s">
        <v>22</v>
      </c>
      <c r="C7" t="str">
        <f t="shared" si="0"/>
        <v>PG</v>
      </c>
      <c r="D7" t="s">
        <v>23</v>
      </c>
      <c r="E7">
        <v>65</v>
      </c>
      <c r="F7">
        <v>33.1</v>
      </c>
      <c r="G7">
        <v>0</v>
      </c>
      <c r="H7">
        <v>4.24</v>
      </c>
      <c r="I7">
        <v>2.93</v>
      </c>
      <c r="J7">
        <v>2.0699999999999998</v>
      </c>
      <c r="K7">
        <v>0.27</v>
      </c>
      <c r="L7">
        <v>2.2000000000000002</v>
      </c>
      <c r="M7">
        <v>0.68</v>
      </c>
      <c r="N7">
        <v>-0.15</v>
      </c>
      <c r="O7">
        <v>-2.64</v>
      </c>
      <c r="X7" t="s">
        <v>45</v>
      </c>
      <c r="Y7" t="s">
        <v>481</v>
      </c>
    </row>
    <row r="8" spans="1:25" x14ac:dyDescent="0.35">
      <c r="A8">
        <v>7</v>
      </c>
      <c r="B8" t="s">
        <v>29</v>
      </c>
      <c r="C8" t="str">
        <f t="shared" si="0"/>
        <v>C</v>
      </c>
      <c r="D8" t="s">
        <v>30</v>
      </c>
      <c r="E8">
        <v>70</v>
      </c>
      <c r="F8">
        <v>32.299999999999997</v>
      </c>
      <c r="G8">
        <v>2.25</v>
      </c>
      <c r="H8">
        <v>0.92</v>
      </c>
      <c r="I8">
        <v>-0.32</v>
      </c>
      <c r="J8">
        <v>1.18</v>
      </c>
      <c r="K8">
        <v>2.2799999999999998</v>
      </c>
      <c r="L8">
        <v>2.7</v>
      </c>
      <c r="M8">
        <v>1</v>
      </c>
      <c r="N8">
        <v>0.49</v>
      </c>
      <c r="O8">
        <v>-2</v>
      </c>
      <c r="X8" t="s">
        <v>24</v>
      </c>
      <c r="Y8" t="s">
        <v>25</v>
      </c>
    </row>
    <row r="9" spans="1:25" x14ac:dyDescent="0.35">
      <c r="A9" t="s">
        <v>265</v>
      </c>
      <c r="B9" t="s">
        <v>39</v>
      </c>
      <c r="C9" t="str">
        <f t="shared" si="0"/>
        <v>PG</v>
      </c>
      <c r="D9" t="s">
        <v>40</v>
      </c>
      <c r="E9">
        <v>60</v>
      </c>
      <c r="F9">
        <v>32.200000000000003</v>
      </c>
      <c r="G9">
        <v>0.92</v>
      </c>
      <c r="H9">
        <v>2.91</v>
      </c>
      <c r="I9">
        <v>1.08</v>
      </c>
      <c r="J9">
        <v>1.82</v>
      </c>
      <c r="K9">
        <v>-0.25</v>
      </c>
      <c r="L9">
        <v>2</v>
      </c>
      <c r="M9">
        <v>1.03</v>
      </c>
      <c r="N9">
        <v>-0.15</v>
      </c>
      <c r="O9">
        <v>-1.19</v>
      </c>
      <c r="X9" t="s">
        <v>53</v>
      </c>
      <c r="Y9" t="s">
        <v>481</v>
      </c>
    </row>
    <row r="10" spans="1:25" x14ac:dyDescent="0.35">
      <c r="A10" t="s">
        <v>266</v>
      </c>
      <c r="B10" t="s">
        <v>37</v>
      </c>
      <c r="C10" t="str">
        <f t="shared" si="0"/>
        <v>C</v>
      </c>
      <c r="D10" t="s">
        <v>38</v>
      </c>
      <c r="E10">
        <v>60</v>
      </c>
      <c r="F10">
        <v>30.7</v>
      </c>
      <c r="G10">
        <v>0.76</v>
      </c>
      <c r="H10">
        <v>1.6</v>
      </c>
      <c r="I10">
        <v>-0.44</v>
      </c>
      <c r="J10">
        <v>1.71</v>
      </c>
      <c r="K10">
        <v>3.03</v>
      </c>
      <c r="L10">
        <v>0.35</v>
      </c>
      <c r="M10">
        <v>0.1</v>
      </c>
      <c r="N10">
        <v>2.46</v>
      </c>
      <c r="O10">
        <v>-1.99</v>
      </c>
      <c r="X10" t="s">
        <v>19</v>
      </c>
      <c r="Y10" t="s">
        <v>20</v>
      </c>
    </row>
    <row r="11" spans="1:25" x14ac:dyDescent="0.35">
      <c r="A11" t="s">
        <v>267</v>
      </c>
      <c r="B11" t="s">
        <v>31</v>
      </c>
      <c r="C11" t="str">
        <f t="shared" si="0"/>
        <v>PG</v>
      </c>
      <c r="D11" t="s">
        <v>32</v>
      </c>
      <c r="E11">
        <v>68</v>
      </c>
      <c r="F11">
        <v>34.1</v>
      </c>
      <c r="G11">
        <v>-0.67</v>
      </c>
      <c r="H11">
        <v>3.86</v>
      </c>
      <c r="I11">
        <v>2.21</v>
      </c>
      <c r="J11">
        <v>2.16</v>
      </c>
      <c r="K11">
        <v>-0.52</v>
      </c>
      <c r="L11">
        <v>3.99</v>
      </c>
      <c r="M11">
        <v>0.27</v>
      </c>
      <c r="N11">
        <v>-1.05</v>
      </c>
      <c r="O11">
        <v>-2.8</v>
      </c>
      <c r="X11" t="s">
        <v>22</v>
      </c>
      <c r="Y11" t="s">
        <v>25</v>
      </c>
    </row>
    <row r="12" spans="1:25" x14ac:dyDescent="0.35">
      <c r="A12" t="s">
        <v>268</v>
      </c>
      <c r="B12" t="s">
        <v>44</v>
      </c>
      <c r="C12" t="str">
        <f t="shared" si="0"/>
        <v>C</v>
      </c>
      <c r="D12" t="s">
        <v>36</v>
      </c>
      <c r="E12">
        <v>67</v>
      </c>
      <c r="F12">
        <v>32.5</v>
      </c>
      <c r="G12">
        <v>3.47</v>
      </c>
      <c r="H12">
        <v>-0.17</v>
      </c>
      <c r="I12">
        <v>-1.51</v>
      </c>
      <c r="J12">
        <v>0.95</v>
      </c>
      <c r="K12">
        <v>2.83</v>
      </c>
      <c r="L12">
        <v>-0.28999999999999998</v>
      </c>
      <c r="M12">
        <v>-0.2</v>
      </c>
      <c r="N12">
        <v>2.68</v>
      </c>
      <c r="O12">
        <v>-0.59</v>
      </c>
      <c r="X12" t="s">
        <v>31</v>
      </c>
      <c r="Y12" t="s">
        <v>25</v>
      </c>
    </row>
    <row r="13" spans="1:25" x14ac:dyDescent="0.35">
      <c r="A13" t="s">
        <v>269</v>
      </c>
      <c r="B13" t="s">
        <v>35</v>
      </c>
      <c r="C13" t="str">
        <f t="shared" si="0"/>
        <v>SG, PG</v>
      </c>
      <c r="D13" t="s">
        <v>36</v>
      </c>
      <c r="E13">
        <v>70</v>
      </c>
      <c r="F13">
        <v>35.6</v>
      </c>
      <c r="G13">
        <v>0.71</v>
      </c>
      <c r="H13">
        <v>4.75</v>
      </c>
      <c r="I13">
        <v>0.78</v>
      </c>
      <c r="J13">
        <v>2.14</v>
      </c>
      <c r="K13">
        <v>-0.21</v>
      </c>
      <c r="L13">
        <v>2.23</v>
      </c>
      <c r="M13">
        <v>-7.0000000000000007E-2</v>
      </c>
      <c r="N13">
        <v>-0.56000000000000005</v>
      </c>
      <c r="O13">
        <v>-2.6</v>
      </c>
      <c r="X13" t="s">
        <v>48</v>
      </c>
      <c r="Y13" t="s">
        <v>478</v>
      </c>
    </row>
    <row r="14" spans="1:25" x14ac:dyDescent="0.35">
      <c r="A14" t="s">
        <v>270</v>
      </c>
      <c r="B14" t="s">
        <v>43</v>
      </c>
      <c r="C14" t="str">
        <f t="shared" si="0"/>
        <v>SF</v>
      </c>
      <c r="D14" t="s">
        <v>28</v>
      </c>
      <c r="E14">
        <v>63</v>
      </c>
      <c r="F14">
        <v>33.200000000000003</v>
      </c>
      <c r="G14">
        <v>-1.23</v>
      </c>
      <c r="H14">
        <v>2.36</v>
      </c>
      <c r="I14">
        <v>2.4900000000000002</v>
      </c>
      <c r="J14">
        <v>1.71</v>
      </c>
      <c r="K14">
        <v>0.65</v>
      </c>
      <c r="L14">
        <v>0.79</v>
      </c>
      <c r="M14">
        <v>1.86</v>
      </c>
      <c r="N14">
        <v>-0.22</v>
      </c>
      <c r="O14">
        <v>-1.59</v>
      </c>
      <c r="X14" t="s">
        <v>35</v>
      </c>
      <c r="Y14" t="s">
        <v>479</v>
      </c>
    </row>
    <row r="15" spans="1:25" x14ac:dyDescent="0.35">
      <c r="A15" t="s">
        <v>271</v>
      </c>
      <c r="B15" t="s">
        <v>33</v>
      </c>
      <c r="C15" t="str">
        <f t="shared" si="0"/>
        <v>PG</v>
      </c>
      <c r="D15" t="s">
        <v>34</v>
      </c>
      <c r="E15">
        <v>67</v>
      </c>
      <c r="F15">
        <v>34.1</v>
      </c>
      <c r="G15">
        <v>0.31</v>
      </c>
      <c r="H15">
        <v>-0.13</v>
      </c>
      <c r="I15">
        <v>1.6</v>
      </c>
      <c r="J15">
        <v>2.57</v>
      </c>
      <c r="K15">
        <v>1.95</v>
      </c>
      <c r="L15">
        <v>3.68</v>
      </c>
      <c r="M15">
        <v>0.49</v>
      </c>
      <c r="N15">
        <v>-0.54</v>
      </c>
      <c r="O15">
        <v>-3.14</v>
      </c>
      <c r="X15" t="s">
        <v>37</v>
      </c>
      <c r="Y15" t="s">
        <v>20</v>
      </c>
    </row>
    <row r="16" spans="1:25" x14ac:dyDescent="0.35">
      <c r="A16" t="s">
        <v>272</v>
      </c>
      <c r="B16" t="s">
        <v>51</v>
      </c>
      <c r="C16" t="str">
        <f t="shared" si="0"/>
        <v>PF, C</v>
      </c>
      <c r="D16" t="s">
        <v>34</v>
      </c>
      <c r="E16">
        <v>55</v>
      </c>
      <c r="F16">
        <v>30.8</v>
      </c>
      <c r="G16">
        <v>-0.84</v>
      </c>
      <c r="H16">
        <v>0.55000000000000004</v>
      </c>
      <c r="I16">
        <v>1.24</v>
      </c>
      <c r="J16">
        <v>1.19</v>
      </c>
      <c r="K16">
        <v>1.89</v>
      </c>
      <c r="L16">
        <v>-0.38</v>
      </c>
      <c r="M16">
        <v>-0.51</v>
      </c>
      <c r="N16">
        <v>3.6</v>
      </c>
      <c r="O16">
        <v>-0.09</v>
      </c>
      <c r="X16" t="s">
        <v>65</v>
      </c>
      <c r="Y16" t="s">
        <v>25</v>
      </c>
    </row>
    <row r="17" spans="1:25" x14ac:dyDescent="0.35">
      <c r="A17" t="s">
        <v>273</v>
      </c>
      <c r="B17" t="s">
        <v>46</v>
      </c>
      <c r="C17" t="str">
        <f t="shared" si="0"/>
        <v>SF, SG</v>
      </c>
      <c r="D17" t="s">
        <v>47</v>
      </c>
      <c r="E17">
        <v>64</v>
      </c>
      <c r="F17">
        <v>33.4</v>
      </c>
      <c r="G17">
        <v>-0.15</v>
      </c>
      <c r="H17">
        <v>2.6</v>
      </c>
      <c r="I17">
        <v>-0.84</v>
      </c>
      <c r="J17">
        <v>1.1000000000000001</v>
      </c>
      <c r="K17">
        <v>0.72</v>
      </c>
      <c r="L17">
        <v>1.93</v>
      </c>
      <c r="M17">
        <v>2.15</v>
      </c>
      <c r="N17">
        <v>0.15</v>
      </c>
      <c r="O17">
        <v>-1.03</v>
      </c>
      <c r="X17" t="s">
        <v>64</v>
      </c>
      <c r="Y17" t="s">
        <v>25</v>
      </c>
    </row>
    <row r="18" spans="1:25" x14ac:dyDescent="0.35">
      <c r="A18" t="s">
        <v>274</v>
      </c>
      <c r="B18" t="s">
        <v>48</v>
      </c>
      <c r="C18" t="str">
        <f t="shared" si="0"/>
        <v>PF, SF</v>
      </c>
      <c r="D18" t="s">
        <v>49</v>
      </c>
      <c r="E18">
        <v>70</v>
      </c>
      <c r="F18">
        <v>34.6</v>
      </c>
      <c r="G18">
        <v>-0.28000000000000003</v>
      </c>
      <c r="H18">
        <v>0.89</v>
      </c>
      <c r="I18">
        <v>1.72</v>
      </c>
      <c r="J18">
        <v>1.74</v>
      </c>
      <c r="K18">
        <v>0.96</v>
      </c>
      <c r="L18">
        <v>0.51</v>
      </c>
      <c r="M18">
        <v>1.25</v>
      </c>
      <c r="N18">
        <v>0.78</v>
      </c>
      <c r="O18">
        <v>-1.02</v>
      </c>
      <c r="X18" t="s">
        <v>27</v>
      </c>
      <c r="Y18" t="s">
        <v>215</v>
      </c>
    </row>
    <row r="19" spans="1:25" x14ac:dyDescent="0.35">
      <c r="A19" t="s">
        <v>275</v>
      </c>
      <c r="B19" t="s">
        <v>41</v>
      </c>
      <c r="C19" t="str">
        <f t="shared" si="0"/>
        <v>PF, SF</v>
      </c>
      <c r="D19" t="s">
        <v>42</v>
      </c>
      <c r="E19">
        <v>69</v>
      </c>
      <c r="F19">
        <v>30.8</v>
      </c>
      <c r="G19">
        <v>4.18</v>
      </c>
      <c r="H19">
        <v>-4.8099999999999996</v>
      </c>
      <c r="I19">
        <v>0.12</v>
      </c>
      <c r="J19">
        <v>2.63</v>
      </c>
      <c r="K19">
        <v>3.7</v>
      </c>
      <c r="L19">
        <v>1.78</v>
      </c>
      <c r="M19">
        <v>0.27</v>
      </c>
      <c r="N19">
        <v>1.17</v>
      </c>
      <c r="O19">
        <v>-2.61</v>
      </c>
      <c r="X19" t="s">
        <v>57</v>
      </c>
      <c r="Y19" t="s">
        <v>110</v>
      </c>
    </row>
    <row r="20" spans="1:25" x14ac:dyDescent="0.35">
      <c r="A20" t="s">
        <v>276</v>
      </c>
      <c r="B20" t="s">
        <v>54</v>
      </c>
      <c r="C20" t="str">
        <f t="shared" si="0"/>
        <v>C</v>
      </c>
      <c r="D20" t="s">
        <v>55</v>
      </c>
      <c r="E20">
        <v>69</v>
      </c>
      <c r="F20">
        <v>31.6</v>
      </c>
      <c r="G20">
        <v>1.1299999999999999</v>
      </c>
      <c r="H20">
        <v>0.22</v>
      </c>
      <c r="I20">
        <v>0.28000000000000003</v>
      </c>
      <c r="J20">
        <v>1.02</v>
      </c>
      <c r="K20">
        <v>2.4</v>
      </c>
      <c r="L20">
        <v>0.57999999999999996</v>
      </c>
      <c r="M20">
        <v>-0.05</v>
      </c>
      <c r="N20">
        <v>0.63</v>
      </c>
      <c r="O20">
        <v>0.21</v>
      </c>
      <c r="X20" t="s">
        <v>46</v>
      </c>
      <c r="Y20" t="s">
        <v>482</v>
      </c>
    </row>
    <row r="21" spans="1:25" x14ac:dyDescent="0.35">
      <c r="A21" t="s">
        <v>277</v>
      </c>
      <c r="B21" t="s">
        <v>50</v>
      </c>
      <c r="C21" t="str">
        <f t="shared" si="0"/>
        <v>C, PF</v>
      </c>
      <c r="D21" t="s">
        <v>47</v>
      </c>
      <c r="E21">
        <v>65</v>
      </c>
      <c r="F21">
        <v>34.5</v>
      </c>
      <c r="G21">
        <v>3.19</v>
      </c>
      <c r="H21">
        <v>-1.28</v>
      </c>
      <c r="I21">
        <v>-1.75</v>
      </c>
      <c r="J21">
        <v>0.75</v>
      </c>
      <c r="K21">
        <v>2.46</v>
      </c>
      <c r="L21">
        <v>1.59</v>
      </c>
      <c r="M21">
        <v>0.61</v>
      </c>
      <c r="N21">
        <v>2.02</v>
      </c>
      <c r="O21">
        <v>-1.62</v>
      </c>
      <c r="X21" t="s">
        <v>77</v>
      </c>
      <c r="Y21" t="s">
        <v>124</v>
      </c>
    </row>
    <row r="22" spans="1:25" x14ac:dyDescent="0.35">
      <c r="A22">
        <v>21</v>
      </c>
      <c r="B22" t="s">
        <v>52</v>
      </c>
      <c r="C22" t="str">
        <f t="shared" si="0"/>
        <v>C</v>
      </c>
      <c r="D22" t="s">
        <v>26</v>
      </c>
      <c r="E22">
        <v>60</v>
      </c>
      <c r="F22">
        <v>30.1</v>
      </c>
      <c r="G22">
        <v>1.17</v>
      </c>
      <c r="H22">
        <v>0.27</v>
      </c>
      <c r="I22">
        <v>-1.29</v>
      </c>
      <c r="J22">
        <v>0.44</v>
      </c>
      <c r="K22">
        <v>2.0499999999999998</v>
      </c>
      <c r="L22">
        <v>0.59</v>
      </c>
      <c r="M22">
        <v>0.83</v>
      </c>
      <c r="N22">
        <v>2.48</v>
      </c>
      <c r="O22">
        <v>-0.69</v>
      </c>
      <c r="X22" t="s">
        <v>123</v>
      </c>
      <c r="Y22" t="s">
        <v>124</v>
      </c>
    </row>
    <row r="23" spans="1:25" x14ac:dyDescent="0.35">
      <c r="A23" t="s">
        <v>278</v>
      </c>
      <c r="B23" t="s">
        <v>59</v>
      </c>
      <c r="C23" t="str">
        <f t="shared" si="0"/>
        <v>PF, C</v>
      </c>
      <c r="D23" t="s">
        <v>32</v>
      </c>
      <c r="E23">
        <v>65</v>
      </c>
      <c r="F23">
        <v>31.1</v>
      </c>
      <c r="G23">
        <v>3.06</v>
      </c>
      <c r="H23">
        <v>0.22</v>
      </c>
      <c r="I23">
        <v>-0.13</v>
      </c>
      <c r="J23">
        <v>0.88</v>
      </c>
      <c r="K23">
        <v>1.48</v>
      </c>
      <c r="L23">
        <v>-0.56000000000000005</v>
      </c>
      <c r="M23">
        <v>-0.34</v>
      </c>
      <c r="N23">
        <v>1.44</v>
      </c>
      <c r="O23">
        <v>-0.39</v>
      </c>
      <c r="X23" t="s">
        <v>39</v>
      </c>
      <c r="Y23" t="s">
        <v>25</v>
      </c>
    </row>
    <row r="24" spans="1:25" x14ac:dyDescent="0.35">
      <c r="A24" t="s">
        <v>279</v>
      </c>
      <c r="B24" t="s">
        <v>45</v>
      </c>
      <c r="C24" t="str">
        <f t="shared" si="0"/>
        <v>SF, PF</v>
      </c>
      <c r="D24" t="s">
        <v>18</v>
      </c>
      <c r="E24">
        <v>59</v>
      </c>
      <c r="F24">
        <v>34.1</v>
      </c>
      <c r="G24">
        <v>1.66</v>
      </c>
      <c r="H24">
        <v>-2.09</v>
      </c>
      <c r="I24">
        <v>0.75</v>
      </c>
      <c r="J24">
        <v>1.89</v>
      </c>
      <c r="K24">
        <v>1.24</v>
      </c>
      <c r="L24">
        <v>4.22</v>
      </c>
      <c r="M24">
        <v>0.68</v>
      </c>
      <c r="N24">
        <v>-0.1</v>
      </c>
      <c r="O24">
        <v>-2.71</v>
      </c>
      <c r="X24" t="s">
        <v>73</v>
      </c>
      <c r="Y24" t="s">
        <v>20</v>
      </c>
    </row>
    <row r="25" spans="1:25" x14ac:dyDescent="0.35">
      <c r="A25" t="s">
        <v>280</v>
      </c>
      <c r="B25" t="s">
        <v>62</v>
      </c>
      <c r="C25" t="str">
        <f t="shared" si="0"/>
        <v>C</v>
      </c>
      <c r="D25" t="s">
        <v>63</v>
      </c>
      <c r="E25">
        <v>67</v>
      </c>
      <c r="F25">
        <v>34.799999999999997</v>
      </c>
      <c r="G25">
        <v>4.82</v>
      </c>
      <c r="H25">
        <v>-3.92</v>
      </c>
      <c r="I25">
        <v>-1.75</v>
      </c>
      <c r="J25">
        <v>0.36</v>
      </c>
      <c r="K25">
        <v>3.67</v>
      </c>
      <c r="L25">
        <v>-0.55000000000000004</v>
      </c>
      <c r="M25">
        <v>-0.46</v>
      </c>
      <c r="N25">
        <v>3.82</v>
      </c>
      <c r="O25">
        <v>-0.45</v>
      </c>
      <c r="X25" t="s">
        <v>69</v>
      </c>
      <c r="Y25" t="s">
        <v>479</v>
      </c>
    </row>
    <row r="26" spans="1:25" x14ac:dyDescent="0.35">
      <c r="A26" t="s">
        <v>281</v>
      </c>
      <c r="B26" t="s">
        <v>56</v>
      </c>
      <c r="C26" t="str">
        <f t="shared" si="0"/>
        <v>SF, SG</v>
      </c>
      <c r="D26" t="s">
        <v>42</v>
      </c>
      <c r="E26">
        <v>67</v>
      </c>
      <c r="F26">
        <v>31.1</v>
      </c>
      <c r="G26">
        <v>0.53</v>
      </c>
      <c r="H26">
        <v>2.2799999999999998</v>
      </c>
      <c r="I26">
        <v>1.1299999999999999</v>
      </c>
      <c r="J26">
        <v>1.21</v>
      </c>
      <c r="K26">
        <v>0.69</v>
      </c>
      <c r="L26">
        <v>1.1100000000000001</v>
      </c>
      <c r="M26">
        <v>0.46</v>
      </c>
      <c r="N26">
        <v>-1.05</v>
      </c>
      <c r="O26">
        <v>-0.88</v>
      </c>
      <c r="X26" t="s">
        <v>50</v>
      </c>
      <c r="Y26" t="s">
        <v>483</v>
      </c>
    </row>
    <row r="27" spans="1:25" x14ac:dyDescent="0.35">
      <c r="A27" t="s">
        <v>282</v>
      </c>
      <c r="B27" t="s">
        <v>68</v>
      </c>
      <c r="C27" t="str">
        <f t="shared" si="0"/>
        <v>PG</v>
      </c>
      <c r="D27" t="s">
        <v>36</v>
      </c>
      <c r="E27">
        <v>61</v>
      </c>
      <c r="F27">
        <v>28.5</v>
      </c>
      <c r="G27">
        <v>0.77</v>
      </c>
      <c r="H27">
        <v>1.7</v>
      </c>
      <c r="I27">
        <v>0.15</v>
      </c>
      <c r="J27">
        <v>0.54</v>
      </c>
      <c r="K27">
        <v>-7.0000000000000007E-2</v>
      </c>
      <c r="L27">
        <v>2.2000000000000002</v>
      </c>
      <c r="M27">
        <v>1.34</v>
      </c>
      <c r="N27">
        <v>-0.85</v>
      </c>
      <c r="O27">
        <v>-0.78</v>
      </c>
      <c r="X27" t="s">
        <v>43</v>
      </c>
      <c r="Y27" t="s">
        <v>215</v>
      </c>
    </row>
    <row r="28" spans="1:25" x14ac:dyDescent="0.35">
      <c r="A28" t="s">
        <v>283</v>
      </c>
      <c r="B28" t="s">
        <v>69</v>
      </c>
      <c r="C28" t="str">
        <f t="shared" si="0"/>
        <v>SG, PG</v>
      </c>
      <c r="D28" t="s">
        <v>70</v>
      </c>
      <c r="E28">
        <v>68</v>
      </c>
      <c r="F28">
        <v>34.9</v>
      </c>
      <c r="G28">
        <v>0.17</v>
      </c>
      <c r="H28">
        <v>0.8</v>
      </c>
      <c r="I28">
        <v>7.0000000000000007E-2</v>
      </c>
      <c r="J28">
        <v>1.28</v>
      </c>
      <c r="K28">
        <v>0.62</v>
      </c>
      <c r="L28">
        <v>1.31</v>
      </c>
      <c r="M28">
        <v>1.03</v>
      </c>
      <c r="N28">
        <v>0.51</v>
      </c>
      <c r="O28">
        <v>-1.01</v>
      </c>
      <c r="X28" t="s">
        <v>72</v>
      </c>
      <c r="Y28" t="s">
        <v>110</v>
      </c>
    </row>
    <row r="29" spans="1:25" x14ac:dyDescent="0.35">
      <c r="A29" t="s">
        <v>284</v>
      </c>
      <c r="B29" t="s">
        <v>71</v>
      </c>
      <c r="C29" t="str">
        <f t="shared" si="0"/>
        <v>SG, PG</v>
      </c>
      <c r="D29" t="s">
        <v>67</v>
      </c>
      <c r="E29">
        <v>67</v>
      </c>
      <c r="F29">
        <v>35.6</v>
      </c>
      <c r="G29">
        <v>-1.67</v>
      </c>
      <c r="H29">
        <v>1.1299999999999999</v>
      </c>
      <c r="I29">
        <v>1.47</v>
      </c>
      <c r="J29">
        <v>0.81</v>
      </c>
      <c r="K29">
        <v>-0.39</v>
      </c>
      <c r="L29">
        <v>2.44</v>
      </c>
      <c r="M29">
        <v>2.37</v>
      </c>
      <c r="N29">
        <v>-0.54</v>
      </c>
      <c r="O29">
        <v>-0.87</v>
      </c>
      <c r="X29" t="s">
        <v>93</v>
      </c>
      <c r="Y29" t="s">
        <v>25</v>
      </c>
    </row>
    <row r="30" spans="1:25" x14ac:dyDescent="0.35">
      <c r="A30" t="s">
        <v>285</v>
      </c>
      <c r="B30" t="s">
        <v>84</v>
      </c>
      <c r="C30" t="str">
        <f t="shared" si="0"/>
        <v>C</v>
      </c>
      <c r="D30" t="s">
        <v>42</v>
      </c>
      <c r="E30">
        <v>68</v>
      </c>
      <c r="F30">
        <v>27.7</v>
      </c>
      <c r="G30">
        <v>-0.59</v>
      </c>
      <c r="H30">
        <v>0.93</v>
      </c>
      <c r="I30">
        <v>0.28000000000000003</v>
      </c>
      <c r="J30">
        <v>-0.05</v>
      </c>
      <c r="K30">
        <v>-0.05</v>
      </c>
      <c r="L30">
        <v>-0.52</v>
      </c>
      <c r="M30">
        <v>-0.42</v>
      </c>
      <c r="N30">
        <v>4.5</v>
      </c>
      <c r="O30">
        <v>0.6</v>
      </c>
      <c r="X30" t="s">
        <v>85</v>
      </c>
      <c r="Y30" t="s">
        <v>481</v>
      </c>
    </row>
    <row r="31" spans="1:25" x14ac:dyDescent="0.35">
      <c r="A31" t="s">
        <v>286</v>
      </c>
      <c r="B31" t="s">
        <v>53</v>
      </c>
      <c r="C31" t="str">
        <f t="shared" si="0"/>
        <v>SF, PF</v>
      </c>
      <c r="D31" t="s">
        <v>40</v>
      </c>
      <c r="E31">
        <v>62</v>
      </c>
      <c r="F31">
        <v>30.6</v>
      </c>
      <c r="G31">
        <v>0.76</v>
      </c>
      <c r="H31">
        <v>2.4900000000000002</v>
      </c>
      <c r="I31">
        <v>0.78</v>
      </c>
      <c r="J31">
        <v>1.75</v>
      </c>
      <c r="K31">
        <v>0.45</v>
      </c>
      <c r="L31">
        <v>0.86</v>
      </c>
      <c r="M31">
        <v>-0.54</v>
      </c>
      <c r="N31">
        <v>0.28999999999999998</v>
      </c>
      <c r="O31">
        <v>-2.23</v>
      </c>
      <c r="X31" t="s">
        <v>44</v>
      </c>
      <c r="Y31" t="s">
        <v>20</v>
      </c>
    </row>
    <row r="32" spans="1:25" x14ac:dyDescent="0.35">
      <c r="A32" t="s">
        <v>287</v>
      </c>
      <c r="B32" t="s">
        <v>57</v>
      </c>
      <c r="C32" t="str">
        <f t="shared" si="0"/>
        <v>SG</v>
      </c>
      <c r="D32" t="s">
        <v>58</v>
      </c>
      <c r="E32">
        <v>60</v>
      </c>
      <c r="F32">
        <v>35</v>
      </c>
      <c r="G32">
        <v>-0.59</v>
      </c>
      <c r="H32">
        <v>2.2599999999999998</v>
      </c>
      <c r="I32">
        <v>1.52</v>
      </c>
      <c r="J32">
        <v>2.13</v>
      </c>
      <c r="K32">
        <v>-0.44</v>
      </c>
      <c r="L32">
        <v>1.4</v>
      </c>
      <c r="M32">
        <v>0.56000000000000005</v>
      </c>
      <c r="N32">
        <v>-0.37</v>
      </c>
      <c r="O32">
        <v>-1.98</v>
      </c>
      <c r="X32" t="s">
        <v>94</v>
      </c>
      <c r="Y32" t="s">
        <v>484</v>
      </c>
    </row>
    <row r="33" spans="1:25" x14ac:dyDescent="0.35">
      <c r="A33" t="s">
        <v>288</v>
      </c>
      <c r="B33" t="s">
        <v>66</v>
      </c>
      <c r="C33" t="str">
        <f t="shared" si="0"/>
        <v>PG</v>
      </c>
      <c r="D33" t="s">
        <v>67</v>
      </c>
      <c r="E33">
        <v>60</v>
      </c>
      <c r="F33">
        <v>33.9</v>
      </c>
      <c r="G33">
        <v>-1.48</v>
      </c>
      <c r="H33">
        <v>1.95</v>
      </c>
      <c r="I33">
        <v>1.29</v>
      </c>
      <c r="J33">
        <v>0.8</v>
      </c>
      <c r="K33">
        <v>-7.0000000000000007E-2</v>
      </c>
      <c r="L33">
        <v>2.65</v>
      </c>
      <c r="M33">
        <v>1.29</v>
      </c>
      <c r="N33">
        <v>-0.37</v>
      </c>
      <c r="O33">
        <v>-1.62</v>
      </c>
      <c r="X33" t="s">
        <v>79</v>
      </c>
      <c r="Y33" t="s">
        <v>484</v>
      </c>
    </row>
    <row r="34" spans="1:25" x14ac:dyDescent="0.35">
      <c r="A34" t="s">
        <v>289</v>
      </c>
      <c r="B34" t="s">
        <v>80</v>
      </c>
      <c r="C34" t="str">
        <f t="shared" si="0"/>
        <v>PF, C</v>
      </c>
      <c r="D34" t="s">
        <v>76</v>
      </c>
      <c r="E34">
        <v>58</v>
      </c>
      <c r="F34">
        <v>30.9</v>
      </c>
      <c r="G34">
        <v>0.71</v>
      </c>
      <c r="H34">
        <v>0.95</v>
      </c>
      <c r="I34">
        <v>-0.24</v>
      </c>
      <c r="J34">
        <v>0.56000000000000005</v>
      </c>
      <c r="K34">
        <v>0.91</v>
      </c>
      <c r="L34">
        <v>-0.13</v>
      </c>
      <c r="M34">
        <v>-0.59</v>
      </c>
      <c r="N34">
        <v>2.2400000000000002</v>
      </c>
      <c r="O34">
        <v>0.02</v>
      </c>
      <c r="X34" t="s">
        <v>62</v>
      </c>
      <c r="Y34" t="s">
        <v>20</v>
      </c>
    </row>
    <row r="35" spans="1:25" x14ac:dyDescent="0.35">
      <c r="A35" t="s">
        <v>290</v>
      </c>
      <c r="B35" t="s">
        <v>60</v>
      </c>
      <c r="C35" t="str">
        <f t="shared" si="0"/>
        <v>SG</v>
      </c>
      <c r="D35" t="s">
        <v>61</v>
      </c>
      <c r="E35">
        <v>68</v>
      </c>
      <c r="F35">
        <v>35</v>
      </c>
      <c r="G35">
        <v>-0.26</v>
      </c>
      <c r="H35">
        <v>0.85</v>
      </c>
      <c r="I35">
        <v>1.83</v>
      </c>
      <c r="J35">
        <v>1.96</v>
      </c>
      <c r="K35">
        <v>0.02</v>
      </c>
      <c r="L35">
        <v>0.96</v>
      </c>
      <c r="M35">
        <v>1.22</v>
      </c>
      <c r="N35">
        <v>-7.0000000000000007E-2</v>
      </c>
      <c r="O35">
        <v>-2.19</v>
      </c>
      <c r="X35" t="s">
        <v>54</v>
      </c>
      <c r="Y35" t="s">
        <v>20</v>
      </c>
    </row>
    <row r="36" spans="1:25" x14ac:dyDescent="0.35">
      <c r="A36" t="s">
        <v>291</v>
      </c>
      <c r="B36" t="s">
        <v>75</v>
      </c>
      <c r="C36" t="str">
        <f t="shared" si="0"/>
        <v>SG, SF</v>
      </c>
      <c r="D36" t="s">
        <v>76</v>
      </c>
      <c r="E36">
        <v>70</v>
      </c>
      <c r="F36">
        <v>33.6</v>
      </c>
      <c r="G36">
        <v>1.76</v>
      </c>
      <c r="H36">
        <v>2.2799999999999998</v>
      </c>
      <c r="I36">
        <v>-1.64</v>
      </c>
      <c r="J36">
        <v>1.24</v>
      </c>
      <c r="K36">
        <v>0.27</v>
      </c>
      <c r="L36">
        <v>1.55</v>
      </c>
      <c r="M36">
        <v>0.22</v>
      </c>
      <c r="N36">
        <v>-0.56000000000000005</v>
      </c>
      <c r="O36">
        <v>-0.96</v>
      </c>
      <c r="X36" t="s">
        <v>75</v>
      </c>
      <c r="Y36" t="s">
        <v>485</v>
      </c>
    </row>
    <row r="37" spans="1:25" x14ac:dyDescent="0.35">
      <c r="A37" t="s">
        <v>292</v>
      </c>
      <c r="B37" t="s">
        <v>72</v>
      </c>
      <c r="C37" t="str">
        <f t="shared" si="0"/>
        <v>SG</v>
      </c>
      <c r="D37" t="s">
        <v>63</v>
      </c>
      <c r="E37">
        <v>70</v>
      </c>
      <c r="F37">
        <v>34.9</v>
      </c>
      <c r="G37">
        <v>-0.28999999999999998</v>
      </c>
      <c r="H37">
        <v>1.77</v>
      </c>
      <c r="I37">
        <v>1.43</v>
      </c>
      <c r="J37">
        <v>1.96</v>
      </c>
      <c r="K37">
        <v>-7.0000000000000007E-2</v>
      </c>
      <c r="L37">
        <v>1.26</v>
      </c>
      <c r="M37">
        <v>0.49</v>
      </c>
      <c r="N37">
        <v>-0.78</v>
      </c>
      <c r="O37">
        <v>-1.69</v>
      </c>
      <c r="X37" t="s">
        <v>56</v>
      </c>
      <c r="Y37" t="s">
        <v>482</v>
      </c>
    </row>
    <row r="38" spans="1:25" x14ac:dyDescent="0.35">
      <c r="A38" t="s">
        <v>293</v>
      </c>
      <c r="B38" t="s">
        <v>65</v>
      </c>
      <c r="C38" t="str">
        <f t="shared" si="0"/>
        <v>PG</v>
      </c>
      <c r="D38" t="s">
        <v>38</v>
      </c>
      <c r="E38">
        <v>65</v>
      </c>
      <c r="F38">
        <v>35.200000000000003</v>
      </c>
      <c r="G38">
        <v>3.1</v>
      </c>
      <c r="H38">
        <v>-3.26</v>
      </c>
      <c r="I38">
        <v>-1.73</v>
      </c>
      <c r="J38">
        <v>0.6</v>
      </c>
      <c r="K38">
        <v>1.33</v>
      </c>
      <c r="L38">
        <v>3.13</v>
      </c>
      <c r="M38">
        <v>2.98</v>
      </c>
      <c r="N38">
        <v>0.19</v>
      </c>
      <c r="O38">
        <v>-2.35</v>
      </c>
      <c r="X38" t="s">
        <v>83</v>
      </c>
      <c r="Y38" t="s">
        <v>25</v>
      </c>
    </row>
    <row r="39" spans="1:25" x14ac:dyDescent="0.35">
      <c r="A39" t="s">
        <v>294</v>
      </c>
      <c r="B39" t="s">
        <v>92</v>
      </c>
      <c r="C39" t="str">
        <f t="shared" si="0"/>
        <v>C</v>
      </c>
      <c r="D39" t="s">
        <v>82</v>
      </c>
      <c r="E39">
        <v>70</v>
      </c>
      <c r="F39">
        <v>29.8</v>
      </c>
      <c r="G39">
        <v>0.38</v>
      </c>
      <c r="H39">
        <v>-0.41</v>
      </c>
      <c r="I39">
        <v>0.02</v>
      </c>
      <c r="J39">
        <v>-0.03</v>
      </c>
      <c r="K39">
        <v>0.83</v>
      </c>
      <c r="L39">
        <v>-0.71</v>
      </c>
      <c r="M39">
        <v>-0.2</v>
      </c>
      <c r="N39">
        <v>3.97</v>
      </c>
      <c r="O39">
        <v>0.13</v>
      </c>
      <c r="X39" t="s">
        <v>68</v>
      </c>
      <c r="Y39" t="s">
        <v>25</v>
      </c>
    </row>
    <row r="40" spans="1:25" x14ac:dyDescent="0.35">
      <c r="A40" t="s">
        <v>295</v>
      </c>
      <c r="B40" t="s">
        <v>95</v>
      </c>
      <c r="C40" t="str">
        <f t="shared" si="0"/>
        <v>PF</v>
      </c>
      <c r="D40" t="s">
        <v>88</v>
      </c>
      <c r="E40">
        <v>68</v>
      </c>
      <c r="F40">
        <v>25.2</v>
      </c>
      <c r="G40">
        <v>3.28</v>
      </c>
      <c r="H40">
        <v>-0.08</v>
      </c>
      <c r="I40">
        <v>-0.9</v>
      </c>
      <c r="J40">
        <v>0.14000000000000001</v>
      </c>
      <c r="K40">
        <v>0.83</v>
      </c>
      <c r="L40">
        <v>-0.52</v>
      </c>
      <c r="M40">
        <v>-0.54</v>
      </c>
      <c r="N40">
        <v>1.29</v>
      </c>
      <c r="O40">
        <v>0.46</v>
      </c>
      <c r="X40" t="s">
        <v>81</v>
      </c>
      <c r="Y40" t="s">
        <v>480</v>
      </c>
    </row>
    <row r="41" spans="1:25" x14ac:dyDescent="0.35">
      <c r="A41" t="s">
        <v>296</v>
      </c>
      <c r="B41" t="s">
        <v>89</v>
      </c>
      <c r="C41" t="str">
        <f t="shared" si="0"/>
        <v>C, PF</v>
      </c>
      <c r="D41" t="s">
        <v>16</v>
      </c>
      <c r="E41">
        <v>67</v>
      </c>
      <c r="F41">
        <v>29.5</v>
      </c>
      <c r="G41">
        <v>2.2000000000000002</v>
      </c>
      <c r="H41">
        <v>-0.6</v>
      </c>
      <c r="I41">
        <v>-0.24</v>
      </c>
      <c r="J41">
        <v>0.7</v>
      </c>
      <c r="K41">
        <v>1.72</v>
      </c>
      <c r="L41">
        <v>-0.6</v>
      </c>
      <c r="M41">
        <v>-0.66</v>
      </c>
      <c r="N41">
        <v>1.66</v>
      </c>
      <c r="O41">
        <v>-0.25</v>
      </c>
      <c r="X41" t="s">
        <v>99</v>
      </c>
      <c r="Y41" t="s">
        <v>215</v>
      </c>
    </row>
    <row r="42" spans="1:25" x14ac:dyDescent="0.35">
      <c r="A42" t="s">
        <v>297</v>
      </c>
      <c r="B42" t="s">
        <v>87</v>
      </c>
      <c r="C42" t="str">
        <f t="shared" si="0"/>
        <v xml:space="preserve"> PF, C</v>
      </c>
      <c r="D42" t="s">
        <v>88</v>
      </c>
      <c r="E42">
        <v>58</v>
      </c>
      <c r="F42">
        <v>30.1</v>
      </c>
      <c r="G42">
        <v>0.37</v>
      </c>
      <c r="H42">
        <v>-0.75</v>
      </c>
      <c r="I42">
        <v>1.43</v>
      </c>
      <c r="J42">
        <v>0.9</v>
      </c>
      <c r="K42">
        <v>0.11</v>
      </c>
      <c r="L42">
        <v>-0.56999999999999995</v>
      </c>
      <c r="M42">
        <v>-0.2</v>
      </c>
      <c r="N42">
        <v>3.02</v>
      </c>
      <c r="O42">
        <v>-0.39</v>
      </c>
      <c r="X42" t="s">
        <v>60</v>
      </c>
      <c r="Y42" t="s">
        <v>110</v>
      </c>
    </row>
    <row r="43" spans="1:25" x14ac:dyDescent="0.35">
      <c r="A43" t="s">
        <v>298</v>
      </c>
      <c r="B43" t="s">
        <v>77</v>
      </c>
      <c r="C43" t="str">
        <f t="shared" si="0"/>
        <v>PF</v>
      </c>
      <c r="D43" t="s">
        <v>67</v>
      </c>
      <c r="E43">
        <v>67</v>
      </c>
      <c r="F43">
        <v>35.1</v>
      </c>
      <c r="G43">
        <v>-0.34</v>
      </c>
      <c r="H43">
        <v>0.53</v>
      </c>
      <c r="I43">
        <v>0.91</v>
      </c>
      <c r="J43">
        <v>1.45</v>
      </c>
      <c r="K43">
        <v>0.95</v>
      </c>
      <c r="L43">
        <v>0.44</v>
      </c>
      <c r="M43">
        <v>0.17</v>
      </c>
      <c r="N43">
        <v>0.83</v>
      </c>
      <c r="O43">
        <v>-1.03</v>
      </c>
      <c r="X43" t="s">
        <v>59</v>
      </c>
      <c r="Y43" t="s">
        <v>480</v>
      </c>
    </row>
    <row r="44" spans="1:25" x14ac:dyDescent="0.35">
      <c r="A44" t="s">
        <v>299</v>
      </c>
      <c r="B44" t="s">
        <v>78</v>
      </c>
      <c r="C44" t="str">
        <f t="shared" si="0"/>
        <v>PF, SF</v>
      </c>
      <c r="D44" t="s">
        <v>26</v>
      </c>
      <c r="E44">
        <v>64</v>
      </c>
      <c r="F44">
        <v>33.799999999999997</v>
      </c>
      <c r="G44">
        <v>-0.83</v>
      </c>
      <c r="H44">
        <v>0.25</v>
      </c>
      <c r="I44">
        <v>1.08</v>
      </c>
      <c r="J44">
        <v>-0.12</v>
      </c>
      <c r="K44">
        <v>0.9</v>
      </c>
      <c r="L44">
        <v>-0.61</v>
      </c>
      <c r="M44">
        <v>1.69</v>
      </c>
      <c r="N44">
        <v>1.68</v>
      </c>
      <c r="O44">
        <v>-0.26</v>
      </c>
      <c r="X44" t="s">
        <v>66</v>
      </c>
      <c r="Y44" t="s">
        <v>25</v>
      </c>
    </row>
    <row r="45" spans="1:25" x14ac:dyDescent="0.35">
      <c r="A45" t="s">
        <v>300</v>
      </c>
      <c r="B45" t="s">
        <v>111</v>
      </c>
      <c r="C45" t="str">
        <f t="shared" si="0"/>
        <v>C</v>
      </c>
      <c r="D45" t="s">
        <v>112</v>
      </c>
      <c r="E45">
        <v>68</v>
      </c>
      <c r="F45">
        <v>23.2</v>
      </c>
      <c r="G45">
        <v>3.54</v>
      </c>
      <c r="H45">
        <v>-2.19</v>
      </c>
      <c r="I45">
        <v>-1.75</v>
      </c>
      <c r="J45">
        <v>-0.53</v>
      </c>
      <c r="K45">
        <v>1.02</v>
      </c>
      <c r="L45">
        <v>-1.08</v>
      </c>
      <c r="M45">
        <v>0.05</v>
      </c>
      <c r="N45">
        <v>3.46</v>
      </c>
      <c r="O45">
        <v>1.03</v>
      </c>
      <c r="X45" t="s">
        <v>90</v>
      </c>
      <c r="Y45" t="s">
        <v>25</v>
      </c>
    </row>
    <row r="46" spans="1:25" x14ac:dyDescent="0.35">
      <c r="A46" t="s">
        <v>301</v>
      </c>
      <c r="B46" t="s">
        <v>79</v>
      </c>
      <c r="C46" t="str">
        <f t="shared" si="0"/>
        <v>PG, SG</v>
      </c>
      <c r="D46" t="s">
        <v>30</v>
      </c>
      <c r="E46">
        <v>68</v>
      </c>
      <c r="F46">
        <v>33.799999999999997</v>
      </c>
      <c r="G46">
        <v>-0.1</v>
      </c>
      <c r="H46">
        <v>1.59</v>
      </c>
      <c r="I46">
        <v>0.98</v>
      </c>
      <c r="J46">
        <v>1.01</v>
      </c>
      <c r="K46">
        <v>-0.2</v>
      </c>
      <c r="L46">
        <v>1.44</v>
      </c>
      <c r="M46">
        <v>0.61</v>
      </c>
      <c r="N46">
        <v>-0.57999999999999996</v>
      </c>
      <c r="O46">
        <v>-1.21</v>
      </c>
      <c r="X46" t="s">
        <v>135</v>
      </c>
      <c r="Y46" t="s">
        <v>486</v>
      </c>
    </row>
    <row r="47" spans="1:25" x14ac:dyDescent="0.35">
      <c r="A47" t="s">
        <v>302</v>
      </c>
      <c r="B47" t="s">
        <v>64</v>
      </c>
      <c r="C47" t="str">
        <f t="shared" si="0"/>
        <v>PG</v>
      </c>
      <c r="D47" t="s">
        <v>58</v>
      </c>
      <c r="E47">
        <v>67</v>
      </c>
      <c r="F47">
        <v>35.799999999999997</v>
      </c>
      <c r="G47">
        <v>0.18</v>
      </c>
      <c r="H47">
        <v>-0.91</v>
      </c>
      <c r="I47">
        <v>-0.68</v>
      </c>
      <c r="J47">
        <v>1.94</v>
      </c>
      <c r="K47">
        <v>1.48</v>
      </c>
      <c r="L47">
        <v>3.55</v>
      </c>
      <c r="M47">
        <v>1.44</v>
      </c>
      <c r="N47">
        <v>-0.39</v>
      </c>
      <c r="O47">
        <v>-3.13</v>
      </c>
      <c r="X47" t="s">
        <v>98</v>
      </c>
      <c r="Y47" t="s">
        <v>110</v>
      </c>
    </row>
    <row r="48" spans="1:25" x14ac:dyDescent="0.35">
      <c r="A48" t="s">
        <v>303</v>
      </c>
      <c r="B48" t="s">
        <v>81</v>
      </c>
      <c r="C48" t="str">
        <f t="shared" si="0"/>
        <v>PF, C</v>
      </c>
      <c r="D48" t="s">
        <v>82</v>
      </c>
      <c r="E48">
        <v>64</v>
      </c>
      <c r="F48">
        <v>34.200000000000003</v>
      </c>
      <c r="G48">
        <v>2.7</v>
      </c>
      <c r="H48">
        <v>-0.85</v>
      </c>
      <c r="I48">
        <v>-1.2</v>
      </c>
      <c r="J48">
        <v>0.8</v>
      </c>
      <c r="K48">
        <v>2.88</v>
      </c>
      <c r="L48">
        <v>1.07</v>
      </c>
      <c r="M48">
        <v>-0.59</v>
      </c>
      <c r="N48">
        <v>-0.15</v>
      </c>
      <c r="O48">
        <v>-1.29</v>
      </c>
      <c r="X48" t="s">
        <v>71</v>
      </c>
      <c r="Y48" t="s">
        <v>479</v>
      </c>
    </row>
    <row r="49" spans="1:25" x14ac:dyDescent="0.35">
      <c r="A49" t="s">
        <v>304</v>
      </c>
      <c r="B49" t="s">
        <v>99</v>
      </c>
      <c r="C49" t="str">
        <f t="shared" si="0"/>
        <v>SF</v>
      </c>
      <c r="D49" t="s">
        <v>38</v>
      </c>
      <c r="E49">
        <v>70</v>
      </c>
      <c r="F49">
        <v>34.5</v>
      </c>
      <c r="G49">
        <v>0.44</v>
      </c>
      <c r="H49">
        <v>0.39</v>
      </c>
      <c r="I49">
        <v>0.35</v>
      </c>
      <c r="J49">
        <v>1.05</v>
      </c>
      <c r="K49">
        <v>0.84</v>
      </c>
      <c r="L49">
        <v>0.42</v>
      </c>
      <c r="M49">
        <v>-0.46</v>
      </c>
      <c r="N49">
        <v>0.19</v>
      </c>
      <c r="O49">
        <v>0.15</v>
      </c>
      <c r="X49" t="s">
        <v>51</v>
      </c>
      <c r="Y49" t="s">
        <v>480</v>
      </c>
    </row>
    <row r="50" spans="1:25" ht="15.5" x14ac:dyDescent="0.35">
      <c r="A50" t="s">
        <v>305</v>
      </c>
      <c r="B50" t="s">
        <v>107</v>
      </c>
      <c r="C50" t="str">
        <f t="shared" si="0"/>
        <v>C</v>
      </c>
      <c r="D50" t="s">
        <v>58</v>
      </c>
      <c r="E50">
        <v>60</v>
      </c>
      <c r="F50">
        <v>27.5</v>
      </c>
      <c r="G50">
        <v>3.08</v>
      </c>
      <c r="H50">
        <v>-0.39</v>
      </c>
      <c r="I50">
        <v>-0.84</v>
      </c>
      <c r="J50">
        <v>0.09</v>
      </c>
      <c r="K50">
        <v>0.95</v>
      </c>
      <c r="L50">
        <v>-0.41</v>
      </c>
      <c r="M50">
        <v>-1</v>
      </c>
      <c r="N50">
        <v>1.34</v>
      </c>
      <c r="O50">
        <v>0.44</v>
      </c>
      <c r="X50" s="2" t="s">
        <v>106</v>
      </c>
      <c r="Y50" t="s">
        <v>215</v>
      </c>
    </row>
    <row r="51" spans="1:25" x14ac:dyDescent="0.35">
      <c r="A51" t="s">
        <v>306</v>
      </c>
      <c r="B51" t="s">
        <v>96</v>
      </c>
      <c r="C51" t="str">
        <f t="shared" si="0"/>
        <v>C</v>
      </c>
      <c r="D51" t="s">
        <v>88</v>
      </c>
      <c r="E51">
        <v>70</v>
      </c>
      <c r="F51">
        <v>27.2</v>
      </c>
      <c r="G51">
        <v>2.78</v>
      </c>
      <c r="H51">
        <v>-0.33</v>
      </c>
      <c r="I51">
        <v>-1.1399999999999999</v>
      </c>
      <c r="J51">
        <v>0.26</v>
      </c>
      <c r="K51">
        <v>2.2999999999999998</v>
      </c>
      <c r="L51">
        <v>-0.28000000000000003</v>
      </c>
      <c r="M51">
        <v>-1.17</v>
      </c>
      <c r="N51">
        <v>1.19</v>
      </c>
      <c r="O51">
        <v>-0.41</v>
      </c>
      <c r="X51" t="s">
        <v>52</v>
      </c>
      <c r="Y51" t="s">
        <v>20</v>
      </c>
    </row>
    <row r="52" spans="1:25" x14ac:dyDescent="0.35">
      <c r="A52" t="s">
        <v>307</v>
      </c>
      <c r="B52" t="s">
        <v>106</v>
      </c>
      <c r="C52" t="str">
        <f t="shared" si="0"/>
        <v>SF</v>
      </c>
      <c r="D52" t="s">
        <v>82</v>
      </c>
      <c r="E52">
        <v>60</v>
      </c>
      <c r="F52">
        <v>32.5</v>
      </c>
      <c r="G52">
        <v>0.88</v>
      </c>
      <c r="H52">
        <v>0.65</v>
      </c>
      <c r="I52">
        <v>0.02</v>
      </c>
      <c r="J52">
        <v>0.86</v>
      </c>
      <c r="K52">
        <v>-0.11</v>
      </c>
      <c r="L52">
        <v>-0.34</v>
      </c>
      <c r="M52">
        <v>0.98</v>
      </c>
      <c r="N52">
        <v>-7.0000000000000007E-2</v>
      </c>
      <c r="O52">
        <v>0.3</v>
      </c>
      <c r="X52" t="s">
        <v>132</v>
      </c>
      <c r="Y52" t="s">
        <v>25</v>
      </c>
    </row>
    <row r="53" spans="1:25" x14ac:dyDescent="0.35">
      <c r="A53" t="s">
        <v>308</v>
      </c>
      <c r="B53" t="s">
        <v>101</v>
      </c>
      <c r="C53" t="str">
        <f t="shared" si="0"/>
        <v>PG, SG</v>
      </c>
      <c r="D53" t="s">
        <v>76</v>
      </c>
      <c r="E53">
        <v>67</v>
      </c>
      <c r="F53">
        <v>28.1</v>
      </c>
      <c r="G53">
        <v>0.22</v>
      </c>
      <c r="H53">
        <v>1.08</v>
      </c>
      <c r="I53">
        <v>-0.1</v>
      </c>
      <c r="J53">
        <v>0.08</v>
      </c>
      <c r="K53">
        <v>-0.39</v>
      </c>
      <c r="L53">
        <v>0.94</v>
      </c>
      <c r="M53">
        <v>0.2</v>
      </c>
      <c r="N53">
        <v>1.17</v>
      </c>
      <c r="O53">
        <v>-0.12</v>
      </c>
      <c r="X53" t="s">
        <v>103</v>
      </c>
      <c r="Y53" t="s">
        <v>215</v>
      </c>
    </row>
    <row r="54" spans="1:25" x14ac:dyDescent="0.35">
      <c r="A54" t="s">
        <v>309</v>
      </c>
      <c r="B54" t="s">
        <v>83</v>
      </c>
      <c r="C54" t="str">
        <f t="shared" si="0"/>
        <v>PG</v>
      </c>
      <c r="D54" t="s">
        <v>21</v>
      </c>
      <c r="E54">
        <v>67</v>
      </c>
      <c r="F54">
        <v>31.3</v>
      </c>
      <c r="G54">
        <v>-1.21</v>
      </c>
      <c r="H54">
        <v>0.9</v>
      </c>
      <c r="I54">
        <v>2.1800000000000002</v>
      </c>
      <c r="J54">
        <v>1.23</v>
      </c>
      <c r="K54">
        <v>-0.48</v>
      </c>
      <c r="L54">
        <v>1.99</v>
      </c>
      <c r="M54">
        <v>0.64</v>
      </c>
      <c r="N54">
        <v>-0.57999999999999996</v>
      </c>
      <c r="O54">
        <v>-1.64</v>
      </c>
      <c r="X54" t="s">
        <v>111</v>
      </c>
      <c r="Y54" t="s">
        <v>20</v>
      </c>
    </row>
    <row r="55" spans="1:25" x14ac:dyDescent="0.35">
      <c r="A55" t="s">
        <v>310</v>
      </c>
      <c r="B55" t="s">
        <v>85</v>
      </c>
      <c r="C55" t="str">
        <f t="shared" si="0"/>
        <v>SF, PF</v>
      </c>
      <c r="D55" t="s">
        <v>86</v>
      </c>
      <c r="E55">
        <v>64</v>
      </c>
      <c r="F55">
        <v>33.4</v>
      </c>
      <c r="G55">
        <v>0.19</v>
      </c>
      <c r="H55">
        <v>0.78</v>
      </c>
      <c r="I55">
        <v>1.29</v>
      </c>
      <c r="J55">
        <v>1.26</v>
      </c>
      <c r="K55">
        <v>7.0000000000000007E-2</v>
      </c>
      <c r="L55">
        <v>0.55000000000000004</v>
      </c>
      <c r="M55">
        <v>0.22</v>
      </c>
      <c r="N55">
        <v>0.28999999999999998</v>
      </c>
      <c r="O55">
        <v>-1.68</v>
      </c>
      <c r="X55" t="s">
        <v>113</v>
      </c>
      <c r="Y55" t="s">
        <v>484</v>
      </c>
    </row>
    <row r="56" spans="1:25" x14ac:dyDescent="0.35">
      <c r="A56">
        <v>55</v>
      </c>
      <c r="B56" t="s">
        <v>98</v>
      </c>
      <c r="C56" t="str">
        <f t="shared" si="0"/>
        <v>SG</v>
      </c>
      <c r="D56" t="s">
        <v>26</v>
      </c>
      <c r="E56">
        <v>65</v>
      </c>
      <c r="F56">
        <v>34.700000000000003</v>
      </c>
      <c r="G56">
        <v>-0.16</v>
      </c>
      <c r="H56">
        <v>0.13</v>
      </c>
      <c r="I56">
        <v>1.44</v>
      </c>
      <c r="J56">
        <v>1.41</v>
      </c>
      <c r="K56">
        <v>-0.26</v>
      </c>
      <c r="L56">
        <v>0.97</v>
      </c>
      <c r="M56">
        <v>-0.2</v>
      </c>
      <c r="N56">
        <v>0.12</v>
      </c>
      <c r="O56">
        <v>-0.5</v>
      </c>
      <c r="X56" t="s">
        <v>78</v>
      </c>
      <c r="Y56" t="s">
        <v>478</v>
      </c>
    </row>
    <row r="57" spans="1:25" x14ac:dyDescent="0.35">
      <c r="A57" t="s">
        <v>311</v>
      </c>
      <c r="B57" t="s">
        <v>118</v>
      </c>
      <c r="C57" t="str">
        <f t="shared" si="0"/>
        <v>C, PF</v>
      </c>
      <c r="D57" t="s">
        <v>91</v>
      </c>
      <c r="E57">
        <v>67</v>
      </c>
      <c r="F57">
        <v>25.3</v>
      </c>
      <c r="G57">
        <v>3.04</v>
      </c>
      <c r="H57">
        <v>0.02</v>
      </c>
      <c r="I57">
        <v>-1.75</v>
      </c>
      <c r="J57">
        <v>-0.33</v>
      </c>
      <c r="K57">
        <v>1.01</v>
      </c>
      <c r="L57">
        <v>-0.9</v>
      </c>
      <c r="M57">
        <v>-0.24</v>
      </c>
      <c r="N57">
        <v>1.53</v>
      </c>
      <c r="O57">
        <v>0.56999999999999995</v>
      </c>
      <c r="X57" t="s">
        <v>186</v>
      </c>
      <c r="Y57" t="s">
        <v>483</v>
      </c>
    </row>
    <row r="58" spans="1:25" x14ac:dyDescent="0.35">
      <c r="A58" t="s">
        <v>312</v>
      </c>
      <c r="B58" t="s">
        <v>73</v>
      </c>
      <c r="C58" t="str">
        <f t="shared" si="0"/>
        <v>C</v>
      </c>
      <c r="D58" t="s">
        <v>74</v>
      </c>
      <c r="E58">
        <v>70</v>
      </c>
      <c r="F58">
        <v>31.2</v>
      </c>
      <c r="G58">
        <v>2.91</v>
      </c>
      <c r="H58">
        <v>-4.1900000000000004</v>
      </c>
      <c r="I58">
        <v>-1.39</v>
      </c>
      <c r="J58">
        <v>0.68</v>
      </c>
      <c r="K58">
        <v>3.03</v>
      </c>
      <c r="L58">
        <v>-0.21</v>
      </c>
      <c r="M58">
        <v>1.95</v>
      </c>
      <c r="N58">
        <v>2.73</v>
      </c>
      <c r="O58">
        <v>-2.56</v>
      </c>
      <c r="X58" t="s">
        <v>148</v>
      </c>
      <c r="Y58" t="s">
        <v>20</v>
      </c>
    </row>
    <row r="59" spans="1:25" x14ac:dyDescent="0.35">
      <c r="A59" t="s">
        <v>313</v>
      </c>
      <c r="B59" t="s">
        <v>114</v>
      </c>
      <c r="C59" t="str">
        <f t="shared" si="0"/>
        <v>PF, C</v>
      </c>
      <c r="D59" t="s">
        <v>70</v>
      </c>
      <c r="E59">
        <v>62</v>
      </c>
      <c r="F59">
        <v>30.2</v>
      </c>
      <c r="G59">
        <v>0.39</v>
      </c>
      <c r="H59">
        <v>0.15</v>
      </c>
      <c r="I59">
        <v>-0.3</v>
      </c>
      <c r="J59">
        <v>-0.13</v>
      </c>
      <c r="K59">
        <v>1</v>
      </c>
      <c r="L59">
        <v>0.83</v>
      </c>
      <c r="M59">
        <v>-0.24</v>
      </c>
      <c r="N59">
        <v>0.95</v>
      </c>
      <c r="O59">
        <v>0.27</v>
      </c>
      <c r="X59" t="s">
        <v>100</v>
      </c>
      <c r="Y59" t="s">
        <v>485</v>
      </c>
    </row>
    <row r="60" spans="1:25" x14ac:dyDescent="0.35">
      <c r="A60" t="s">
        <v>314</v>
      </c>
      <c r="B60" t="s">
        <v>103</v>
      </c>
      <c r="C60" t="str">
        <f t="shared" si="0"/>
        <v>SF</v>
      </c>
      <c r="D60" t="s">
        <v>104</v>
      </c>
      <c r="E60">
        <v>58</v>
      </c>
      <c r="F60">
        <v>33.200000000000003</v>
      </c>
      <c r="G60">
        <v>0.55000000000000004</v>
      </c>
      <c r="H60">
        <v>1.1000000000000001</v>
      </c>
      <c r="I60">
        <v>0.09</v>
      </c>
      <c r="J60">
        <v>1.02</v>
      </c>
      <c r="K60">
        <v>0.53</v>
      </c>
      <c r="L60">
        <v>0.69</v>
      </c>
      <c r="M60">
        <v>-0.49</v>
      </c>
      <c r="N60">
        <v>-0.32</v>
      </c>
      <c r="O60">
        <v>-0.36</v>
      </c>
      <c r="X60" t="s">
        <v>129</v>
      </c>
      <c r="Y60" t="s">
        <v>124</v>
      </c>
    </row>
    <row r="61" spans="1:25" x14ac:dyDescent="0.35">
      <c r="A61" t="s">
        <v>315</v>
      </c>
      <c r="B61" t="s">
        <v>115</v>
      </c>
      <c r="C61" t="str">
        <f t="shared" si="0"/>
        <v>SG, SF</v>
      </c>
      <c r="D61" t="s">
        <v>67</v>
      </c>
      <c r="E61">
        <v>55</v>
      </c>
      <c r="F61">
        <v>27.8</v>
      </c>
      <c r="G61">
        <v>1.03</v>
      </c>
      <c r="H61">
        <v>0.97</v>
      </c>
      <c r="I61">
        <v>0.82</v>
      </c>
      <c r="J61">
        <v>0.44</v>
      </c>
      <c r="K61">
        <v>-0.51</v>
      </c>
      <c r="L61">
        <v>-0.42</v>
      </c>
      <c r="M61">
        <v>0.66</v>
      </c>
      <c r="N61">
        <v>-0.34</v>
      </c>
      <c r="O61">
        <v>0.09</v>
      </c>
      <c r="X61" t="s">
        <v>189</v>
      </c>
      <c r="Y61" t="s">
        <v>25</v>
      </c>
    </row>
    <row r="62" spans="1:25" x14ac:dyDescent="0.35">
      <c r="A62" t="s">
        <v>316</v>
      </c>
      <c r="B62" t="s">
        <v>94</v>
      </c>
      <c r="C62" t="str">
        <f t="shared" si="0"/>
        <v>PG, SG</v>
      </c>
      <c r="D62" t="s">
        <v>42</v>
      </c>
      <c r="E62">
        <v>63</v>
      </c>
      <c r="F62">
        <v>31.4</v>
      </c>
      <c r="G62">
        <v>0.15</v>
      </c>
      <c r="H62">
        <v>-0.3</v>
      </c>
      <c r="I62">
        <v>0.33</v>
      </c>
      <c r="J62">
        <v>0.72</v>
      </c>
      <c r="K62">
        <v>-0.18</v>
      </c>
      <c r="L62">
        <v>1.46</v>
      </c>
      <c r="M62">
        <v>1.44</v>
      </c>
      <c r="N62">
        <v>0.51</v>
      </c>
      <c r="O62">
        <v>-1.54</v>
      </c>
      <c r="X62" t="s">
        <v>96</v>
      </c>
      <c r="Y62" t="s">
        <v>20</v>
      </c>
    </row>
    <row r="63" spans="1:25" x14ac:dyDescent="0.35">
      <c r="A63" t="s">
        <v>317</v>
      </c>
      <c r="B63" t="s">
        <v>119</v>
      </c>
      <c r="C63" t="str">
        <f t="shared" si="0"/>
        <v>SF</v>
      </c>
      <c r="D63" t="s">
        <v>36</v>
      </c>
      <c r="E63">
        <v>69</v>
      </c>
      <c r="F63">
        <v>31.6</v>
      </c>
      <c r="G63">
        <v>0.5</v>
      </c>
      <c r="H63">
        <v>0.42</v>
      </c>
      <c r="I63">
        <v>0.01</v>
      </c>
      <c r="J63">
        <v>-0.36</v>
      </c>
      <c r="K63">
        <v>-0.11</v>
      </c>
      <c r="L63">
        <v>-0.26</v>
      </c>
      <c r="M63">
        <v>1.83</v>
      </c>
      <c r="N63">
        <v>0.46</v>
      </c>
      <c r="O63">
        <v>0.05</v>
      </c>
      <c r="X63" t="s">
        <v>126</v>
      </c>
      <c r="Y63" t="s">
        <v>110</v>
      </c>
    </row>
    <row r="64" spans="1:25" x14ac:dyDescent="0.35">
      <c r="A64" t="s">
        <v>318</v>
      </c>
      <c r="B64" t="s">
        <v>102</v>
      </c>
      <c r="C64" t="str">
        <f t="shared" si="0"/>
        <v>PG, SG</v>
      </c>
      <c r="D64" t="s">
        <v>76</v>
      </c>
      <c r="E64">
        <v>67</v>
      </c>
      <c r="F64">
        <v>28.3</v>
      </c>
      <c r="G64">
        <v>0.15</v>
      </c>
      <c r="H64">
        <v>0.42</v>
      </c>
      <c r="I64">
        <v>-0.86</v>
      </c>
      <c r="J64">
        <v>-0.12</v>
      </c>
      <c r="K64">
        <v>0.67</v>
      </c>
      <c r="L64">
        <v>1.1399999999999999</v>
      </c>
      <c r="M64">
        <v>2.39</v>
      </c>
      <c r="N64">
        <v>-0.49</v>
      </c>
      <c r="O64">
        <v>-0.78</v>
      </c>
      <c r="X64" t="s">
        <v>133</v>
      </c>
      <c r="Y64" t="s">
        <v>487</v>
      </c>
    </row>
    <row r="65" spans="1:25" x14ac:dyDescent="0.35">
      <c r="A65" t="s">
        <v>319</v>
      </c>
      <c r="B65" t="s">
        <v>128</v>
      </c>
      <c r="C65" t="str">
        <f t="shared" si="0"/>
        <v>C, PF</v>
      </c>
      <c r="D65" t="s">
        <v>49</v>
      </c>
      <c r="E65">
        <v>70</v>
      </c>
      <c r="F65">
        <v>26.1</v>
      </c>
      <c r="G65">
        <v>1.72</v>
      </c>
      <c r="H65">
        <v>-0.12</v>
      </c>
      <c r="I65">
        <v>-1.1200000000000001</v>
      </c>
      <c r="J65">
        <v>-0.47</v>
      </c>
      <c r="K65">
        <v>0.89</v>
      </c>
      <c r="L65">
        <v>-0.45</v>
      </c>
      <c r="M65">
        <v>-0.59</v>
      </c>
      <c r="N65">
        <v>1.95</v>
      </c>
      <c r="O65">
        <v>0.71</v>
      </c>
      <c r="X65" t="s">
        <v>121</v>
      </c>
      <c r="Y65" t="s">
        <v>20</v>
      </c>
    </row>
    <row r="66" spans="1:25" x14ac:dyDescent="0.35">
      <c r="A66" t="s">
        <v>320</v>
      </c>
      <c r="B66" t="s">
        <v>97</v>
      </c>
      <c r="C66" t="str">
        <f t="shared" si="0"/>
        <v>SG, PG</v>
      </c>
      <c r="D66" t="s">
        <v>74</v>
      </c>
      <c r="E66">
        <v>70</v>
      </c>
      <c r="F66">
        <v>34.9</v>
      </c>
      <c r="G66">
        <v>0.59</v>
      </c>
      <c r="H66">
        <v>1.72</v>
      </c>
      <c r="I66">
        <v>0.32</v>
      </c>
      <c r="J66">
        <v>1.5</v>
      </c>
      <c r="K66">
        <v>-0.5</v>
      </c>
      <c r="L66">
        <v>0.68</v>
      </c>
      <c r="M66">
        <v>0.51</v>
      </c>
      <c r="N66">
        <v>-1.02</v>
      </c>
      <c r="O66">
        <v>-1.37</v>
      </c>
      <c r="X66" t="s">
        <v>207</v>
      </c>
      <c r="Y66" t="s">
        <v>25</v>
      </c>
    </row>
    <row r="67" spans="1:25" x14ac:dyDescent="0.35">
      <c r="A67" t="s">
        <v>321</v>
      </c>
      <c r="B67" t="s">
        <v>116</v>
      </c>
      <c r="C67" t="str">
        <f t="shared" ref="C67:C130" si="1">VLOOKUP($B67, $X$2:$Y$6000, 2, FALSE)</f>
        <v xml:space="preserve"> C</v>
      </c>
      <c r="D67" t="s">
        <v>61</v>
      </c>
      <c r="E67">
        <v>67</v>
      </c>
      <c r="F67">
        <v>32.6</v>
      </c>
      <c r="G67">
        <v>1.61</v>
      </c>
      <c r="H67">
        <v>-0.55000000000000004</v>
      </c>
      <c r="I67">
        <v>-1.52</v>
      </c>
      <c r="J67">
        <v>-0.03</v>
      </c>
      <c r="K67">
        <v>2.16</v>
      </c>
      <c r="L67">
        <v>-0.65</v>
      </c>
      <c r="M67">
        <v>0</v>
      </c>
      <c r="N67">
        <v>1.68</v>
      </c>
      <c r="O67">
        <v>-0.31</v>
      </c>
      <c r="X67" t="s">
        <v>131</v>
      </c>
      <c r="Y67" t="s">
        <v>20</v>
      </c>
    </row>
    <row r="68" spans="1:25" x14ac:dyDescent="0.35">
      <c r="A68" t="s">
        <v>322</v>
      </c>
      <c r="B68" t="s">
        <v>100</v>
      </c>
      <c r="C68" t="str">
        <f t="shared" si="1"/>
        <v>SG, SF</v>
      </c>
      <c r="D68" t="s">
        <v>49</v>
      </c>
      <c r="E68">
        <v>70</v>
      </c>
      <c r="F68">
        <v>34.4</v>
      </c>
      <c r="G68">
        <v>0.72</v>
      </c>
      <c r="H68">
        <v>-0.57999999999999996</v>
      </c>
      <c r="I68">
        <v>1.01</v>
      </c>
      <c r="J68">
        <v>1.25</v>
      </c>
      <c r="K68">
        <v>0.76</v>
      </c>
      <c r="L68">
        <v>-0.22</v>
      </c>
      <c r="M68">
        <v>0.76</v>
      </c>
      <c r="N68">
        <v>-0.28999999999999998</v>
      </c>
      <c r="O68">
        <v>-1.02</v>
      </c>
      <c r="X68" t="s">
        <v>80</v>
      </c>
      <c r="Y68" t="s">
        <v>480</v>
      </c>
    </row>
    <row r="69" spans="1:25" x14ac:dyDescent="0.35">
      <c r="A69" t="s">
        <v>323</v>
      </c>
      <c r="B69" t="s">
        <v>90</v>
      </c>
      <c r="C69" t="str">
        <f t="shared" si="1"/>
        <v>PG</v>
      </c>
      <c r="D69" t="s">
        <v>91</v>
      </c>
      <c r="E69">
        <v>65</v>
      </c>
      <c r="F69">
        <v>33.6</v>
      </c>
      <c r="G69">
        <v>0.83</v>
      </c>
      <c r="H69">
        <v>-1.6</v>
      </c>
      <c r="I69">
        <v>-0.41</v>
      </c>
      <c r="J69">
        <v>1.44</v>
      </c>
      <c r="K69">
        <v>-0.28000000000000003</v>
      </c>
      <c r="L69">
        <v>2.76</v>
      </c>
      <c r="M69">
        <v>1.66</v>
      </c>
      <c r="N69">
        <v>0</v>
      </c>
      <c r="O69">
        <v>-2.0299999999999998</v>
      </c>
      <c r="X69" t="s">
        <v>173</v>
      </c>
      <c r="Y69" t="s">
        <v>110</v>
      </c>
    </row>
    <row r="70" spans="1:25" x14ac:dyDescent="0.35">
      <c r="A70" t="s">
        <v>324</v>
      </c>
      <c r="B70" t="s">
        <v>121</v>
      </c>
      <c r="C70" t="str">
        <f t="shared" si="1"/>
        <v>C</v>
      </c>
      <c r="D70" t="s">
        <v>32</v>
      </c>
      <c r="E70">
        <v>59</v>
      </c>
      <c r="F70">
        <v>29.7</v>
      </c>
      <c r="G70">
        <v>3.16</v>
      </c>
      <c r="H70">
        <v>-2.94</v>
      </c>
      <c r="I70">
        <v>-1.75</v>
      </c>
      <c r="J70">
        <v>-0.18</v>
      </c>
      <c r="K70">
        <v>2.4500000000000002</v>
      </c>
      <c r="L70">
        <v>-0.63</v>
      </c>
      <c r="M70">
        <v>-0.17</v>
      </c>
      <c r="N70">
        <v>2.5099999999999998</v>
      </c>
      <c r="O70">
        <v>-0.11</v>
      </c>
      <c r="X70" t="s">
        <v>108</v>
      </c>
      <c r="Y70" t="s">
        <v>25</v>
      </c>
    </row>
    <row r="71" spans="1:25" x14ac:dyDescent="0.35">
      <c r="A71" t="s">
        <v>325</v>
      </c>
      <c r="B71" t="s">
        <v>109</v>
      </c>
      <c r="C71" t="str">
        <f t="shared" si="1"/>
        <v>SG</v>
      </c>
      <c r="D71" t="s">
        <v>91</v>
      </c>
      <c r="E71">
        <v>70</v>
      </c>
      <c r="F71">
        <v>29.6</v>
      </c>
      <c r="G71">
        <v>-0.08</v>
      </c>
      <c r="H71">
        <v>0.51</v>
      </c>
      <c r="I71">
        <v>2.58</v>
      </c>
      <c r="J71">
        <v>0.96</v>
      </c>
      <c r="K71">
        <v>-0.18</v>
      </c>
      <c r="L71">
        <v>0.18</v>
      </c>
      <c r="M71">
        <v>-0.12</v>
      </c>
      <c r="N71">
        <v>-0.83</v>
      </c>
      <c r="O71">
        <v>-0.72</v>
      </c>
      <c r="X71" t="s">
        <v>89</v>
      </c>
      <c r="Y71" t="s">
        <v>483</v>
      </c>
    </row>
    <row r="72" spans="1:25" x14ac:dyDescent="0.35">
      <c r="A72" t="s">
        <v>326</v>
      </c>
      <c r="B72" t="s">
        <v>117</v>
      </c>
      <c r="C72" t="str">
        <f t="shared" si="1"/>
        <v>PF</v>
      </c>
      <c r="D72" t="s">
        <v>61</v>
      </c>
      <c r="E72">
        <v>50</v>
      </c>
      <c r="F72">
        <v>32.5</v>
      </c>
      <c r="G72">
        <v>-0.78</v>
      </c>
      <c r="H72">
        <v>1.1000000000000001</v>
      </c>
      <c r="I72">
        <v>1.03</v>
      </c>
      <c r="J72">
        <v>0.73</v>
      </c>
      <c r="K72">
        <v>1</v>
      </c>
      <c r="L72">
        <v>-0.5</v>
      </c>
      <c r="M72">
        <v>0.02</v>
      </c>
      <c r="N72">
        <v>0.02</v>
      </c>
      <c r="O72">
        <v>-0.36</v>
      </c>
      <c r="X72" t="s">
        <v>163</v>
      </c>
      <c r="Y72" t="s">
        <v>124</v>
      </c>
    </row>
    <row r="73" spans="1:25" x14ac:dyDescent="0.35">
      <c r="A73" t="s">
        <v>327</v>
      </c>
      <c r="B73" t="s">
        <v>131</v>
      </c>
      <c r="C73" t="str">
        <f t="shared" si="1"/>
        <v>C</v>
      </c>
      <c r="D73" t="s">
        <v>91</v>
      </c>
      <c r="E73">
        <v>60</v>
      </c>
      <c r="F73">
        <v>22.4</v>
      </c>
      <c r="G73">
        <v>2.62</v>
      </c>
      <c r="H73">
        <v>-1.1000000000000001</v>
      </c>
      <c r="I73">
        <v>-1.68</v>
      </c>
      <c r="J73">
        <v>-0.4</v>
      </c>
      <c r="K73">
        <v>1.7</v>
      </c>
      <c r="L73">
        <v>-0.98</v>
      </c>
      <c r="M73">
        <v>-1.59</v>
      </c>
      <c r="N73">
        <v>3.19</v>
      </c>
      <c r="O73">
        <v>0.49</v>
      </c>
      <c r="X73" t="s">
        <v>160</v>
      </c>
      <c r="Y73" t="s">
        <v>25</v>
      </c>
    </row>
    <row r="74" spans="1:25" x14ac:dyDescent="0.35">
      <c r="A74" t="s">
        <v>328</v>
      </c>
      <c r="B74" t="s">
        <v>130</v>
      </c>
      <c r="C74" t="str">
        <f t="shared" si="1"/>
        <v>C</v>
      </c>
      <c r="D74" t="s">
        <v>40</v>
      </c>
      <c r="E74">
        <v>70</v>
      </c>
      <c r="F74">
        <v>26.4</v>
      </c>
      <c r="G74">
        <v>3.05</v>
      </c>
      <c r="H74">
        <v>-1.81</v>
      </c>
      <c r="I74">
        <v>-1.74</v>
      </c>
      <c r="J74">
        <v>-0.32</v>
      </c>
      <c r="K74">
        <v>1.99</v>
      </c>
      <c r="L74">
        <v>-0.62</v>
      </c>
      <c r="M74">
        <v>-0.98</v>
      </c>
      <c r="N74">
        <v>2.2200000000000002</v>
      </c>
      <c r="O74">
        <v>0.41</v>
      </c>
      <c r="X74" t="s">
        <v>192</v>
      </c>
      <c r="Y74" t="s">
        <v>482</v>
      </c>
    </row>
    <row r="75" spans="1:25" x14ac:dyDescent="0.35">
      <c r="A75" t="s">
        <v>329</v>
      </c>
      <c r="B75" t="s">
        <v>113</v>
      </c>
      <c r="C75" t="str">
        <f t="shared" si="1"/>
        <v>PG, SG</v>
      </c>
      <c r="D75" t="s">
        <v>82</v>
      </c>
      <c r="E75">
        <v>62</v>
      </c>
      <c r="F75">
        <v>30.8</v>
      </c>
      <c r="G75">
        <v>-0.5</v>
      </c>
      <c r="H75">
        <v>1.93</v>
      </c>
      <c r="I75">
        <v>0.09</v>
      </c>
      <c r="J75">
        <v>0.47</v>
      </c>
      <c r="K75">
        <v>0.04</v>
      </c>
      <c r="L75">
        <v>2.56</v>
      </c>
      <c r="M75">
        <v>-0.73</v>
      </c>
      <c r="N75">
        <v>-0.8</v>
      </c>
      <c r="O75">
        <v>-0.98</v>
      </c>
      <c r="X75" t="s">
        <v>114</v>
      </c>
      <c r="Y75" t="s">
        <v>480</v>
      </c>
    </row>
    <row r="76" spans="1:25" x14ac:dyDescent="0.35">
      <c r="A76" t="s">
        <v>330</v>
      </c>
      <c r="B76" t="s">
        <v>136</v>
      </c>
      <c r="C76" t="str">
        <f t="shared" si="1"/>
        <v>SG, SF</v>
      </c>
      <c r="D76" t="s">
        <v>47</v>
      </c>
      <c r="E76">
        <v>70</v>
      </c>
      <c r="F76">
        <v>30.2</v>
      </c>
      <c r="G76">
        <v>0.24</v>
      </c>
      <c r="H76">
        <v>0.56000000000000005</v>
      </c>
      <c r="I76">
        <v>2.65</v>
      </c>
      <c r="J76">
        <v>0.1</v>
      </c>
      <c r="K76">
        <v>-0.67</v>
      </c>
      <c r="L76">
        <v>-0.43</v>
      </c>
      <c r="M76">
        <v>-0.61</v>
      </c>
      <c r="N76">
        <v>-0.54</v>
      </c>
      <c r="O76">
        <v>0.75</v>
      </c>
      <c r="X76" t="s">
        <v>109</v>
      </c>
      <c r="Y76" t="s">
        <v>110</v>
      </c>
    </row>
    <row r="77" spans="1:25" x14ac:dyDescent="0.35">
      <c r="A77" t="s">
        <v>331</v>
      </c>
      <c r="B77" t="s">
        <v>93</v>
      </c>
      <c r="C77" t="str">
        <f t="shared" si="1"/>
        <v>PG</v>
      </c>
      <c r="D77" t="s">
        <v>88</v>
      </c>
      <c r="E77">
        <v>68</v>
      </c>
      <c r="F77">
        <v>33.1</v>
      </c>
      <c r="G77">
        <v>0.56000000000000005</v>
      </c>
      <c r="H77">
        <v>0.25</v>
      </c>
      <c r="I77">
        <v>-0.25</v>
      </c>
      <c r="J77">
        <v>1.04</v>
      </c>
      <c r="K77">
        <v>-0.26</v>
      </c>
      <c r="L77">
        <v>3.07</v>
      </c>
      <c r="M77">
        <v>0.49</v>
      </c>
      <c r="N77">
        <v>-0.49</v>
      </c>
      <c r="O77">
        <v>-2.4300000000000002</v>
      </c>
      <c r="X77" t="s">
        <v>152</v>
      </c>
      <c r="Y77" t="s">
        <v>110</v>
      </c>
    </row>
    <row r="78" spans="1:25" x14ac:dyDescent="0.35">
      <c r="A78" t="s">
        <v>332</v>
      </c>
      <c r="B78" t="s">
        <v>151</v>
      </c>
      <c r="C78" t="str">
        <f t="shared" si="1"/>
        <v>SF</v>
      </c>
      <c r="D78" t="s">
        <v>70</v>
      </c>
      <c r="E78">
        <v>64</v>
      </c>
      <c r="F78">
        <v>30.1</v>
      </c>
      <c r="G78">
        <v>-0.59</v>
      </c>
      <c r="H78">
        <v>-0.12</v>
      </c>
      <c r="I78">
        <v>0.67</v>
      </c>
      <c r="J78">
        <v>0.12</v>
      </c>
      <c r="K78">
        <v>0.85</v>
      </c>
      <c r="L78">
        <v>-0.53</v>
      </c>
      <c r="M78">
        <v>-7.0000000000000007E-2</v>
      </c>
      <c r="N78">
        <v>1.63</v>
      </c>
      <c r="O78">
        <v>-0.01</v>
      </c>
      <c r="X78" t="s">
        <v>105</v>
      </c>
      <c r="Y78" t="s">
        <v>25</v>
      </c>
    </row>
    <row r="79" spans="1:25" x14ac:dyDescent="0.35">
      <c r="A79" t="s">
        <v>333</v>
      </c>
      <c r="B79" t="s">
        <v>122</v>
      </c>
      <c r="C79" t="str">
        <f t="shared" si="1"/>
        <v>PF</v>
      </c>
      <c r="D79" t="s">
        <v>74</v>
      </c>
      <c r="E79">
        <v>54</v>
      </c>
      <c r="F79">
        <v>29.5</v>
      </c>
      <c r="G79">
        <v>-0.11</v>
      </c>
      <c r="H79">
        <v>1.44</v>
      </c>
      <c r="I79">
        <v>0.96</v>
      </c>
      <c r="J79">
        <v>0.47</v>
      </c>
      <c r="K79">
        <v>1.27</v>
      </c>
      <c r="L79">
        <v>0.11</v>
      </c>
      <c r="M79">
        <v>-0.95</v>
      </c>
      <c r="N79">
        <v>-0.54</v>
      </c>
      <c r="O79">
        <v>-0.83</v>
      </c>
      <c r="X79" t="s">
        <v>150</v>
      </c>
      <c r="Y79" t="s">
        <v>481</v>
      </c>
    </row>
    <row r="80" spans="1:25" x14ac:dyDescent="0.35">
      <c r="A80" t="s">
        <v>334</v>
      </c>
      <c r="B80" t="s">
        <v>133</v>
      </c>
      <c r="C80" t="str">
        <f t="shared" si="1"/>
        <v xml:space="preserve"> SF, PF</v>
      </c>
      <c r="D80" t="s">
        <v>30</v>
      </c>
      <c r="E80">
        <v>64</v>
      </c>
      <c r="F80">
        <v>26.4</v>
      </c>
      <c r="G80">
        <v>0.68</v>
      </c>
      <c r="H80">
        <v>0.64</v>
      </c>
      <c r="I80">
        <v>0.6</v>
      </c>
      <c r="J80">
        <v>0.3</v>
      </c>
      <c r="K80">
        <v>0.81</v>
      </c>
      <c r="L80">
        <v>-0.76</v>
      </c>
      <c r="M80">
        <v>-0.28999999999999998</v>
      </c>
      <c r="N80">
        <v>-0.22</v>
      </c>
      <c r="O80">
        <v>0.04</v>
      </c>
      <c r="X80" t="s">
        <v>158</v>
      </c>
      <c r="Y80" t="s">
        <v>124</v>
      </c>
    </row>
    <row r="81" spans="1:25" x14ac:dyDescent="0.35">
      <c r="A81" t="s">
        <v>335</v>
      </c>
      <c r="B81" t="s">
        <v>120</v>
      </c>
      <c r="C81" t="str">
        <f t="shared" si="1"/>
        <v>PG</v>
      </c>
      <c r="D81" t="s">
        <v>86</v>
      </c>
      <c r="E81">
        <v>62</v>
      </c>
      <c r="F81">
        <v>29</v>
      </c>
      <c r="G81">
        <v>0.49</v>
      </c>
      <c r="H81">
        <v>0.48</v>
      </c>
      <c r="I81">
        <v>-0.32</v>
      </c>
      <c r="J81">
        <v>0.37</v>
      </c>
      <c r="K81">
        <v>0.02</v>
      </c>
      <c r="L81">
        <v>1.48</v>
      </c>
      <c r="M81">
        <v>0.49</v>
      </c>
      <c r="N81">
        <v>-0.28999999999999998</v>
      </c>
      <c r="O81">
        <v>-1.08</v>
      </c>
      <c r="X81" t="s">
        <v>140</v>
      </c>
      <c r="Y81" t="s">
        <v>479</v>
      </c>
    </row>
    <row r="82" spans="1:25" x14ac:dyDescent="0.35">
      <c r="A82" t="s">
        <v>336</v>
      </c>
      <c r="B82" t="s">
        <v>146</v>
      </c>
      <c r="C82" t="str">
        <f t="shared" si="1"/>
        <v>PF</v>
      </c>
      <c r="D82" t="s">
        <v>34</v>
      </c>
      <c r="E82">
        <v>70</v>
      </c>
      <c r="F82">
        <v>27.1</v>
      </c>
      <c r="G82">
        <v>0.63</v>
      </c>
      <c r="H82">
        <v>0.38</v>
      </c>
      <c r="I82">
        <v>0.33</v>
      </c>
      <c r="J82">
        <v>-0.43</v>
      </c>
      <c r="K82">
        <v>0.35</v>
      </c>
      <c r="L82">
        <v>-0.6</v>
      </c>
      <c r="M82">
        <v>-1.44</v>
      </c>
      <c r="N82">
        <v>1.66</v>
      </c>
      <c r="O82">
        <v>0.75</v>
      </c>
      <c r="X82" t="s">
        <v>139</v>
      </c>
      <c r="Y82" t="s">
        <v>485</v>
      </c>
    </row>
    <row r="83" spans="1:25" x14ac:dyDescent="0.35">
      <c r="A83" t="s">
        <v>337</v>
      </c>
      <c r="B83" t="s">
        <v>135</v>
      </c>
      <c r="C83" t="str">
        <f t="shared" si="1"/>
        <v xml:space="preserve"> PF, SF</v>
      </c>
      <c r="D83" t="s">
        <v>23</v>
      </c>
      <c r="E83">
        <v>64</v>
      </c>
      <c r="F83">
        <v>31.6</v>
      </c>
      <c r="G83">
        <v>-0.42</v>
      </c>
      <c r="H83">
        <v>-0.02</v>
      </c>
      <c r="I83">
        <v>0.46</v>
      </c>
      <c r="J83">
        <v>0.65</v>
      </c>
      <c r="K83">
        <v>0.22</v>
      </c>
      <c r="L83">
        <v>-0.63</v>
      </c>
      <c r="M83">
        <v>0.78</v>
      </c>
      <c r="N83">
        <v>0.56000000000000005</v>
      </c>
      <c r="O83">
        <v>0.01</v>
      </c>
      <c r="X83" t="s">
        <v>228</v>
      </c>
      <c r="Y83" t="s">
        <v>485</v>
      </c>
    </row>
    <row r="84" spans="1:25" x14ac:dyDescent="0.35">
      <c r="A84">
        <v>83</v>
      </c>
      <c r="B84" t="s">
        <v>105</v>
      </c>
      <c r="C84" t="str">
        <f t="shared" si="1"/>
        <v>PG</v>
      </c>
      <c r="D84" t="s">
        <v>49</v>
      </c>
      <c r="E84">
        <v>48</v>
      </c>
      <c r="F84">
        <v>29.2</v>
      </c>
      <c r="G84">
        <v>-1.1599999999999999</v>
      </c>
      <c r="H84">
        <v>1.55</v>
      </c>
      <c r="I84">
        <v>1.47</v>
      </c>
      <c r="J84">
        <v>0.73</v>
      </c>
      <c r="K84">
        <v>-0.57999999999999996</v>
      </c>
      <c r="L84">
        <v>0.69</v>
      </c>
      <c r="M84">
        <v>-0.27</v>
      </c>
      <c r="N84">
        <v>-0.39</v>
      </c>
      <c r="O84">
        <v>-0.49</v>
      </c>
      <c r="X84" t="s">
        <v>120</v>
      </c>
      <c r="Y84" t="s">
        <v>25</v>
      </c>
    </row>
    <row r="85" spans="1:25" x14ac:dyDescent="0.35">
      <c r="A85" t="s">
        <v>338</v>
      </c>
      <c r="B85" t="s">
        <v>108</v>
      </c>
      <c r="C85" t="str">
        <f t="shared" si="1"/>
        <v>PG</v>
      </c>
      <c r="D85" t="s">
        <v>86</v>
      </c>
      <c r="E85">
        <v>67</v>
      </c>
      <c r="F85">
        <v>33.1</v>
      </c>
      <c r="G85">
        <v>-1.43</v>
      </c>
      <c r="H85">
        <v>-1.1000000000000001</v>
      </c>
      <c r="I85">
        <v>0.98</v>
      </c>
      <c r="J85">
        <v>-0.17</v>
      </c>
      <c r="K85">
        <v>0.62</v>
      </c>
      <c r="L85">
        <v>2.6</v>
      </c>
      <c r="M85">
        <v>1.56</v>
      </c>
      <c r="N85">
        <v>0.22</v>
      </c>
      <c r="O85">
        <v>-1.82</v>
      </c>
      <c r="X85" t="s">
        <v>184</v>
      </c>
      <c r="Y85" t="s">
        <v>25</v>
      </c>
    </row>
    <row r="86" spans="1:25" x14ac:dyDescent="0.35">
      <c r="A86" t="s">
        <v>339</v>
      </c>
      <c r="B86" t="s">
        <v>134</v>
      </c>
      <c r="C86" t="str">
        <f t="shared" si="1"/>
        <v>SG, PG</v>
      </c>
      <c r="D86" t="s">
        <v>49</v>
      </c>
      <c r="E86">
        <v>67</v>
      </c>
      <c r="F86">
        <v>32.1</v>
      </c>
      <c r="G86">
        <v>-2.19</v>
      </c>
      <c r="H86">
        <v>0.71</v>
      </c>
      <c r="I86">
        <v>0.91</v>
      </c>
      <c r="J86">
        <v>-0.01</v>
      </c>
      <c r="K86">
        <v>-0.4</v>
      </c>
      <c r="L86">
        <v>1.18</v>
      </c>
      <c r="M86">
        <v>1.71</v>
      </c>
      <c r="N86">
        <v>-7.0000000000000007E-2</v>
      </c>
      <c r="O86">
        <v>-0.41</v>
      </c>
      <c r="X86" t="s">
        <v>166</v>
      </c>
      <c r="Y86" t="s">
        <v>478</v>
      </c>
    </row>
    <row r="87" spans="1:25" x14ac:dyDescent="0.35">
      <c r="A87" t="s">
        <v>340</v>
      </c>
      <c r="B87" t="s">
        <v>125</v>
      </c>
      <c r="C87" t="str">
        <f t="shared" si="1"/>
        <v>SF, PF</v>
      </c>
      <c r="D87" t="s">
        <v>63</v>
      </c>
      <c r="E87">
        <v>64</v>
      </c>
      <c r="F87">
        <v>32.9</v>
      </c>
      <c r="G87">
        <v>-0.25</v>
      </c>
      <c r="H87">
        <v>2.5299999999999998</v>
      </c>
      <c r="I87">
        <v>1.69</v>
      </c>
      <c r="J87">
        <v>1.08</v>
      </c>
      <c r="K87">
        <v>-0.28000000000000003</v>
      </c>
      <c r="L87">
        <v>-0.23</v>
      </c>
      <c r="M87">
        <v>-0.98</v>
      </c>
      <c r="N87">
        <v>-1.05</v>
      </c>
      <c r="O87">
        <v>-1.1100000000000001</v>
      </c>
      <c r="X87" t="s">
        <v>137</v>
      </c>
      <c r="Y87" t="s">
        <v>25</v>
      </c>
    </row>
    <row r="88" spans="1:25" x14ac:dyDescent="0.35">
      <c r="A88" t="s">
        <v>341</v>
      </c>
      <c r="B88" t="s">
        <v>140</v>
      </c>
      <c r="C88" t="str">
        <f t="shared" si="1"/>
        <v>SG, PG</v>
      </c>
      <c r="D88" t="s">
        <v>141</v>
      </c>
      <c r="E88">
        <v>68</v>
      </c>
      <c r="F88">
        <v>27.8</v>
      </c>
      <c r="G88">
        <v>0.21</v>
      </c>
      <c r="H88">
        <v>0.09</v>
      </c>
      <c r="I88">
        <v>-0.73</v>
      </c>
      <c r="J88">
        <v>-0.62</v>
      </c>
      <c r="K88">
        <v>0.15</v>
      </c>
      <c r="L88">
        <v>0.92</v>
      </c>
      <c r="M88">
        <v>1.51</v>
      </c>
      <c r="N88">
        <v>-0.27</v>
      </c>
      <c r="O88">
        <v>0.14000000000000001</v>
      </c>
      <c r="X88" t="s">
        <v>102</v>
      </c>
      <c r="Y88" t="s">
        <v>484</v>
      </c>
    </row>
    <row r="89" spans="1:25" x14ac:dyDescent="0.35">
      <c r="A89" t="s">
        <v>342</v>
      </c>
      <c r="B89" t="s">
        <v>142</v>
      </c>
      <c r="C89" t="str">
        <f t="shared" si="1"/>
        <v>SF</v>
      </c>
      <c r="D89" t="s">
        <v>67</v>
      </c>
      <c r="E89">
        <v>70</v>
      </c>
      <c r="F89">
        <v>30.8</v>
      </c>
      <c r="G89">
        <v>0.25</v>
      </c>
      <c r="H89">
        <v>-0.52</v>
      </c>
      <c r="I89">
        <v>-0.09</v>
      </c>
      <c r="J89">
        <v>-0.28999999999999998</v>
      </c>
      <c r="K89">
        <v>0.24</v>
      </c>
      <c r="L89">
        <v>-0.46</v>
      </c>
      <c r="M89">
        <v>1.59</v>
      </c>
      <c r="N89">
        <v>0.51</v>
      </c>
      <c r="O89">
        <v>0.15</v>
      </c>
      <c r="X89" t="s">
        <v>97</v>
      </c>
      <c r="Y89" t="s">
        <v>479</v>
      </c>
    </row>
    <row r="90" spans="1:25" x14ac:dyDescent="0.35">
      <c r="A90" t="s">
        <v>343</v>
      </c>
      <c r="B90" t="s">
        <v>145</v>
      </c>
      <c r="C90" t="str">
        <f t="shared" si="1"/>
        <v>C</v>
      </c>
      <c r="D90" t="s">
        <v>112</v>
      </c>
      <c r="E90">
        <v>65</v>
      </c>
      <c r="F90">
        <v>23</v>
      </c>
      <c r="G90">
        <v>1.24</v>
      </c>
      <c r="H90">
        <v>-0.62</v>
      </c>
      <c r="I90">
        <v>-1.75</v>
      </c>
      <c r="J90">
        <v>-0.89</v>
      </c>
      <c r="K90">
        <v>0.45</v>
      </c>
      <c r="L90">
        <v>-0.8</v>
      </c>
      <c r="M90">
        <v>0.71</v>
      </c>
      <c r="N90">
        <v>2.75</v>
      </c>
      <c r="O90">
        <v>0.27</v>
      </c>
      <c r="X90" t="s">
        <v>134</v>
      </c>
      <c r="Y90" t="s">
        <v>479</v>
      </c>
    </row>
    <row r="91" spans="1:25" x14ac:dyDescent="0.35">
      <c r="A91" t="s">
        <v>344</v>
      </c>
      <c r="B91" t="s">
        <v>150</v>
      </c>
      <c r="C91" t="str">
        <f t="shared" si="1"/>
        <v>SF, PF</v>
      </c>
      <c r="D91" t="s">
        <v>141</v>
      </c>
      <c r="E91">
        <v>70</v>
      </c>
      <c r="F91">
        <v>30.4</v>
      </c>
      <c r="G91">
        <v>0.33</v>
      </c>
      <c r="H91">
        <v>-0.22</v>
      </c>
      <c r="I91">
        <v>0.2</v>
      </c>
      <c r="J91">
        <v>0.15</v>
      </c>
      <c r="K91">
        <v>-0.15</v>
      </c>
      <c r="L91">
        <v>-0.61</v>
      </c>
      <c r="M91">
        <v>-0.22</v>
      </c>
      <c r="N91">
        <v>1.17</v>
      </c>
      <c r="O91">
        <v>0.52</v>
      </c>
      <c r="X91" t="s">
        <v>92</v>
      </c>
      <c r="Y91" t="s">
        <v>20</v>
      </c>
    </row>
    <row r="92" spans="1:25" x14ac:dyDescent="0.35">
      <c r="A92" t="s">
        <v>345</v>
      </c>
      <c r="B92" t="s">
        <v>149</v>
      </c>
      <c r="C92" t="str">
        <f t="shared" si="1"/>
        <v>SG</v>
      </c>
      <c r="D92" t="s">
        <v>86</v>
      </c>
      <c r="E92">
        <v>64</v>
      </c>
      <c r="F92">
        <v>26.4</v>
      </c>
      <c r="G92">
        <v>-0.04</v>
      </c>
      <c r="H92">
        <v>1.76</v>
      </c>
      <c r="I92">
        <v>1.95</v>
      </c>
      <c r="J92">
        <v>0.44</v>
      </c>
      <c r="K92">
        <v>-0.89</v>
      </c>
      <c r="L92">
        <v>-0.24</v>
      </c>
      <c r="M92">
        <v>-1.44</v>
      </c>
      <c r="N92">
        <v>-0.78</v>
      </c>
      <c r="O92">
        <v>0.36</v>
      </c>
      <c r="X92" t="s">
        <v>87</v>
      </c>
      <c r="Y92" t="s">
        <v>488</v>
      </c>
    </row>
    <row r="93" spans="1:25" x14ac:dyDescent="0.35">
      <c r="A93" t="s">
        <v>346</v>
      </c>
      <c r="B93" t="s">
        <v>129</v>
      </c>
      <c r="C93" t="str">
        <f t="shared" si="1"/>
        <v>PF</v>
      </c>
      <c r="D93" t="s">
        <v>23</v>
      </c>
      <c r="E93">
        <v>67</v>
      </c>
      <c r="F93">
        <v>31.2</v>
      </c>
      <c r="G93">
        <v>-0.63</v>
      </c>
      <c r="H93">
        <v>-0.35</v>
      </c>
      <c r="I93">
        <v>-0.77</v>
      </c>
      <c r="J93">
        <v>-0.66</v>
      </c>
      <c r="K93">
        <v>0.73</v>
      </c>
      <c r="L93">
        <v>1.99</v>
      </c>
      <c r="M93">
        <v>1.17</v>
      </c>
      <c r="N93">
        <v>0.78</v>
      </c>
      <c r="O93">
        <v>-1.1599999999999999</v>
      </c>
      <c r="X93" t="s">
        <v>122</v>
      </c>
      <c r="Y93" t="s">
        <v>124</v>
      </c>
    </row>
    <row r="94" spans="1:25" x14ac:dyDescent="0.35">
      <c r="A94" t="s">
        <v>347</v>
      </c>
      <c r="B94" t="s">
        <v>127</v>
      </c>
      <c r="C94" t="str">
        <f t="shared" si="1"/>
        <v>PG</v>
      </c>
      <c r="D94" t="s">
        <v>112</v>
      </c>
      <c r="E94">
        <v>67</v>
      </c>
      <c r="F94">
        <v>32.5</v>
      </c>
      <c r="G94">
        <v>-0.55000000000000004</v>
      </c>
      <c r="H94">
        <v>-0.9</v>
      </c>
      <c r="I94">
        <v>-1.1100000000000001</v>
      </c>
      <c r="J94">
        <v>-0.3</v>
      </c>
      <c r="K94">
        <v>0.12</v>
      </c>
      <c r="L94">
        <v>2.9</v>
      </c>
      <c r="M94">
        <v>2.17</v>
      </c>
      <c r="N94">
        <v>-0.12</v>
      </c>
      <c r="O94">
        <v>-1.1299999999999999</v>
      </c>
      <c r="X94" t="s">
        <v>219</v>
      </c>
      <c r="Y94" t="s">
        <v>124</v>
      </c>
    </row>
    <row r="95" spans="1:25" x14ac:dyDescent="0.35">
      <c r="A95" t="s">
        <v>348</v>
      </c>
      <c r="B95" t="s">
        <v>154</v>
      </c>
      <c r="C95" t="str">
        <f t="shared" si="1"/>
        <v xml:space="preserve"> SF</v>
      </c>
      <c r="D95" t="s">
        <v>61</v>
      </c>
      <c r="E95">
        <v>50</v>
      </c>
      <c r="F95">
        <v>28.4</v>
      </c>
      <c r="G95">
        <v>-0.02</v>
      </c>
      <c r="H95">
        <v>0.09</v>
      </c>
      <c r="I95">
        <v>0.44</v>
      </c>
      <c r="J95">
        <v>0.12</v>
      </c>
      <c r="K95">
        <v>-0.39</v>
      </c>
      <c r="L95">
        <v>-0.22</v>
      </c>
      <c r="M95">
        <v>0.71</v>
      </c>
      <c r="N95">
        <v>-0.12</v>
      </c>
      <c r="O95">
        <v>0.49</v>
      </c>
      <c r="X95" t="s">
        <v>117</v>
      </c>
      <c r="Y95" t="s">
        <v>124</v>
      </c>
    </row>
    <row r="96" spans="1:25" x14ac:dyDescent="0.35">
      <c r="A96" t="s">
        <v>349</v>
      </c>
      <c r="B96" t="s">
        <v>123</v>
      </c>
      <c r="C96" t="str">
        <f t="shared" si="1"/>
        <v>PF</v>
      </c>
      <c r="D96" t="s">
        <v>86</v>
      </c>
      <c r="E96">
        <v>60</v>
      </c>
      <c r="F96">
        <v>31.5</v>
      </c>
      <c r="G96">
        <v>5.28</v>
      </c>
      <c r="H96">
        <v>-4.5999999999999996</v>
      </c>
      <c r="I96">
        <v>-1.26</v>
      </c>
      <c r="J96">
        <v>2</v>
      </c>
      <c r="K96">
        <v>1.25</v>
      </c>
      <c r="L96">
        <v>0.02</v>
      </c>
      <c r="M96">
        <v>-0.05</v>
      </c>
      <c r="N96">
        <v>0.05</v>
      </c>
      <c r="O96">
        <v>-1.69</v>
      </c>
      <c r="X96" t="s">
        <v>144</v>
      </c>
      <c r="Y96" t="s">
        <v>483</v>
      </c>
    </row>
    <row r="97" spans="1:25" x14ac:dyDescent="0.35">
      <c r="A97" t="s">
        <v>350</v>
      </c>
      <c r="B97" t="s">
        <v>143</v>
      </c>
      <c r="C97" t="str">
        <f t="shared" si="1"/>
        <v>SG</v>
      </c>
      <c r="D97" t="s">
        <v>55</v>
      </c>
      <c r="E97">
        <v>67</v>
      </c>
      <c r="F97">
        <v>31.1</v>
      </c>
      <c r="G97">
        <v>-0.35</v>
      </c>
      <c r="H97">
        <v>0.64</v>
      </c>
      <c r="I97">
        <v>1.27</v>
      </c>
      <c r="J97">
        <v>0.68</v>
      </c>
      <c r="K97">
        <v>-0.9</v>
      </c>
      <c r="L97">
        <v>0.38</v>
      </c>
      <c r="M97">
        <v>0.46</v>
      </c>
      <c r="N97">
        <v>-0.8</v>
      </c>
      <c r="O97">
        <v>-0.39</v>
      </c>
      <c r="X97" t="s">
        <v>170</v>
      </c>
      <c r="Y97" t="s">
        <v>124</v>
      </c>
    </row>
    <row r="98" spans="1:25" x14ac:dyDescent="0.35">
      <c r="A98" t="s">
        <v>351</v>
      </c>
      <c r="B98" t="s">
        <v>126</v>
      </c>
      <c r="C98" t="str">
        <f t="shared" si="1"/>
        <v>SG</v>
      </c>
      <c r="D98" t="s">
        <v>82</v>
      </c>
      <c r="E98">
        <v>60</v>
      </c>
      <c r="F98">
        <v>31.7</v>
      </c>
      <c r="G98">
        <v>-1.17</v>
      </c>
      <c r="H98">
        <v>0.79</v>
      </c>
      <c r="I98">
        <v>0.56000000000000005</v>
      </c>
      <c r="J98">
        <v>0.86</v>
      </c>
      <c r="K98">
        <v>0</v>
      </c>
      <c r="L98">
        <v>1.02</v>
      </c>
      <c r="M98">
        <v>1.29</v>
      </c>
      <c r="N98">
        <v>-0.73</v>
      </c>
      <c r="O98">
        <v>-1.66</v>
      </c>
      <c r="X98" t="s">
        <v>188</v>
      </c>
      <c r="Y98" t="s">
        <v>25</v>
      </c>
    </row>
    <row r="99" spans="1:25" x14ac:dyDescent="0.35">
      <c r="A99" t="s">
        <v>352</v>
      </c>
      <c r="B99" t="s">
        <v>164</v>
      </c>
      <c r="C99" t="str">
        <f t="shared" si="1"/>
        <v>PF</v>
      </c>
      <c r="D99" t="s">
        <v>58</v>
      </c>
      <c r="E99">
        <v>60</v>
      </c>
      <c r="F99">
        <v>27.1</v>
      </c>
      <c r="G99">
        <v>-0.56999999999999995</v>
      </c>
      <c r="H99">
        <v>0.44</v>
      </c>
      <c r="I99">
        <v>1.94</v>
      </c>
      <c r="J99">
        <v>0.04</v>
      </c>
      <c r="K99">
        <v>-0.36</v>
      </c>
      <c r="L99">
        <v>-0.57999999999999996</v>
      </c>
      <c r="M99">
        <v>-0.71</v>
      </c>
      <c r="N99">
        <v>-0.02</v>
      </c>
      <c r="O99">
        <v>0.71</v>
      </c>
      <c r="X99" t="s">
        <v>155</v>
      </c>
      <c r="Y99" t="s">
        <v>25</v>
      </c>
    </row>
    <row r="100" spans="1:25" x14ac:dyDescent="0.35">
      <c r="A100" t="s">
        <v>353</v>
      </c>
      <c r="B100" t="s">
        <v>153</v>
      </c>
      <c r="C100" t="str">
        <f t="shared" si="1"/>
        <v>PF, SF</v>
      </c>
      <c r="D100" t="s">
        <v>58</v>
      </c>
      <c r="E100">
        <v>67</v>
      </c>
      <c r="F100">
        <v>32.4</v>
      </c>
      <c r="G100">
        <v>0.25</v>
      </c>
      <c r="H100">
        <v>0.82</v>
      </c>
      <c r="I100">
        <v>-0.88</v>
      </c>
      <c r="J100">
        <v>0.27</v>
      </c>
      <c r="K100">
        <v>0.93</v>
      </c>
      <c r="L100">
        <v>-0.24</v>
      </c>
      <c r="M100">
        <v>0.28999999999999998</v>
      </c>
      <c r="N100">
        <v>-0.73</v>
      </c>
      <c r="O100">
        <v>0.14000000000000001</v>
      </c>
      <c r="X100" t="s">
        <v>84</v>
      </c>
      <c r="Y100" t="s">
        <v>20</v>
      </c>
    </row>
    <row r="101" spans="1:25" x14ac:dyDescent="0.35">
      <c r="A101" t="s">
        <v>354</v>
      </c>
      <c r="B101" t="s">
        <v>138</v>
      </c>
      <c r="C101" t="str">
        <f t="shared" si="1"/>
        <v>C</v>
      </c>
      <c r="D101" t="s">
        <v>28</v>
      </c>
      <c r="E101">
        <v>68</v>
      </c>
      <c r="F101">
        <v>24.1</v>
      </c>
      <c r="G101">
        <v>2.2200000000000002</v>
      </c>
      <c r="H101">
        <v>-0.46</v>
      </c>
      <c r="I101">
        <v>-1.75</v>
      </c>
      <c r="J101">
        <v>-0.36</v>
      </c>
      <c r="K101">
        <v>1.51</v>
      </c>
      <c r="L101">
        <v>-0.6</v>
      </c>
      <c r="M101">
        <v>-1.56</v>
      </c>
      <c r="N101">
        <v>1.31</v>
      </c>
      <c r="O101">
        <v>0.47</v>
      </c>
      <c r="X101" t="s">
        <v>489</v>
      </c>
      <c r="Y101" t="s">
        <v>20</v>
      </c>
    </row>
    <row r="102" spans="1:25" x14ac:dyDescent="0.35">
      <c r="A102" t="s">
        <v>355</v>
      </c>
      <c r="B102" t="s">
        <v>144</v>
      </c>
      <c r="C102" t="str">
        <f t="shared" si="1"/>
        <v>C, PF</v>
      </c>
      <c r="D102" t="s">
        <v>28</v>
      </c>
      <c r="E102">
        <v>62</v>
      </c>
      <c r="F102">
        <v>28.2</v>
      </c>
      <c r="G102">
        <v>1.51</v>
      </c>
      <c r="H102">
        <v>-0.84</v>
      </c>
      <c r="I102">
        <v>-0.24</v>
      </c>
      <c r="J102">
        <v>0.37</v>
      </c>
      <c r="K102">
        <v>1.43</v>
      </c>
      <c r="L102">
        <v>-0.61</v>
      </c>
      <c r="M102">
        <v>-0.98</v>
      </c>
      <c r="N102">
        <v>0.68</v>
      </c>
      <c r="O102">
        <v>-0.55000000000000004</v>
      </c>
      <c r="X102" t="s">
        <v>172</v>
      </c>
      <c r="Y102" t="s">
        <v>479</v>
      </c>
    </row>
    <row r="103" spans="1:25" x14ac:dyDescent="0.35">
      <c r="A103" t="s">
        <v>356</v>
      </c>
      <c r="B103" t="s">
        <v>137</v>
      </c>
      <c r="C103" t="str">
        <f t="shared" si="1"/>
        <v>PG</v>
      </c>
      <c r="D103" t="s">
        <v>63</v>
      </c>
      <c r="E103">
        <v>58</v>
      </c>
      <c r="F103">
        <v>33.799999999999997</v>
      </c>
      <c r="G103">
        <v>-1.21</v>
      </c>
      <c r="H103">
        <v>0.79</v>
      </c>
      <c r="I103">
        <v>0.93</v>
      </c>
      <c r="J103">
        <v>0.64</v>
      </c>
      <c r="K103">
        <v>-0.43</v>
      </c>
      <c r="L103">
        <v>1.48</v>
      </c>
      <c r="M103">
        <v>0.46</v>
      </c>
      <c r="N103">
        <v>-1</v>
      </c>
      <c r="O103">
        <v>-0.92</v>
      </c>
      <c r="X103" t="s">
        <v>227</v>
      </c>
      <c r="Y103" t="s">
        <v>110</v>
      </c>
    </row>
    <row r="104" spans="1:25" x14ac:dyDescent="0.35">
      <c r="A104" t="s">
        <v>357</v>
      </c>
      <c r="B104" t="s">
        <v>139</v>
      </c>
      <c r="C104" t="str">
        <f t="shared" si="1"/>
        <v>SG, SF</v>
      </c>
      <c r="D104" t="s">
        <v>34</v>
      </c>
      <c r="E104">
        <v>66</v>
      </c>
      <c r="F104">
        <v>32.299999999999997</v>
      </c>
      <c r="G104">
        <v>-0.55000000000000004</v>
      </c>
      <c r="H104">
        <v>0.43</v>
      </c>
      <c r="I104">
        <v>0.61</v>
      </c>
      <c r="J104">
        <v>0.28999999999999998</v>
      </c>
      <c r="K104">
        <v>-0.59</v>
      </c>
      <c r="L104">
        <v>0.12</v>
      </c>
      <c r="M104">
        <v>0.49</v>
      </c>
      <c r="N104">
        <v>0.71</v>
      </c>
      <c r="O104">
        <v>-0.77</v>
      </c>
      <c r="X104" t="s">
        <v>95</v>
      </c>
      <c r="Y104" t="s">
        <v>124</v>
      </c>
    </row>
    <row r="105" spans="1:25" x14ac:dyDescent="0.35">
      <c r="A105" t="s">
        <v>358</v>
      </c>
      <c r="B105" t="s">
        <v>148</v>
      </c>
      <c r="C105" t="str">
        <f t="shared" si="1"/>
        <v>C</v>
      </c>
      <c r="D105" t="s">
        <v>86</v>
      </c>
      <c r="E105">
        <v>70</v>
      </c>
      <c r="F105">
        <v>27.4</v>
      </c>
      <c r="G105">
        <v>2.58</v>
      </c>
      <c r="H105">
        <v>-2.7</v>
      </c>
      <c r="I105">
        <v>-1.75</v>
      </c>
      <c r="J105">
        <v>-0.28999999999999998</v>
      </c>
      <c r="K105">
        <v>1.92</v>
      </c>
      <c r="L105">
        <v>-0.08</v>
      </c>
      <c r="M105">
        <v>-0.2</v>
      </c>
      <c r="N105">
        <v>1.46</v>
      </c>
      <c r="O105">
        <v>-0.24</v>
      </c>
      <c r="X105" t="s">
        <v>490</v>
      </c>
      <c r="Y105" t="s">
        <v>20</v>
      </c>
    </row>
    <row r="106" spans="1:25" x14ac:dyDescent="0.35">
      <c r="A106" t="s">
        <v>359</v>
      </c>
      <c r="B106" t="s">
        <v>159</v>
      </c>
      <c r="C106" t="str">
        <f t="shared" si="1"/>
        <v>C</v>
      </c>
      <c r="D106" t="s">
        <v>40</v>
      </c>
      <c r="E106">
        <v>68</v>
      </c>
      <c r="F106">
        <v>22</v>
      </c>
      <c r="G106">
        <v>2.65</v>
      </c>
      <c r="H106">
        <v>-0.9</v>
      </c>
      <c r="I106">
        <v>-1.75</v>
      </c>
      <c r="J106">
        <v>-0.74</v>
      </c>
      <c r="K106">
        <v>2.11</v>
      </c>
      <c r="L106">
        <v>-0.4</v>
      </c>
      <c r="M106">
        <v>-1.47</v>
      </c>
      <c r="N106">
        <v>1.02</v>
      </c>
      <c r="O106">
        <v>0.17</v>
      </c>
      <c r="X106" t="s">
        <v>212</v>
      </c>
      <c r="Y106" t="s">
        <v>484</v>
      </c>
    </row>
    <row r="107" spans="1:25" x14ac:dyDescent="0.35">
      <c r="A107" t="s">
        <v>360</v>
      </c>
      <c r="B107" t="s">
        <v>166</v>
      </c>
      <c r="C107" t="str">
        <f t="shared" si="1"/>
        <v>PF, SF</v>
      </c>
      <c r="D107" t="s">
        <v>32</v>
      </c>
      <c r="E107">
        <v>58</v>
      </c>
      <c r="F107">
        <v>26.2</v>
      </c>
      <c r="G107">
        <v>-0.28999999999999998</v>
      </c>
      <c r="H107">
        <v>2.15</v>
      </c>
      <c r="I107">
        <v>0.93</v>
      </c>
      <c r="J107">
        <v>0.19</v>
      </c>
      <c r="K107">
        <v>-0.31</v>
      </c>
      <c r="L107">
        <v>-0.55000000000000004</v>
      </c>
      <c r="M107">
        <v>-0.85</v>
      </c>
      <c r="N107">
        <v>-1.07</v>
      </c>
      <c r="O107">
        <v>0.47</v>
      </c>
      <c r="X107" t="s">
        <v>239</v>
      </c>
      <c r="Y107" t="s">
        <v>20</v>
      </c>
    </row>
    <row r="108" spans="1:25" x14ac:dyDescent="0.35">
      <c r="A108" t="s">
        <v>361</v>
      </c>
      <c r="B108" t="s">
        <v>175</v>
      </c>
      <c r="C108" t="str">
        <f t="shared" si="1"/>
        <v>SG, SF</v>
      </c>
      <c r="D108" t="s">
        <v>55</v>
      </c>
      <c r="E108">
        <v>67</v>
      </c>
      <c r="F108">
        <v>27.4</v>
      </c>
      <c r="G108">
        <v>-1.04</v>
      </c>
      <c r="H108">
        <v>0.95</v>
      </c>
      <c r="I108">
        <v>1.24</v>
      </c>
      <c r="J108">
        <v>0.26</v>
      </c>
      <c r="K108">
        <v>-0.65</v>
      </c>
      <c r="L108">
        <v>-0.73</v>
      </c>
      <c r="M108">
        <v>0.49</v>
      </c>
      <c r="N108">
        <v>-0.56000000000000005</v>
      </c>
      <c r="O108">
        <v>0.65</v>
      </c>
      <c r="X108" t="s">
        <v>161</v>
      </c>
      <c r="Y108" t="s">
        <v>485</v>
      </c>
    </row>
    <row r="109" spans="1:25" x14ac:dyDescent="0.35">
      <c r="A109" t="s">
        <v>362</v>
      </c>
      <c r="B109" t="s">
        <v>162</v>
      </c>
      <c r="C109" t="str">
        <f t="shared" si="1"/>
        <v>PF, C</v>
      </c>
      <c r="D109" t="s">
        <v>23</v>
      </c>
      <c r="E109">
        <v>64</v>
      </c>
      <c r="F109">
        <v>22.7</v>
      </c>
      <c r="G109">
        <v>1.1200000000000001</v>
      </c>
      <c r="H109">
        <v>-0.32</v>
      </c>
      <c r="I109">
        <v>-1.75</v>
      </c>
      <c r="J109">
        <v>-0.75</v>
      </c>
      <c r="K109">
        <v>0.87</v>
      </c>
      <c r="L109">
        <v>-0.18</v>
      </c>
      <c r="M109">
        <v>1</v>
      </c>
      <c r="N109">
        <v>0.28999999999999998</v>
      </c>
      <c r="O109">
        <v>0.28000000000000003</v>
      </c>
      <c r="X109" t="s">
        <v>143</v>
      </c>
      <c r="Y109" t="s">
        <v>110</v>
      </c>
    </row>
    <row r="110" spans="1:25" x14ac:dyDescent="0.35">
      <c r="A110" t="s">
        <v>363</v>
      </c>
      <c r="B110" t="s">
        <v>364</v>
      </c>
      <c r="C110" t="str">
        <f t="shared" si="1"/>
        <v>PF, C</v>
      </c>
      <c r="D110" t="s">
        <v>67</v>
      </c>
      <c r="E110">
        <v>64</v>
      </c>
      <c r="F110">
        <v>18.399999999999999</v>
      </c>
      <c r="G110">
        <v>0.06</v>
      </c>
      <c r="H110">
        <v>0.21</v>
      </c>
      <c r="I110">
        <v>-0.79</v>
      </c>
      <c r="J110">
        <v>-0.63</v>
      </c>
      <c r="K110">
        <v>0.55000000000000004</v>
      </c>
      <c r="L110">
        <v>-1.1000000000000001</v>
      </c>
      <c r="M110">
        <v>-0.85</v>
      </c>
      <c r="N110">
        <v>2.09</v>
      </c>
      <c r="O110">
        <v>1.02</v>
      </c>
      <c r="X110" t="s">
        <v>199</v>
      </c>
      <c r="Y110" t="s">
        <v>215</v>
      </c>
    </row>
    <row r="111" spans="1:25" x14ac:dyDescent="0.35">
      <c r="A111" t="s">
        <v>365</v>
      </c>
      <c r="B111" t="s">
        <v>168</v>
      </c>
      <c r="C111" t="str">
        <f t="shared" si="1"/>
        <v>PF</v>
      </c>
      <c r="D111" t="s">
        <v>91</v>
      </c>
      <c r="E111">
        <v>70</v>
      </c>
      <c r="F111">
        <v>24.2</v>
      </c>
      <c r="G111">
        <v>0.51</v>
      </c>
      <c r="H111">
        <v>0.17</v>
      </c>
      <c r="I111">
        <v>0.16</v>
      </c>
      <c r="J111">
        <v>-0.44</v>
      </c>
      <c r="K111">
        <v>0.3</v>
      </c>
      <c r="L111">
        <v>-0.03</v>
      </c>
      <c r="M111">
        <v>-0.49</v>
      </c>
      <c r="N111">
        <v>-0.02</v>
      </c>
      <c r="O111">
        <v>0.39</v>
      </c>
      <c r="X111" t="s">
        <v>177</v>
      </c>
      <c r="Y111" t="s">
        <v>25</v>
      </c>
    </row>
    <row r="112" spans="1:25" x14ac:dyDescent="0.35">
      <c r="A112" t="s">
        <v>366</v>
      </c>
      <c r="B112" t="s">
        <v>158</v>
      </c>
      <c r="C112" t="str">
        <f t="shared" si="1"/>
        <v>PF</v>
      </c>
      <c r="D112" t="s">
        <v>55</v>
      </c>
      <c r="E112">
        <v>68</v>
      </c>
      <c r="F112">
        <v>32.5</v>
      </c>
      <c r="G112">
        <v>-0.6</v>
      </c>
      <c r="H112">
        <v>-1</v>
      </c>
      <c r="I112">
        <v>-0.12</v>
      </c>
      <c r="J112">
        <v>0.32</v>
      </c>
      <c r="K112">
        <v>1.27</v>
      </c>
      <c r="L112">
        <v>0.72</v>
      </c>
      <c r="M112">
        <v>-0.2</v>
      </c>
      <c r="N112">
        <v>0.19</v>
      </c>
      <c r="O112">
        <v>-0.09</v>
      </c>
      <c r="X112" t="s">
        <v>153</v>
      </c>
      <c r="Y112" t="s">
        <v>478</v>
      </c>
    </row>
    <row r="113" spans="1:25" x14ac:dyDescent="0.35">
      <c r="A113" t="s">
        <v>367</v>
      </c>
      <c r="B113" t="s">
        <v>169</v>
      </c>
      <c r="C113" t="str">
        <f t="shared" si="1"/>
        <v>C</v>
      </c>
      <c r="D113" t="s">
        <v>18</v>
      </c>
      <c r="E113">
        <v>60</v>
      </c>
      <c r="F113">
        <v>25.7</v>
      </c>
      <c r="G113">
        <v>-0.42</v>
      </c>
      <c r="H113">
        <v>-0.23</v>
      </c>
      <c r="I113">
        <v>-0.22</v>
      </c>
      <c r="J113">
        <v>-0.84</v>
      </c>
      <c r="K113">
        <v>0.65</v>
      </c>
      <c r="L113">
        <v>0.49</v>
      </c>
      <c r="M113">
        <v>-0.2</v>
      </c>
      <c r="N113">
        <v>0.95</v>
      </c>
      <c r="O113">
        <v>0.26</v>
      </c>
      <c r="X113" t="s">
        <v>130</v>
      </c>
      <c r="Y113" t="s">
        <v>20</v>
      </c>
    </row>
    <row r="114" spans="1:25" x14ac:dyDescent="0.35">
      <c r="A114" t="s">
        <v>368</v>
      </c>
      <c r="B114" t="s">
        <v>161</v>
      </c>
      <c r="C114" t="str">
        <f t="shared" si="1"/>
        <v>SG, SF</v>
      </c>
      <c r="D114" t="s">
        <v>32</v>
      </c>
      <c r="E114">
        <v>62</v>
      </c>
      <c r="F114">
        <v>29.8</v>
      </c>
      <c r="G114">
        <v>-0.3</v>
      </c>
      <c r="H114">
        <v>0.05</v>
      </c>
      <c r="I114">
        <v>1.22</v>
      </c>
      <c r="J114">
        <v>0.21</v>
      </c>
      <c r="K114">
        <v>-0.62</v>
      </c>
      <c r="L114">
        <v>0.42</v>
      </c>
      <c r="M114">
        <v>0.37</v>
      </c>
      <c r="N114">
        <v>-0.83</v>
      </c>
      <c r="O114">
        <v>-0.09</v>
      </c>
      <c r="X114" t="s">
        <v>147</v>
      </c>
      <c r="Y114" t="s">
        <v>25</v>
      </c>
    </row>
    <row r="115" spans="1:25" x14ac:dyDescent="0.35">
      <c r="A115">
        <v>114</v>
      </c>
      <c r="B115" t="s">
        <v>369</v>
      </c>
      <c r="C115" t="str">
        <f t="shared" si="1"/>
        <v>SG</v>
      </c>
      <c r="D115" t="s">
        <v>112</v>
      </c>
      <c r="E115">
        <v>60</v>
      </c>
      <c r="F115">
        <v>28.7</v>
      </c>
      <c r="G115">
        <v>-1.24</v>
      </c>
      <c r="H115">
        <v>1.53</v>
      </c>
      <c r="I115">
        <v>0.2</v>
      </c>
      <c r="J115">
        <v>0.08</v>
      </c>
      <c r="K115">
        <v>-0.05</v>
      </c>
      <c r="L115">
        <v>0.32</v>
      </c>
      <c r="M115">
        <v>0.2</v>
      </c>
      <c r="N115">
        <v>-0.57999999999999996</v>
      </c>
      <c r="O115">
        <v>-0.04</v>
      </c>
      <c r="X115" t="s">
        <v>125</v>
      </c>
      <c r="Y115" t="s">
        <v>481</v>
      </c>
    </row>
    <row r="116" spans="1:25" x14ac:dyDescent="0.35">
      <c r="A116" t="s">
        <v>370</v>
      </c>
      <c r="B116" t="s">
        <v>187</v>
      </c>
      <c r="C116" t="str">
        <f t="shared" si="1"/>
        <v>C</v>
      </c>
      <c r="D116" t="s">
        <v>74</v>
      </c>
      <c r="E116">
        <v>68</v>
      </c>
      <c r="F116">
        <v>17.2</v>
      </c>
      <c r="G116">
        <v>2.16</v>
      </c>
      <c r="H116">
        <v>-0.6</v>
      </c>
      <c r="I116">
        <v>-1.75</v>
      </c>
      <c r="J116">
        <v>-0.97</v>
      </c>
      <c r="K116">
        <v>0.51</v>
      </c>
      <c r="L116">
        <v>-1.1100000000000001</v>
      </c>
      <c r="M116">
        <v>-0.93</v>
      </c>
      <c r="N116">
        <v>2.2400000000000002</v>
      </c>
      <c r="O116">
        <v>0.85</v>
      </c>
      <c r="X116" t="s">
        <v>154</v>
      </c>
      <c r="Y116" t="s">
        <v>491</v>
      </c>
    </row>
    <row r="117" spans="1:25" x14ac:dyDescent="0.35">
      <c r="A117" t="s">
        <v>371</v>
      </c>
      <c r="B117" t="s">
        <v>171</v>
      </c>
      <c r="C117" t="str">
        <f t="shared" si="1"/>
        <v>PG</v>
      </c>
      <c r="D117" t="s">
        <v>28</v>
      </c>
      <c r="E117">
        <v>60</v>
      </c>
      <c r="F117">
        <v>26.9</v>
      </c>
      <c r="G117">
        <v>-0.41</v>
      </c>
      <c r="H117">
        <v>-0.46</v>
      </c>
      <c r="I117">
        <v>0.17</v>
      </c>
      <c r="J117">
        <v>-0.73</v>
      </c>
      <c r="K117">
        <v>0.28000000000000003</v>
      </c>
      <c r="L117">
        <v>0.71</v>
      </c>
      <c r="M117">
        <v>0.61</v>
      </c>
      <c r="N117">
        <v>-0.02</v>
      </c>
      <c r="O117">
        <v>0.23</v>
      </c>
      <c r="X117" t="s">
        <v>118</v>
      </c>
      <c r="Y117" t="s">
        <v>483</v>
      </c>
    </row>
    <row r="118" spans="1:25" x14ac:dyDescent="0.35">
      <c r="A118" t="s">
        <v>372</v>
      </c>
      <c r="B118" t="s">
        <v>176</v>
      </c>
      <c r="C118" t="str">
        <f t="shared" si="1"/>
        <v xml:space="preserve"> PF, C</v>
      </c>
      <c r="D118" t="s">
        <v>74</v>
      </c>
      <c r="E118">
        <v>56</v>
      </c>
      <c r="F118">
        <v>25.8</v>
      </c>
      <c r="G118">
        <v>1.29</v>
      </c>
      <c r="H118">
        <v>-0.46</v>
      </c>
      <c r="I118">
        <v>-0.59</v>
      </c>
      <c r="J118">
        <v>-0.49</v>
      </c>
      <c r="K118">
        <v>0.18</v>
      </c>
      <c r="L118">
        <v>-0.22</v>
      </c>
      <c r="M118">
        <v>0.49</v>
      </c>
      <c r="N118">
        <v>-0.19</v>
      </c>
      <c r="O118">
        <v>0.36</v>
      </c>
      <c r="X118" t="s">
        <v>179</v>
      </c>
      <c r="Y118" t="s">
        <v>481</v>
      </c>
    </row>
    <row r="119" spans="1:25" x14ac:dyDescent="0.35">
      <c r="A119" t="s">
        <v>373</v>
      </c>
      <c r="B119" t="s">
        <v>174</v>
      </c>
      <c r="C119" t="str">
        <f t="shared" si="1"/>
        <v>PF, C</v>
      </c>
      <c r="D119" t="s">
        <v>30</v>
      </c>
      <c r="E119">
        <v>60</v>
      </c>
      <c r="F119">
        <v>24.1</v>
      </c>
      <c r="G119">
        <v>0.42</v>
      </c>
      <c r="H119">
        <v>0.47</v>
      </c>
      <c r="I119">
        <v>-0.5</v>
      </c>
      <c r="J119">
        <v>-0.25</v>
      </c>
      <c r="K119">
        <v>0.35</v>
      </c>
      <c r="L119">
        <v>-0.52</v>
      </c>
      <c r="M119">
        <v>-0.02</v>
      </c>
      <c r="N119">
        <v>0.15</v>
      </c>
      <c r="O119">
        <v>0.2</v>
      </c>
      <c r="X119" t="s">
        <v>237</v>
      </c>
      <c r="Y119" t="s">
        <v>485</v>
      </c>
    </row>
    <row r="120" spans="1:25" x14ac:dyDescent="0.35">
      <c r="A120" t="s">
        <v>374</v>
      </c>
      <c r="B120" t="s">
        <v>156</v>
      </c>
      <c r="C120" t="str">
        <f t="shared" si="1"/>
        <v>PF</v>
      </c>
      <c r="D120" t="s">
        <v>104</v>
      </c>
      <c r="E120">
        <v>70</v>
      </c>
      <c r="F120">
        <v>32.4</v>
      </c>
      <c r="G120">
        <v>0.09</v>
      </c>
      <c r="H120">
        <v>-1.2</v>
      </c>
      <c r="I120">
        <v>0.28999999999999998</v>
      </c>
      <c r="J120">
        <v>0.24</v>
      </c>
      <c r="K120">
        <v>0.44</v>
      </c>
      <c r="L120">
        <v>-0.11</v>
      </c>
      <c r="M120">
        <v>0.15</v>
      </c>
      <c r="N120">
        <v>0.8</v>
      </c>
      <c r="O120">
        <v>-0.43</v>
      </c>
      <c r="X120" t="s">
        <v>157</v>
      </c>
      <c r="Y120" t="s">
        <v>484</v>
      </c>
    </row>
    <row r="121" spans="1:25" x14ac:dyDescent="0.35">
      <c r="A121" t="s">
        <v>375</v>
      </c>
      <c r="B121" t="s">
        <v>165</v>
      </c>
      <c r="C121" t="str">
        <f t="shared" si="1"/>
        <v>PF</v>
      </c>
      <c r="D121" t="s">
        <v>91</v>
      </c>
      <c r="E121">
        <v>58</v>
      </c>
      <c r="F121">
        <v>28.6</v>
      </c>
      <c r="G121">
        <v>0.43</v>
      </c>
      <c r="H121">
        <v>0.24</v>
      </c>
      <c r="I121">
        <v>-1.26</v>
      </c>
      <c r="J121">
        <v>0.26</v>
      </c>
      <c r="K121">
        <v>1.37</v>
      </c>
      <c r="L121">
        <v>-0.92</v>
      </c>
      <c r="M121">
        <v>-0.85</v>
      </c>
      <c r="N121">
        <v>1.1000000000000001</v>
      </c>
      <c r="O121">
        <v>-0.12</v>
      </c>
      <c r="X121" t="s">
        <v>138</v>
      </c>
      <c r="Y121" t="s">
        <v>20</v>
      </c>
    </row>
    <row r="122" spans="1:25" x14ac:dyDescent="0.35">
      <c r="A122" t="s">
        <v>376</v>
      </c>
      <c r="B122" t="s">
        <v>172</v>
      </c>
      <c r="C122" t="str">
        <f t="shared" si="1"/>
        <v>SG, PG</v>
      </c>
      <c r="D122" t="s">
        <v>42</v>
      </c>
      <c r="E122">
        <v>68</v>
      </c>
      <c r="F122">
        <v>25.2</v>
      </c>
      <c r="G122">
        <v>-0.06</v>
      </c>
      <c r="H122">
        <v>-0.19</v>
      </c>
      <c r="I122">
        <v>-0.12</v>
      </c>
      <c r="J122">
        <v>-0.45</v>
      </c>
      <c r="K122">
        <v>0.2</v>
      </c>
      <c r="L122">
        <v>0.01</v>
      </c>
      <c r="M122">
        <v>1.27</v>
      </c>
      <c r="N122">
        <v>-0.49</v>
      </c>
      <c r="O122">
        <v>0.02</v>
      </c>
      <c r="X122" t="s">
        <v>492</v>
      </c>
      <c r="Y122" t="s">
        <v>110</v>
      </c>
    </row>
    <row r="123" spans="1:25" x14ac:dyDescent="0.35">
      <c r="A123" t="s">
        <v>377</v>
      </c>
      <c r="B123" t="s">
        <v>196</v>
      </c>
      <c r="C123" t="str">
        <f t="shared" si="1"/>
        <v>SF, SG</v>
      </c>
      <c r="D123" t="s">
        <v>26</v>
      </c>
      <c r="E123">
        <v>54</v>
      </c>
      <c r="F123">
        <v>26.4</v>
      </c>
      <c r="G123">
        <v>0.26</v>
      </c>
      <c r="H123">
        <v>-0.14000000000000001</v>
      </c>
      <c r="I123">
        <v>-0.93</v>
      </c>
      <c r="J123">
        <v>-0.5</v>
      </c>
      <c r="K123">
        <v>-7.0000000000000007E-2</v>
      </c>
      <c r="L123">
        <v>-0.67</v>
      </c>
      <c r="M123">
        <v>0.66</v>
      </c>
      <c r="N123">
        <v>0.44</v>
      </c>
      <c r="O123">
        <v>1.1399999999999999</v>
      </c>
      <c r="X123" t="s">
        <v>107</v>
      </c>
      <c r="Y123" t="s">
        <v>20</v>
      </c>
    </row>
    <row r="124" spans="1:25" x14ac:dyDescent="0.35">
      <c r="A124" t="s">
        <v>378</v>
      </c>
      <c r="B124" t="s">
        <v>180</v>
      </c>
      <c r="C124" t="str">
        <f t="shared" si="1"/>
        <v>SG</v>
      </c>
      <c r="D124" t="s">
        <v>21</v>
      </c>
      <c r="E124">
        <v>64</v>
      </c>
      <c r="F124">
        <v>26.3</v>
      </c>
      <c r="G124">
        <v>-0.15</v>
      </c>
      <c r="H124">
        <v>0.39</v>
      </c>
      <c r="I124">
        <v>1.1100000000000001</v>
      </c>
      <c r="J124">
        <v>0.12</v>
      </c>
      <c r="K124">
        <v>-0.83</v>
      </c>
      <c r="L124">
        <v>-0.43</v>
      </c>
      <c r="M124">
        <v>0.61</v>
      </c>
      <c r="N124">
        <v>-0.93</v>
      </c>
      <c r="O124">
        <v>0.3</v>
      </c>
      <c r="X124" t="s">
        <v>221</v>
      </c>
      <c r="Y124" t="s">
        <v>110</v>
      </c>
    </row>
    <row r="125" spans="1:25" x14ac:dyDescent="0.35">
      <c r="A125" t="s">
        <v>379</v>
      </c>
      <c r="B125" t="s">
        <v>157</v>
      </c>
      <c r="C125" t="str">
        <f t="shared" si="1"/>
        <v>PG, SG</v>
      </c>
      <c r="D125" t="s">
        <v>104</v>
      </c>
      <c r="E125">
        <v>70</v>
      </c>
      <c r="F125">
        <v>27.8</v>
      </c>
      <c r="G125">
        <v>-0.93</v>
      </c>
      <c r="H125">
        <v>1.1399999999999999</v>
      </c>
      <c r="I125">
        <v>1.1299999999999999</v>
      </c>
      <c r="J125">
        <v>0.38</v>
      </c>
      <c r="K125">
        <v>-0.51</v>
      </c>
      <c r="L125">
        <v>0.27</v>
      </c>
      <c r="M125">
        <v>0.15</v>
      </c>
      <c r="N125">
        <v>-0.88</v>
      </c>
      <c r="O125">
        <v>-0.62</v>
      </c>
      <c r="X125" t="s">
        <v>493</v>
      </c>
      <c r="Y125" t="s">
        <v>124</v>
      </c>
    </row>
    <row r="126" spans="1:25" x14ac:dyDescent="0.35">
      <c r="A126" t="s">
        <v>380</v>
      </c>
      <c r="B126" t="s">
        <v>147</v>
      </c>
      <c r="C126" t="str">
        <f t="shared" si="1"/>
        <v>PG</v>
      </c>
      <c r="D126" t="s">
        <v>141</v>
      </c>
      <c r="E126">
        <v>64</v>
      </c>
      <c r="F126">
        <v>25.5</v>
      </c>
      <c r="G126">
        <v>0.7</v>
      </c>
      <c r="H126">
        <v>1</v>
      </c>
      <c r="I126">
        <v>-0.71</v>
      </c>
      <c r="J126">
        <v>0.68</v>
      </c>
      <c r="K126">
        <v>-1.01</v>
      </c>
      <c r="L126">
        <v>1.35</v>
      </c>
      <c r="M126">
        <v>-0.24</v>
      </c>
      <c r="N126">
        <v>-0.51</v>
      </c>
      <c r="O126">
        <v>-1.1399999999999999</v>
      </c>
      <c r="X126" t="s">
        <v>119</v>
      </c>
      <c r="Y126" t="s">
        <v>215</v>
      </c>
    </row>
    <row r="127" spans="1:25" x14ac:dyDescent="0.35">
      <c r="A127" t="s">
        <v>381</v>
      </c>
      <c r="B127" t="s">
        <v>155</v>
      </c>
      <c r="C127" t="str">
        <f t="shared" si="1"/>
        <v>PG</v>
      </c>
      <c r="D127" t="s">
        <v>55</v>
      </c>
      <c r="E127">
        <v>70</v>
      </c>
      <c r="F127">
        <v>30.1</v>
      </c>
      <c r="G127">
        <v>-0.16</v>
      </c>
      <c r="H127">
        <v>-0.08</v>
      </c>
      <c r="I127">
        <v>-0.59</v>
      </c>
      <c r="J127">
        <v>0.17</v>
      </c>
      <c r="K127">
        <v>-0.44</v>
      </c>
      <c r="L127">
        <v>1.71</v>
      </c>
      <c r="M127">
        <v>0.98</v>
      </c>
      <c r="N127">
        <v>-0.75</v>
      </c>
      <c r="O127">
        <v>-0.73</v>
      </c>
      <c r="X127" t="s">
        <v>209</v>
      </c>
      <c r="Y127" t="s">
        <v>25</v>
      </c>
    </row>
    <row r="128" spans="1:25" x14ac:dyDescent="0.35">
      <c r="A128" t="s">
        <v>382</v>
      </c>
      <c r="B128" t="s">
        <v>182</v>
      </c>
      <c r="C128" t="str">
        <f t="shared" si="1"/>
        <v>SG</v>
      </c>
      <c r="D128" t="s">
        <v>63</v>
      </c>
      <c r="E128">
        <v>67</v>
      </c>
      <c r="F128">
        <v>24.7</v>
      </c>
      <c r="G128">
        <v>-0.33</v>
      </c>
      <c r="H128">
        <v>1.31</v>
      </c>
      <c r="I128">
        <v>0.66</v>
      </c>
      <c r="J128">
        <v>0.34</v>
      </c>
      <c r="K128">
        <v>-0.93</v>
      </c>
      <c r="L128">
        <v>0</v>
      </c>
      <c r="M128">
        <v>-0.66</v>
      </c>
      <c r="N128">
        <v>-0.54</v>
      </c>
      <c r="O128">
        <v>0.23</v>
      </c>
      <c r="X128" t="s">
        <v>494</v>
      </c>
      <c r="Y128" t="s">
        <v>478</v>
      </c>
    </row>
    <row r="129" spans="1:25" x14ac:dyDescent="0.35">
      <c r="A129" t="s">
        <v>383</v>
      </c>
      <c r="B129" t="s">
        <v>183</v>
      </c>
      <c r="C129" t="str">
        <f t="shared" si="1"/>
        <v>SF, SG</v>
      </c>
      <c r="D129" t="s">
        <v>30</v>
      </c>
      <c r="E129">
        <v>68</v>
      </c>
      <c r="F129">
        <v>27.5</v>
      </c>
      <c r="G129">
        <v>-0.39</v>
      </c>
      <c r="H129">
        <v>-0.04</v>
      </c>
      <c r="I129">
        <v>0.1</v>
      </c>
      <c r="J129">
        <v>-0.09</v>
      </c>
      <c r="K129">
        <v>0.16</v>
      </c>
      <c r="L129">
        <v>0.22</v>
      </c>
      <c r="M129">
        <v>0.02</v>
      </c>
      <c r="N129">
        <v>-0.19</v>
      </c>
      <c r="O129">
        <v>0.27</v>
      </c>
      <c r="X129" t="s">
        <v>136</v>
      </c>
      <c r="Y129" t="s">
        <v>485</v>
      </c>
    </row>
    <row r="130" spans="1:25" x14ac:dyDescent="0.35">
      <c r="A130" t="s">
        <v>384</v>
      </c>
      <c r="B130" t="s">
        <v>193</v>
      </c>
      <c r="C130" t="str">
        <f t="shared" si="1"/>
        <v>SF, PF</v>
      </c>
      <c r="D130" t="s">
        <v>16</v>
      </c>
      <c r="E130">
        <v>71</v>
      </c>
      <c r="F130">
        <v>34.700000000000003</v>
      </c>
      <c r="G130">
        <v>-0.46</v>
      </c>
      <c r="H130">
        <v>-0.09</v>
      </c>
      <c r="I130">
        <v>0</v>
      </c>
      <c r="J130">
        <v>-0.93</v>
      </c>
      <c r="K130">
        <v>0.79</v>
      </c>
      <c r="L130">
        <v>-0.49</v>
      </c>
      <c r="M130">
        <v>0.51</v>
      </c>
      <c r="N130">
        <v>-0.05</v>
      </c>
      <c r="O130">
        <v>0.64</v>
      </c>
      <c r="X130" t="s">
        <v>156</v>
      </c>
      <c r="Y130" t="s">
        <v>124</v>
      </c>
    </row>
    <row r="131" spans="1:25" x14ac:dyDescent="0.35">
      <c r="A131" t="s">
        <v>385</v>
      </c>
      <c r="B131" t="s">
        <v>173</v>
      </c>
      <c r="C131" t="str">
        <f t="shared" ref="C131:C194" si="2">VLOOKUP($B131, $X$2:$Y$6000, 2, FALSE)</f>
        <v>SG</v>
      </c>
      <c r="D131" t="s">
        <v>47</v>
      </c>
      <c r="E131">
        <v>64</v>
      </c>
      <c r="F131">
        <v>31.2</v>
      </c>
      <c r="G131">
        <v>-1.05</v>
      </c>
      <c r="H131">
        <v>0.96</v>
      </c>
      <c r="I131">
        <v>1.17</v>
      </c>
      <c r="J131">
        <v>0.41</v>
      </c>
      <c r="K131">
        <v>-0.02</v>
      </c>
      <c r="L131">
        <v>0.02</v>
      </c>
      <c r="M131">
        <v>-0.51</v>
      </c>
      <c r="N131">
        <v>-0.73</v>
      </c>
      <c r="O131">
        <v>-0.34</v>
      </c>
      <c r="X131" t="s">
        <v>190</v>
      </c>
      <c r="Y131" t="s">
        <v>479</v>
      </c>
    </row>
    <row r="132" spans="1:25" x14ac:dyDescent="0.35">
      <c r="A132" t="s">
        <v>386</v>
      </c>
      <c r="B132" t="s">
        <v>197</v>
      </c>
      <c r="C132" t="str">
        <f t="shared" si="2"/>
        <v>C</v>
      </c>
      <c r="D132" t="s">
        <v>34</v>
      </c>
      <c r="E132">
        <v>68</v>
      </c>
      <c r="F132">
        <v>26.8</v>
      </c>
      <c r="G132">
        <v>2.41</v>
      </c>
      <c r="H132">
        <v>-1.46</v>
      </c>
      <c r="I132">
        <v>-1.44</v>
      </c>
      <c r="J132">
        <v>-0.55000000000000004</v>
      </c>
      <c r="K132">
        <v>0.44</v>
      </c>
      <c r="L132">
        <v>-0.51</v>
      </c>
      <c r="M132">
        <v>0</v>
      </c>
      <c r="N132">
        <v>0.22</v>
      </c>
      <c r="O132">
        <v>0.75</v>
      </c>
      <c r="X132" t="s">
        <v>159</v>
      </c>
      <c r="Y132" t="s">
        <v>20</v>
      </c>
    </row>
    <row r="133" spans="1:25" x14ac:dyDescent="0.35">
      <c r="A133" t="s">
        <v>387</v>
      </c>
      <c r="B133" t="s">
        <v>190</v>
      </c>
      <c r="C133" t="str">
        <f t="shared" si="2"/>
        <v>SG, PG</v>
      </c>
      <c r="D133" t="s">
        <v>38</v>
      </c>
      <c r="E133">
        <v>67</v>
      </c>
      <c r="F133">
        <v>26.7</v>
      </c>
      <c r="G133">
        <v>0.65</v>
      </c>
      <c r="H133">
        <v>0.23</v>
      </c>
      <c r="I133">
        <v>1.26</v>
      </c>
      <c r="J133">
        <v>0.13</v>
      </c>
      <c r="K133">
        <v>-0.97</v>
      </c>
      <c r="L133">
        <v>-0.28000000000000003</v>
      </c>
      <c r="M133">
        <v>-0.56000000000000005</v>
      </c>
      <c r="N133">
        <v>-1</v>
      </c>
      <c r="O133">
        <v>0.4</v>
      </c>
      <c r="X133" t="s">
        <v>167</v>
      </c>
      <c r="Y133" t="s">
        <v>25</v>
      </c>
    </row>
    <row r="134" spans="1:25" x14ac:dyDescent="0.35">
      <c r="A134" t="s">
        <v>388</v>
      </c>
      <c r="B134" t="s">
        <v>152</v>
      </c>
      <c r="C134" t="str">
        <f t="shared" si="2"/>
        <v>SG</v>
      </c>
      <c r="D134" t="s">
        <v>28</v>
      </c>
      <c r="E134">
        <v>68</v>
      </c>
      <c r="F134">
        <v>27.2</v>
      </c>
      <c r="G134">
        <v>-1.1399999999999999</v>
      </c>
      <c r="H134">
        <v>2.0499999999999998</v>
      </c>
      <c r="I134">
        <v>0.1</v>
      </c>
      <c r="J134">
        <v>0.69</v>
      </c>
      <c r="K134">
        <v>-0.75</v>
      </c>
      <c r="L134">
        <v>1.58</v>
      </c>
      <c r="M134">
        <v>-0.59</v>
      </c>
      <c r="N134">
        <v>-0.83</v>
      </c>
      <c r="O134">
        <v>-1.3</v>
      </c>
      <c r="X134" t="s">
        <v>201</v>
      </c>
      <c r="Y134" t="s">
        <v>495</v>
      </c>
    </row>
    <row r="135" spans="1:25" x14ac:dyDescent="0.35">
      <c r="A135" t="s">
        <v>389</v>
      </c>
      <c r="B135" t="s">
        <v>195</v>
      </c>
      <c r="C135" t="str">
        <f t="shared" si="2"/>
        <v>C</v>
      </c>
      <c r="D135" t="s">
        <v>23</v>
      </c>
      <c r="E135">
        <v>65</v>
      </c>
      <c r="F135">
        <v>25.2</v>
      </c>
      <c r="G135">
        <v>1.25</v>
      </c>
      <c r="H135">
        <v>-1.06</v>
      </c>
      <c r="I135">
        <v>-1.75</v>
      </c>
      <c r="J135">
        <v>-0.47</v>
      </c>
      <c r="K135">
        <v>1.35</v>
      </c>
      <c r="L135">
        <v>-1.21</v>
      </c>
      <c r="M135">
        <v>-1.44</v>
      </c>
      <c r="N135">
        <v>2.56</v>
      </c>
      <c r="O135">
        <v>0.57999999999999996</v>
      </c>
      <c r="X135" t="s">
        <v>230</v>
      </c>
      <c r="Y135" t="s">
        <v>485</v>
      </c>
    </row>
    <row r="136" spans="1:25" x14ac:dyDescent="0.35">
      <c r="A136" t="s">
        <v>390</v>
      </c>
      <c r="B136" t="s">
        <v>186</v>
      </c>
      <c r="C136" t="str">
        <f t="shared" si="2"/>
        <v>C, PF</v>
      </c>
      <c r="D136" t="s">
        <v>18</v>
      </c>
      <c r="E136">
        <v>64</v>
      </c>
      <c r="F136">
        <v>26.1</v>
      </c>
      <c r="G136">
        <v>3.26</v>
      </c>
      <c r="H136">
        <v>-2.48</v>
      </c>
      <c r="I136">
        <v>-1.75</v>
      </c>
      <c r="J136">
        <v>0.44</v>
      </c>
      <c r="K136">
        <v>0.64</v>
      </c>
      <c r="L136">
        <v>-0.55000000000000004</v>
      </c>
      <c r="M136">
        <v>-0.9</v>
      </c>
      <c r="N136">
        <v>1.1000000000000001</v>
      </c>
      <c r="O136">
        <v>0.04</v>
      </c>
      <c r="X136" t="s">
        <v>164</v>
      </c>
      <c r="Y136" t="s">
        <v>124</v>
      </c>
    </row>
    <row r="137" spans="1:25" x14ac:dyDescent="0.35">
      <c r="A137" t="s">
        <v>391</v>
      </c>
      <c r="B137" t="s">
        <v>204</v>
      </c>
      <c r="C137" t="str">
        <f t="shared" si="2"/>
        <v>C</v>
      </c>
      <c r="D137" t="s">
        <v>55</v>
      </c>
      <c r="E137">
        <v>63</v>
      </c>
      <c r="F137">
        <v>17.600000000000001</v>
      </c>
      <c r="G137">
        <v>0.03</v>
      </c>
      <c r="H137">
        <v>-0.68</v>
      </c>
      <c r="I137">
        <v>-0.75</v>
      </c>
      <c r="J137">
        <v>-1</v>
      </c>
      <c r="K137">
        <v>0.52</v>
      </c>
      <c r="L137">
        <v>-0.92</v>
      </c>
      <c r="M137">
        <v>-1</v>
      </c>
      <c r="N137">
        <v>2.73</v>
      </c>
      <c r="O137">
        <v>0.82</v>
      </c>
      <c r="X137" t="s">
        <v>496</v>
      </c>
      <c r="Y137" t="s">
        <v>478</v>
      </c>
    </row>
    <row r="138" spans="1:25" x14ac:dyDescent="0.35">
      <c r="A138" t="s">
        <v>392</v>
      </c>
      <c r="B138" t="s">
        <v>200</v>
      </c>
      <c r="C138" t="str">
        <f t="shared" si="2"/>
        <v>SF</v>
      </c>
      <c r="D138" t="s">
        <v>63</v>
      </c>
      <c r="E138">
        <v>70</v>
      </c>
      <c r="F138">
        <v>28.2</v>
      </c>
      <c r="G138">
        <v>0</v>
      </c>
      <c r="H138">
        <v>-0.09</v>
      </c>
      <c r="I138">
        <v>-0.28999999999999998</v>
      </c>
      <c r="J138">
        <v>-1</v>
      </c>
      <c r="K138">
        <v>0.25</v>
      </c>
      <c r="L138">
        <v>-0.03</v>
      </c>
      <c r="M138">
        <v>0.28999999999999998</v>
      </c>
      <c r="N138">
        <v>-0.1</v>
      </c>
      <c r="O138">
        <v>0.66</v>
      </c>
      <c r="X138" t="s">
        <v>116</v>
      </c>
      <c r="Y138" t="s">
        <v>497</v>
      </c>
    </row>
    <row r="139" spans="1:25" x14ac:dyDescent="0.35">
      <c r="A139" t="s">
        <v>393</v>
      </c>
      <c r="B139" t="s">
        <v>203</v>
      </c>
      <c r="C139" t="str">
        <f t="shared" si="2"/>
        <v>SG, SF</v>
      </c>
      <c r="D139" t="s">
        <v>82</v>
      </c>
      <c r="E139">
        <v>58</v>
      </c>
      <c r="F139">
        <v>24.7</v>
      </c>
      <c r="G139">
        <v>-0.12</v>
      </c>
      <c r="H139">
        <v>0.56999999999999995</v>
      </c>
      <c r="I139">
        <v>-0.54</v>
      </c>
      <c r="J139">
        <v>-0.31</v>
      </c>
      <c r="K139">
        <v>-0.41</v>
      </c>
      <c r="L139">
        <v>-0.37</v>
      </c>
      <c r="M139">
        <v>0.37</v>
      </c>
      <c r="N139">
        <v>-0.22</v>
      </c>
      <c r="O139">
        <v>0.69</v>
      </c>
      <c r="X139" t="s">
        <v>176</v>
      </c>
      <c r="Y139" t="s">
        <v>488</v>
      </c>
    </row>
    <row r="140" spans="1:25" x14ac:dyDescent="0.35">
      <c r="A140" t="s">
        <v>394</v>
      </c>
      <c r="B140" t="s">
        <v>160</v>
      </c>
      <c r="C140" t="str">
        <f t="shared" si="2"/>
        <v>PG</v>
      </c>
      <c r="D140" t="s">
        <v>104</v>
      </c>
      <c r="E140">
        <v>70</v>
      </c>
      <c r="F140">
        <v>30.6</v>
      </c>
      <c r="G140">
        <v>-2.65</v>
      </c>
      <c r="H140">
        <v>0.71</v>
      </c>
      <c r="I140">
        <v>1.74</v>
      </c>
      <c r="J140">
        <v>0.38</v>
      </c>
      <c r="K140">
        <v>-0.75</v>
      </c>
      <c r="L140">
        <v>1.87</v>
      </c>
      <c r="M140">
        <v>0.42</v>
      </c>
      <c r="N140">
        <v>-0.85</v>
      </c>
      <c r="O140">
        <v>-1.21</v>
      </c>
      <c r="X140" t="s">
        <v>142</v>
      </c>
      <c r="Y140" t="s">
        <v>215</v>
      </c>
    </row>
    <row r="141" spans="1:25" x14ac:dyDescent="0.35">
      <c r="A141" t="s">
        <v>395</v>
      </c>
      <c r="B141" t="s">
        <v>179</v>
      </c>
      <c r="C141" t="str">
        <f t="shared" si="2"/>
        <v>SF, PF</v>
      </c>
      <c r="D141" t="s">
        <v>104</v>
      </c>
      <c r="E141">
        <v>70</v>
      </c>
      <c r="F141">
        <v>28.4</v>
      </c>
      <c r="G141">
        <v>-0.16</v>
      </c>
      <c r="H141">
        <v>0.03</v>
      </c>
      <c r="I141">
        <v>-0.14000000000000001</v>
      </c>
      <c r="J141">
        <v>0</v>
      </c>
      <c r="K141">
        <v>0.23</v>
      </c>
      <c r="L141">
        <v>-0.47</v>
      </c>
      <c r="M141">
        <v>-0.71</v>
      </c>
      <c r="N141">
        <v>0.73</v>
      </c>
      <c r="O141">
        <v>0.08</v>
      </c>
      <c r="X141" t="s">
        <v>169</v>
      </c>
      <c r="Y141" t="s">
        <v>20</v>
      </c>
    </row>
    <row r="142" spans="1:25" x14ac:dyDescent="0.35">
      <c r="A142" t="s">
        <v>396</v>
      </c>
      <c r="B142" t="s">
        <v>178</v>
      </c>
      <c r="C142" t="str">
        <f t="shared" si="2"/>
        <v>C</v>
      </c>
      <c r="D142" t="s">
        <v>16</v>
      </c>
      <c r="E142">
        <v>30</v>
      </c>
      <c r="F142">
        <v>23.2</v>
      </c>
      <c r="G142">
        <v>0.53</v>
      </c>
      <c r="H142">
        <v>-0.81</v>
      </c>
      <c r="I142">
        <v>-0.66</v>
      </c>
      <c r="J142">
        <v>-0.47</v>
      </c>
      <c r="K142">
        <v>0.65</v>
      </c>
      <c r="L142">
        <v>-0.32</v>
      </c>
      <c r="M142">
        <v>-0.05</v>
      </c>
      <c r="N142">
        <v>1.44</v>
      </c>
      <c r="O142">
        <v>-0.73</v>
      </c>
      <c r="X142" t="s">
        <v>127</v>
      </c>
      <c r="Y142" t="s">
        <v>25</v>
      </c>
    </row>
    <row r="143" spans="1:25" x14ac:dyDescent="0.35">
      <c r="A143" t="s">
        <v>397</v>
      </c>
      <c r="B143" t="s">
        <v>181</v>
      </c>
      <c r="C143" t="str">
        <f t="shared" si="2"/>
        <v>C</v>
      </c>
      <c r="D143" t="s">
        <v>67</v>
      </c>
      <c r="E143">
        <v>58</v>
      </c>
      <c r="F143">
        <v>27.6</v>
      </c>
      <c r="G143">
        <v>0.49</v>
      </c>
      <c r="H143">
        <v>-0.16</v>
      </c>
      <c r="I143">
        <v>-0.12</v>
      </c>
      <c r="J143">
        <v>-0.04</v>
      </c>
      <c r="K143">
        <v>0.98</v>
      </c>
      <c r="L143">
        <v>-0.28000000000000003</v>
      </c>
      <c r="M143">
        <v>-1.59</v>
      </c>
      <c r="N143">
        <v>0.22</v>
      </c>
      <c r="O143">
        <v>0.05</v>
      </c>
      <c r="X143" t="s">
        <v>226</v>
      </c>
      <c r="Y143" t="s">
        <v>483</v>
      </c>
    </row>
    <row r="144" spans="1:25" x14ac:dyDescent="0.35">
      <c r="A144" t="s">
        <v>398</v>
      </c>
      <c r="B144" t="s">
        <v>213</v>
      </c>
      <c r="C144" t="str">
        <f t="shared" si="2"/>
        <v>SF, SG</v>
      </c>
      <c r="D144" t="s">
        <v>16</v>
      </c>
      <c r="E144">
        <v>58</v>
      </c>
      <c r="F144">
        <v>28.9</v>
      </c>
      <c r="G144">
        <v>-0.53</v>
      </c>
      <c r="H144">
        <v>-0.04</v>
      </c>
      <c r="I144">
        <v>0.44</v>
      </c>
      <c r="J144">
        <v>-0.47</v>
      </c>
      <c r="K144">
        <v>-0.32</v>
      </c>
      <c r="L144">
        <v>-0.71</v>
      </c>
      <c r="M144">
        <v>0.37</v>
      </c>
      <c r="N144">
        <v>-0.12</v>
      </c>
      <c r="O144">
        <v>0.94</v>
      </c>
      <c r="X144" t="s">
        <v>498</v>
      </c>
      <c r="Y144" t="s">
        <v>478</v>
      </c>
    </row>
    <row r="145" spans="1:25" x14ac:dyDescent="0.35">
      <c r="A145" t="s">
        <v>399</v>
      </c>
      <c r="B145" t="s">
        <v>211</v>
      </c>
      <c r="C145" t="str">
        <f t="shared" si="2"/>
        <v>PF, SF</v>
      </c>
      <c r="D145" t="s">
        <v>34</v>
      </c>
      <c r="E145">
        <v>70</v>
      </c>
      <c r="F145">
        <v>26.1</v>
      </c>
      <c r="G145">
        <v>0.06</v>
      </c>
      <c r="H145">
        <v>-0.26</v>
      </c>
      <c r="I145">
        <v>0.03</v>
      </c>
      <c r="J145">
        <v>-0.63</v>
      </c>
      <c r="K145">
        <v>0.23</v>
      </c>
      <c r="L145">
        <v>-0.5</v>
      </c>
      <c r="M145">
        <v>-0.32</v>
      </c>
      <c r="N145">
        <v>0.22</v>
      </c>
      <c r="O145">
        <v>0.7</v>
      </c>
      <c r="X145" t="s">
        <v>202</v>
      </c>
      <c r="Y145" t="s">
        <v>481</v>
      </c>
    </row>
    <row r="146" spans="1:25" x14ac:dyDescent="0.35">
      <c r="A146" t="s">
        <v>400</v>
      </c>
      <c r="B146" t="s">
        <v>202</v>
      </c>
      <c r="C146" t="str">
        <f t="shared" si="2"/>
        <v>SF, PF</v>
      </c>
      <c r="D146" t="s">
        <v>91</v>
      </c>
      <c r="E146">
        <v>70</v>
      </c>
      <c r="F146">
        <v>33.799999999999997</v>
      </c>
      <c r="G146">
        <v>0.17</v>
      </c>
      <c r="H146">
        <v>0.64</v>
      </c>
      <c r="I146">
        <v>-0.12</v>
      </c>
      <c r="J146">
        <v>0.17</v>
      </c>
      <c r="K146">
        <v>0.02</v>
      </c>
      <c r="L146">
        <v>-0.21</v>
      </c>
      <c r="M146">
        <v>-0.78</v>
      </c>
      <c r="N146">
        <v>-0.83</v>
      </c>
      <c r="O146">
        <v>0.46</v>
      </c>
      <c r="X146" t="s">
        <v>181</v>
      </c>
      <c r="Y146" t="s">
        <v>20</v>
      </c>
    </row>
    <row r="147" spans="1:25" x14ac:dyDescent="0.35">
      <c r="A147" t="s">
        <v>401</v>
      </c>
      <c r="B147" t="s">
        <v>208</v>
      </c>
      <c r="C147" t="str">
        <f t="shared" si="2"/>
        <v>SF</v>
      </c>
      <c r="D147" t="s">
        <v>38</v>
      </c>
      <c r="E147">
        <v>64</v>
      </c>
      <c r="F147">
        <v>25.1</v>
      </c>
      <c r="G147">
        <v>-0.24</v>
      </c>
      <c r="H147">
        <v>-0.4</v>
      </c>
      <c r="I147">
        <v>-0.47</v>
      </c>
      <c r="J147">
        <v>-1.04</v>
      </c>
      <c r="K147">
        <v>-1.1000000000000001</v>
      </c>
      <c r="L147">
        <v>-0.56999999999999995</v>
      </c>
      <c r="M147">
        <v>1.88</v>
      </c>
      <c r="N147">
        <v>0.8</v>
      </c>
      <c r="O147">
        <v>0.66</v>
      </c>
      <c r="X147" t="s">
        <v>499</v>
      </c>
      <c r="Y147" t="s">
        <v>20</v>
      </c>
    </row>
    <row r="148" spans="1:25" x14ac:dyDescent="0.35">
      <c r="A148" t="s">
        <v>402</v>
      </c>
      <c r="B148" t="s">
        <v>132</v>
      </c>
      <c r="C148" t="str">
        <f t="shared" si="2"/>
        <v>PG</v>
      </c>
      <c r="D148" t="s">
        <v>16</v>
      </c>
      <c r="E148">
        <v>55</v>
      </c>
      <c r="F148">
        <v>30.1</v>
      </c>
      <c r="G148">
        <v>-0.88</v>
      </c>
      <c r="H148">
        <v>-0.71</v>
      </c>
      <c r="I148">
        <v>0.33</v>
      </c>
      <c r="J148">
        <v>0.62</v>
      </c>
      <c r="K148">
        <v>-0.51</v>
      </c>
      <c r="L148">
        <v>2.82</v>
      </c>
      <c r="M148">
        <v>0.68</v>
      </c>
      <c r="N148">
        <v>0.19</v>
      </c>
      <c r="O148">
        <v>-3.03</v>
      </c>
      <c r="X148" t="s">
        <v>500</v>
      </c>
      <c r="Y148" t="s">
        <v>215</v>
      </c>
    </row>
    <row r="149" spans="1:25" x14ac:dyDescent="0.35">
      <c r="A149" t="s">
        <v>403</v>
      </c>
      <c r="B149" t="s">
        <v>177</v>
      </c>
      <c r="C149" t="str">
        <f t="shared" si="2"/>
        <v>PG</v>
      </c>
      <c r="D149" t="s">
        <v>61</v>
      </c>
      <c r="E149">
        <v>70</v>
      </c>
      <c r="F149">
        <v>32.1</v>
      </c>
      <c r="G149">
        <v>-1.66</v>
      </c>
      <c r="H149">
        <v>0.38</v>
      </c>
      <c r="I149">
        <v>1.37</v>
      </c>
      <c r="J149">
        <v>0.65</v>
      </c>
      <c r="K149">
        <v>-0.15</v>
      </c>
      <c r="L149">
        <v>0.51</v>
      </c>
      <c r="M149">
        <v>0.24</v>
      </c>
      <c r="N149">
        <v>-1.05</v>
      </c>
      <c r="O149">
        <v>-0.79</v>
      </c>
      <c r="X149" t="s">
        <v>501</v>
      </c>
      <c r="Y149" t="s">
        <v>20</v>
      </c>
    </row>
    <row r="150" spans="1:25" x14ac:dyDescent="0.35">
      <c r="A150" t="s">
        <v>404</v>
      </c>
      <c r="B150" t="s">
        <v>216</v>
      </c>
      <c r="C150" t="str">
        <f t="shared" si="2"/>
        <v>PC, C</v>
      </c>
      <c r="D150" t="s">
        <v>49</v>
      </c>
      <c r="E150">
        <v>24</v>
      </c>
      <c r="F150">
        <v>14.2</v>
      </c>
      <c r="G150">
        <v>1.97</v>
      </c>
      <c r="H150">
        <v>-0.57999999999999996</v>
      </c>
      <c r="I150">
        <v>-1.75</v>
      </c>
      <c r="J150">
        <v>-1.26</v>
      </c>
      <c r="K150">
        <v>-0.22</v>
      </c>
      <c r="L150">
        <v>-0.91</v>
      </c>
      <c r="M150">
        <v>-0.27</v>
      </c>
      <c r="N150">
        <v>1.51</v>
      </c>
      <c r="O150">
        <v>1.01</v>
      </c>
      <c r="X150" t="s">
        <v>182</v>
      </c>
      <c r="Y150" t="s">
        <v>110</v>
      </c>
    </row>
    <row r="151" spans="1:25" x14ac:dyDescent="0.35">
      <c r="A151" t="s">
        <v>405</v>
      </c>
      <c r="B151" t="s">
        <v>194</v>
      </c>
      <c r="C151" t="str">
        <f t="shared" si="2"/>
        <v>C</v>
      </c>
      <c r="D151" t="s">
        <v>104</v>
      </c>
      <c r="E151">
        <v>58</v>
      </c>
      <c r="F151">
        <v>26.1</v>
      </c>
      <c r="G151">
        <v>1.08</v>
      </c>
      <c r="H151">
        <v>-0.83</v>
      </c>
      <c r="I151">
        <v>-1.28</v>
      </c>
      <c r="J151">
        <v>-0.19</v>
      </c>
      <c r="K151">
        <v>0.88</v>
      </c>
      <c r="L151">
        <v>-0.44</v>
      </c>
      <c r="M151">
        <v>-0.24</v>
      </c>
      <c r="N151">
        <v>0.44</v>
      </c>
      <c r="O151">
        <v>0.05</v>
      </c>
      <c r="X151" t="s">
        <v>198</v>
      </c>
      <c r="Y151" t="s">
        <v>485</v>
      </c>
    </row>
    <row r="152" spans="1:25" x14ac:dyDescent="0.35">
      <c r="A152" t="s">
        <v>406</v>
      </c>
      <c r="B152" t="s">
        <v>201</v>
      </c>
      <c r="C152" t="str">
        <f t="shared" si="2"/>
        <v xml:space="preserve"> SG, SF</v>
      </c>
      <c r="D152" t="s">
        <v>34</v>
      </c>
      <c r="E152">
        <v>67</v>
      </c>
      <c r="F152">
        <v>29.6</v>
      </c>
      <c r="G152">
        <v>-0.69</v>
      </c>
      <c r="H152">
        <v>0.41</v>
      </c>
      <c r="I152">
        <v>1.6</v>
      </c>
      <c r="J152">
        <v>0.45</v>
      </c>
      <c r="K152">
        <v>-0.57999999999999996</v>
      </c>
      <c r="L152">
        <v>-0.33</v>
      </c>
      <c r="M152">
        <v>-0.71</v>
      </c>
      <c r="N152">
        <v>-1.02</v>
      </c>
      <c r="O152">
        <v>0.28000000000000003</v>
      </c>
      <c r="X152" t="s">
        <v>229</v>
      </c>
      <c r="Y152" t="s">
        <v>110</v>
      </c>
    </row>
    <row r="153" spans="1:25" x14ac:dyDescent="0.35">
      <c r="A153" t="s">
        <v>407</v>
      </c>
      <c r="B153" t="s">
        <v>184</v>
      </c>
      <c r="C153" t="str">
        <f t="shared" si="2"/>
        <v>PG</v>
      </c>
      <c r="D153" t="s">
        <v>21</v>
      </c>
      <c r="E153">
        <v>64</v>
      </c>
      <c r="F153">
        <v>26.4</v>
      </c>
      <c r="G153">
        <v>-0.84</v>
      </c>
      <c r="H153">
        <v>1.01</v>
      </c>
      <c r="I153">
        <v>-0.68</v>
      </c>
      <c r="J153">
        <v>-0.47</v>
      </c>
      <c r="K153">
        <v>-0.6</v>
      </c>
      <c r="L153">
        <v>1.99</v>
      </c>
      <c r="M153">
        <v>0.51</v>
      </c>
      <c r="N153">
        <v>-0.9</v>
      </c>
      <c r="O153">
        <v>-0.64</v>
      </c>
      <c r="X153" t="s">
        <v>502</v>
      </c>
      <c r="Y153" t="s">
        <v>20</v>
      </c>
    </row>
    <row r="154" spans="1:25" x14ac:dyDescent="0.35">
      <c r="A154" t="s">
        <v>408</v>
      </c>
      <c r="B154" t="s">
        <v>214</v>
      </c>
      <c r="C154" t="str">
        <f t="shared" si="2"/>
        <v>SF</v>
      </c>
      <c r="D154" t="s">
        <v>76</v>
      </c>
      <c r="E154">
        <v>40</v>
      </c>
      <c r="F154">
        <v>21.1</v>
      </c>
      <c r="G154">
        <v>1.25</v>
      </c>
      <c r="H154">
        <v>0.39</v>
      </c>
      <c r="I154">
        <v>-0.66</v>
      </c>
      <c r="J154">
        <v>-0.35</v>
      </c>
      <c r="K154">
        <v>-0.3</v>
      </c>
      <c r="L154">
        <v>-0.8</v>
      </c>
      <c r="M154">
        <v>0.12</v>
      </c>
      <c r="N154">
        <v>-1</v>
      </c>
      <c r="O154">
        <v>0.71</v>
      </c>
      <c r="X154" t="s">
        <v>191</v>
      </c>
      <c r="Y154" t="s">
        <v>25</v>
      </c>
    </row>
    <row r="155" spans="1:25" x14ac:dyDescent="0.35">
      <c r="A155" t="s">
        <v>409</v>
      </c>
      <c r="B155" t="s">
        <v>210</v>
      </c>
      <c r="C155" t="str">
        <f t="shared" si="2"/>
        <v>SF</v>
      </c>
      <c r="D155" t="s">
        <v>58</v>
      </c>
      <c r="E155">
        <v>67</v>
      </c>
      <c r="F155">
        <v>25.8</v>
      </c>
      <c r="G155">
        <v>-0.27</v>
      </c>
      <c r="H155">
        <v>0.14000000000000001</v>
      </c>
      <c r="I155">
        <v>-0.5</v>
      </c>
      <c r="J155">
        <v>-0.39</v>
      </c>
      <c r="K155">
        <v>0.27</v>
      </c>
      <c r="L155">
        <v>0.03</v>
      </c>
      <c r="M155">
        <v>0.68</v>
      </c>
      <c r="N155">
        <v>-1.05</v>
      </c>
      <c r="O155">
        <v>0.4</v>
      </c>
      <c r="X155" t="s">
        <v>149</v>
      </c>
      <c r="Y155" t="s">
        <v>110</v>
      </c>
    </row>
    <row r="156" spans="1:25" x14ac:dyDescent="0.35">
      <c r="A156" t="s">
        <v>410</v>
      </c>
      <c r="B156" t="s">
        <v>205</v>
      </c>
      <c r="C156" t="str">
        <f t="shared" si="2"/>
        <v>SF</v>
      </c>
      <c r="D156" t="s">
        <v>70</v>
      </c>
      <c r="E156">
        <v>58</v>
      </c>
      <c r="F156">
        <v>24.8</v>
      </c>
      <c r="G156">
        <v>-0.2</v>
      </c>
      <c r="H156">
        <v>0.38</v>
      </c>
      <c r="I156">
        <v>0.17</v>
      </c>
      <c r="J156">
        <v>-0.91</v>
      </c>
      <c r="K156">
        <v>0.03</v>
      </c>
      <c r="L156">
        <v>-0.46</v>
      </c>
      <c r="M156">
        <v>0.78</v>
      </c>
      <c r="N156">
        <v>-0.78</v>
      </c>
      <c r="O156">
        <v>0.31</v>
      </c>
      <c r="X156" t="s">
        <v>503</v>
      </c>
      <c r="Y156" t="s">
        <v>110</v>
      </c>
    </row>
    <row r="157" spans="1:25" x14ac:dyDescent="0.35">
      <c r="A157" t="s">
        <v>411</v>
      </c>
      <c r="B157" t="s">
        <v>170</v>
      </c>
      <c r="C157" t="str">
        <f t="shared" si="2"/>
        <v>PF</v>
      </c>
      <c r="D157" t="s">
        <v>141</v>
      </c>
      <c r="E157">
        <v>58</v>
      </c>
      <c r="F157">
        <v>32.4</v>
      </c>
      <c r="G157">
        <v>-0.36</v>
      </c>
      <c r="H157">
        <v>-0.24</v>
      </c>
      <c r="I157">
        <v>0.1</v>
      </c>
      <c r="J157">
        <v>0.52</v>
      </c>
      <c r="K157">
        <v>1.02</v>
      </c>
      <c r="L157">
        <v>0.62</v>
      </c>
      <c r="M157">
        <v>-0.9</v>
      </c>
      <c r="N157">
        <v>-0.22</v>
      </c>
      <c r="O157">
        <v>-1.22</v>
      </c>
      <c r="X157" t="s">
        <v>504</v>
      </c>
      <c r="Y157" t="s">
        <v>485</v>
      </c>
    </row>
    <row r="158" spans="1:25" x14ac:dyDescent="0.35">
      <c r="A158" t="s">
        <v>412</v>
      </c>
      <c r="B158" t="s">
        <v>167</v>
      </c>
      <c r="C158" t="str">
        <f t="shared" si="2"/>
        <v>PG</v>
      </c>
      <c r="D158" t="s">
        <v>141</v>
      </c>
      <c r="E158">
        <v>64</v>
      </c>
      <c r="F158">
        <v>28.6</v>
      </c>
      <c r="G158">
        <v>-0.73</v>
      </c>
      <c r="H158">
        <v>0.68</v>
      </c>
      <c r="I158">
        <v>-0.69</v>
      </c>
      <c r="J158">
        <v>0.1</v>
      </c>
      <c r="K158">
        <v>-0.69</v>
      </c>
      <c r="L158">
        <v>1.94</v>
      </c>
      <c r="M158">
        <v>0.71</v>
      </c>
      <c r="N158">
        <v>-0.73</v>
      </c>
      <c r="O158">
        <v>-1.3</v>
      </c>
      <c r="X158" t="s">
        <v>101</v>
      </c>
      <c r="Y158" t="s">
        <v>484</v>
      </c>
    </row>
    <row r="159" spans="1:25" x14ac:dyDescent="0.35">
      <c r="A159" t="s">
        <v>413</v>
      </c>
      <c r="B159" t="s">
        <v>198</v>
      </c>
      <c r="C159" t="str">
        <f t="shared" si="2"/>
        <v>SG, SF</v>
      </c>
      <c r="D159" t="s">
        <v>40</v>
      </c>
      <c r="E159">
        <v>70</v>
      </c>
      <c r="F159">
        <v>30.2</v>
      </c>
      <c r="G159">
        <v>0.68</v>
      </c>
      <c r="H159">
        <v>-0.24</v>
      </c>
      <c r="I159">
        <v>1.1399999999999999</v>
      </c>
      <c r="J159">
        <v>0.19</v>
      </c>
      <c r="K159">
        <v>-0.4</v>
      </c>
      <c r="L159">
        <v>-0.45</v>
      </c>
      <c r="M159">
        <v>-0.85</v>
      </c>
      <c r="N159">
        <v>-0.78</v>
      </c>
      <c r="O159">
        <v>-0.06</v>
      </c>
      <c r="X159" t="s">
        <v>506</v>
      </c>
      <c r="Y159" t="s">
        <v>20</v>
      </c>
    </row>
    <row r="160" spans="1:25" x14ac:dyDescent="0.35">
      <c r="A160" t="s">
        <v>414</v>
      </c>
      <c r="B160" t="s">
        <v>206</v>
      </c>
      <c r="C160" t="str">
        <f t="shared" si="2"/>
        <v>SG</v>
      </c>
      <c r="D160" t="s">
        <v>30</v>
      </c>
      <c r="E160">
        <v>67</v>
      </c>
      <c r="F160">
        <v>31.4</v>
      </c>
      <c r="G160">
        <v>-0.88</v>
      </c>
      <c r="H160">
        <v>0.34</v>
      </c>
      <c r="I160">
        <v>-0.09</v>
      </c>
      <c r="J160">
        <v>-0.25</v>
      </c>
      <c r="K160">
        <v>-0.68</v>
      </c>
      <c r="L160">
        <v>-0.15</v>
      </c>
      <c r="M160">
        <v>1.27</v>
      </c>
      <c r="N160">
        <v>-0.54</v>
      </c>
      <c r="O160">
        <v>0.17</v>
      </c>
      <c r="X160" t="s">
        <v>507</v>
      </c>
      <c r="Y160" t="s">
        <v>215</v>
      </c>
    </row>
    <row r="161" spans="1:25" x14ac:dyDescent="0.35">
      <c r="A161" t="s">
        <v>415</v>
      </c>
      <c r="B161" t="s">
        <v>188</v>
      </c>
      <c r="C161" t="str">
        <f t="shared" si="2"/>
        <v>PG</v>
      </c>
      <c r="D161" t="s">
        <v>91</v>
      </c>
      <c r="E161">
        <v>64</v>
      </c>
      <c r="F161">
        <v>26.4</v>
      </c>
      <c r="G161">
        <v>-0.3</v>
      </c>
      <c r="H161">
        <v>0.12</v>
      </c>
      <c r="I161">
        <v>-0.12</v>
      </c>
      <c r="J161">
        <v>-0.2</v>
      </c>
      <c r="K161">
        <v>-0.57999999999999996</v>
      </c>
      <c r="L161">
        <v>0.71</v>
      </c>
      <c r="M161">
        <v>0.83</v>
      </c>
      <c r="N161">
        <v>-0.61</v>
      </c>
      <c r="O161">
        <v>-0.69</v>
      </c>
      <c r="X161" t="s">
        <v>174</v>
      </c>
      <c r="Y161" t="s">
        <v>480</v>
      </c>
    </row>
    <row r="162" spans="1:25" x14ac:dyDescent="0.35">
      <c r="A162" t="s">
        <v>416</v>
      </c>
      <c r="B162" t="s">
        <v>163</v>
      </c>
      <c r="C162" t="str">
        <f t="shared" si="2"/>
        <v>PF</v>
      </c>
      <c r="D162" t="s">
        <v>112</v>
      </c>
      <c r="E162">
        <v>65</v>
      </c>
      <c r="F162">
        <v>32.200000000000003</v>
      </c>
      <c r="G162">
        <v>0.16</v>
      </c>
      <c r="H162">
        <v>-1.0900000000000001</v>
      </c>
      <c r="I162">
        <v>-0.4</v>
      </c>
      <c r="J162">
        <v>0.8</v>
      </c>
      <c r="K162">
        <v>1.85</v>
      </c>
      <c r="L162">
        <v>0.3</v>
      </c>
      <c r="M162">
        <v>-0.27</v>
      </c>
      <c r="N162">
        <v>-0.57999999999999996</v>
      </c>
      <c r="O162">
        <v>-1.65</v>
      </c>
      <c r="X162" t="s">
        <v>171</v>
      </c>
      <c r="Y162" t="s">
        <v>25</v>
      </c>
    </row>
    <row r="163" spans="1:25" x14ac:dyDescent="0.35">
      <c r="A163" t="s">
        <v>417</v>
      </c>
      <c r="B163" t="s">
        <v>222</v>
      </c>
      <c r="C163" t="str">
        <f t="shared" si="2"/>
        <v>SG, SF</v>
      </c>
      <c r="D163" t="s">
        <v>38</v>
      </c>
      <c r="E163">
        <v>70</v>
      </c>
      <c r="F163">
        <v>24.9</v>
      </c>
      <c r="G163">
        <v>-0.72</v>
      </c>
      <c r="H163">
        <v>-0.22</v>
      </c>
      <c r="I163">
        <v>0.45</v>
      </c>
      <c r="J163">
        <v>-0.76</v>
      </c>
      <c r="K163">
        <v>-0.56000000000000005</v>
      </c>
      <c r="L163">
        <v>-0.67</v>
      </c>
      <c r="M163">
        <v>0.73</v>
      </c>
      <c r="N163">
        <v>0.05</v>
      </c>
      <c r="O163">
        <v>0.77</v>
      </c>
      <c r="X163" t="s">
        <v>508</v>
      </c>
      <c r="Y163" t="s">
        <v>110</v>
      </c>
    </row>
    <row r="164" spans="1:25" x14ac:dyDescent="0.35">
      <c r="A164" t="s">
        <v>418</v>
      </c>
      <c r="B164" t="s">
        <v>419</v>
      </c>
      <c r="C164" t="str">
        <f t="shared" si="2"/>
        <v>SG, SF</v>
      </c>
      <c r="D164" t="s">
        <v>82</v>
      </c>
      <c r="E164">
        <v>67</v>
      </c>
      <c r="F164">
        <v>22.5</v>
      </c>
      <c r="G164">
        <v>-0.45</v>
      </c>
      <c r="H164">
        <v>-0.04</v>
      </c>
      <c r="I164">
        <v>0.16</v>
      </c>
      <c r="J164">
        <v>-0.88</v>
      </c>
      <c r="K164">
        <v>-0.75</v>
      </c>
      <c r="L164">
        <v>-0.73</v>
      </c>
      <c r="M164">
        <v>0.49</v>
      </c>
      <c r="N164">
        <v>0.05</v>
      </c>
      <c r="O164">
        <v>1.19</v>
      </c>
      <c r="X164" t="s">
        <v>509</v>
      </c>
      <c r="Y164" t="s">
        <v>25</v>
      </c>
    </row>
    <row r="165" spans="1:25" x14ac:dyDescent="0.35">
      <c r="A165" t="s">
        <v>420</v>
      </c>
      <c r="B165" t="s">
        <v>185</v>
      </c>
      <c r="C165" t="str">
        <f t="shared" si="2"/>
        <v>SG</v>
      </c>
      <c r="D165" t="s">
        <v>74</v>
      </c>
      <c r="E165">
        <v>64</v>
      </c>
      <c r="F165">
        <v>27.9</v>
      </c>
      <c r="G165">
        <v>-0.11</v>
      </c>
      <c r="H165">
        <v>-0.24</v>
      </c>
      <c r="I165">
        <v>0.28000000000000003</v>
      </c>
      <c r="J165">
        <v>0.13</v>
      </c>
      <c r="K165">
        <v>-0.19</v>
      </c>
      <c r="L165">
        <v>0.12</v>
      </c>
      <c r="M165">
        <v>0.39</v>
      </c>
      <c r="N165">
        <v>-0.28999999999999998</v>
      </c>
      <c r="O165">
        <v>-1.04</v>
      </c>
      <c r="X165" t="s">
        <v>115</v>
      </c>
      <c r="Y165" t="s">
        <v>485</v>
      </c>
    </row>
    <row r="166" spans="1:25" x14ac:dyDescent="0.35">
      <c r="A166" t="s">
        <v>421</v>
      </c>
      <c r="B166" t="s">
        <v>226</v>
      </c>
      <c r="C166" t="str">
        <f t="shared" si="2"/>
        <v>C, PF</v>
      </c>
      <c r="D166" t="s">
        <v>63</v>
      </c>
      <c r="E166">
        <v>60</v>
      </c>
      <c r="F166">
        <v>18.600000000000001</v>
      </c>
      <c r="G166">
        <v>2.0699999999999998</v>
      </c>
      <c r="H166">
        <v>-0.99</v>
      </c>
      <c r="I166">
        <v>-1.75</v>
      </c>
      <c r="J166">
        <v>-0.96</v>
      </c>
      <c r="K166">
        <v>0.98</v>
      </c>
      <c r="L166">
        <v>-0.71</v>
      </c>
      <c r="M166">
        <v>-1.07</v>
      </c>
      <c r="N166">
        <v>0.57999999999999996</v>
      </c>
      <c r="O166">
        <v>0.83</v>
      </c>
      <c r="X166" t="s">
        <v>510</v>
      </c>
      <c r="Y166" t="s">
        <v>20</v>
      </c>
    </row>
    <row r="167" spans="1:25" x14ac:dyDescent="0.35">
      <c r="A167" t="s">
        <v>422</v>
      </c>
      <c r="B167" t="s">
        <v>199</v>
      </c>
      <c r="C167" t="str">
        <f t="shared" si="2"/>
        <v>SF</v>
      </c>
      <c r="D167" t="s">
        <v>63</v>
      </c>
      <c r="E167">
        <v>68</v>
      </c>
      <c r="F167">
        <v>27.6</v>
      </c>
      <c r="G167">
        <v>-0.26</v>
      </c>
      <c r="H167">
        <v>-0.05</v>
      </c>
      <c r="I167">
        <v>0.39</v>
      </c>
      <c r="J167">
        <v>-0.62</v>
      </c>
      <c r="K167">
        <v>-0.47</v>
      </c>
      <c r="L167">
        <v>1.31</v>
      </c>
      <c r="M167">
        <v>-0.15</v>
      </c>
      <c r="N167">
        <v>-0.83</v>
      </c>
      <c r="O167">
        <v>-0.37</v>
      </c>
      <c r="X167" t="s">
        <v>511</v>
      </c>
      <c r="Y167" t="s">
        <v>110</v>
      </c>
    </row>
    <row r="168" spans="1:25" x14ac:dyDescent="0.35">
      <c r="A168" t="s">
        <v>423</v>
      </c>
      <c r="B168" t="s">
        <v>217</v>
      </c>
      <c r="C168" t="str">
        <f t="shared" si="2"/>
        <v>SG, SF</v>
      </c>
      <c r="D168" t="s">
        <v>21</v>
      </c>
      <c r="E168">
        <v>68</v>
      </c>
      <c r="F168">
        <v>25.3</v>
      </c>
      <c r="G168">
        <v>-0.3</v>
      </c>
      <c r="H168">
        <v>0.41</v>
      </c>
      <c r="I168">
        <v>-0.7</v>
      </c>
      <c r="J168">
        <v>-0.57999999999999996</v>
      </c>
      <c r="K168">
        <v>-0.18</v>
      </c>
      <c r="L168">
        <v>-0.5</v>
      </c>
      <c r="M168">
        <v>0.81</v>
      </c>
      <c r="N168">
        <v>-0.32</v>
      </c>
      <c r="O168">
        <v>0.17</v>
      </c>
      <c r="X168" t="s">
        <v>512</v>
      </c>
      <c r="Y168" t="s">
        <v>20</v>
      </c>
    </row>
    <row r="169" spans="1:25" x14ac:dyDescent="0.35">
      <c r="A169" t="s">
        <v>424</v>
      </c>
      <c r="B169" t="s">
        <v>192</v>
      </c>
      <c r="C169" t="str">
        <f t="shared" si="2"/>
        <v>SF, SG</v>
      </c>
      <c r="D169" t="s">
        <v>23</v>
      </c>
      <c r="E169">
        <v>67</v>
      </c>
      <c r="F169">
        <v>32.799999999999997</v>
      </c>
      <c r="G169">
        <v>-0.46</v>
      </c>
      <c r="H169">
        <v>-1.17</v>
      </c>
      <c r="I169">
        <v>0.24</v>
      </c>
      <c r="J169">
        <v>0.88</v>
      </c>
      <c r="K169">
        <v>-0.28000000000000003</v>
      </c>
      <c r="L169">
        <v>0.34</v>
      </c>
      <c r="M169">
        <v>-0.61</v>
      </c>
      <c r="N169">
        <v>0.73</v>
      </c>
      <c r="O169">
        <v>-0.9</v>
      </c>
      <c r="X169" t="s">
        <v>222</v>
      </c>
      <c r="Y169" t="s">
        <v>485</v>
      </c>
    </row>
    <row r="170" spans="1:25" x14ac:dyDescent="0.35">
      <c r="A170" t="s">
        <v>425</v>
      </c>
      <c r="B170" t="s">
        <v>220</v>
      </c>
      <c r="C170" t="str">
        <f t="shared" si="2"/>
        <v>SG, SF</v>
      </c>
      <c r="D170" t="s">
        <v>141</v>
      </c>
      <c r="E170">
        <v>67</v>
      </c>
      <c r="F170">
        <v>26.8</v>
      </c>
      <c r="G170">
        <v>-0.67</v>
      </c>
      <c r="H170">
        <v>0.27</v>
      </c>
      <c r="I170">
        <v>1.17</v>
      </c>
      <c r="J170">
        <v>-0.24</v>
      </c>
      <c r="K170">
        <v>-0.97</v>
      </c>
      <c r="L170">
        <v>-0.06</v>
      </c>
      <c r="M170">
        <v>-0.02</v>
      </c>
      <c r="N170">
        <v>-0.97</v>
      </c>
      <c r="O170">
        <v>0.19</v>
      </c>
      <c r="X170" t="s">
        <v>513</v>
      </c>
      <c r="Y170" t="s">
        <v>110</v>
      </c>
    </row>
    <row r="171" spans="1:25" x14ac:dyDescent="0.35">
      <c r="A171" t="s">
        <v>426</v>
      </c>
      <c r="B171" t="s">
        <v>223</v>
      </c>
      <c r="C171" t="str">
        <f t="shared" si="2"/>
        <v>SG</v>
      </c>
      <c r="D171" t="s">
        <v>26</v>
      </c>
      <c r="E171">
        <v>64</v>
      </c>
      <c r="F171">
        <v>26.4</v>
      </c>
      <c r="G171">
        <v>-0.25</v>
      </c>
      <c r="H171">
        <v>7.0000000000000007E-2</v>
      </c>
      <c r="I171">
        <v>0.82</v>
      </c>
      <c r="J171">
        <v>-0.53</v>
      </c>
      <c r="K171">
        <v>-1.1499999999999999</v>
      </c>
      <c r="L171">
        <v>-0.71</v>
      </c>
      <c r="M171">
        <v>0.56000000000000005</v>
      </c>
      <c r="N171">
        <v>-0.39</v>
      </c>
      <c r="O171">
        <v>0.28000000000000003</v>
      </c>
      <c r="X171" t="s">
        <v>514</v>
      </c>
      <c r="Y171" t="s">
        <v>25</v>
      </c>
    </row>
    <row r="172" spans="1:25" x14ac:dyDescent="0.35">
      <c r="A172" t="s">
        <v>427</v>
      </c>
      <c r="B172" t="s">
        <v>241</v>
      </c>
      <c r="C172" t="str">
        <f t="shared" si="2"/>
        <v>PG</v>
      </c>
      <c r="D172" t="s">
        <v>30</v>
      </c>
      <c r="E172">
        <v>67</v>
      </c>
      <c r="F172">
        <v>22.7</v>
      </c>
      <c r="G172">
        <v>0.09</v>
      </c>
      <c r="H172">
        <v>0.31</v>
      </c>
      <c r="I172">
        <v>-0.67</v>
      </c>
      <c r="J172">
        <v>-0.56000000000000005</v>
      </c>
      <c r="K172">
        <v>-1.19</v>
      </c>
      <c r="L172">
        <v>0.65</v>
      </c>
      <c r="M172">
        <v>-0.15</v>
      </c>
      <c r="N172">
        <v>-0.78</v>
      </c>
      <c r="O172">
        <v>0.97</v>
      </c>
      <c r="X172" t="s">
        <v>515</v>
      </c>
      <c r="Y172" t="s">
        <v>215</v>
      </c>
    </row>
    <row r="173" spans="1:25" x14ac:dyDescent="0.35">
      <c r="A173" t="s">
        <v>428</v>
      </c>
      <c r="B173" t="s">
        <v>225</v>
      </c>
      <c r="C173" t="str">
        <f t="shared" si="2"/>
        <v>PF</v>
      </c>
      <c r="D173" t="s">
        <v>36</v>
      </c>
      <c r="E173">
        <v>60</v>
      </c>
      <c r="F173">
        <v>22.1</v>
      </c>
      <c r="G173">
        <v>0.36</v>
      </c>
      <c r="H173">
        <v>0.49</v>
      </c>
      <c r="I173">
        <v>-0.14000000000000001</v>
      </c>
      <c r="J173">
        <v>-0.51</v>
      </c>
      <c r="K173">
        <v>0.31</v>
      </c>
      <c r="L173">
        <v>-0.46</v>
      </c>
      <c r="M173">
        <v>-0.88</v>
      </c>
      <c r="N173">
        <v>-0.8</v>
      </c>
      <c r="O173">
        <v>0.28000000000000003</v>
      </c>
      <c r="X173" t="s">
        <v>516</v>
      </c>
      <c r="Y173" t="s">
        <v>215</v>
      </c>
    </row>
    <row r="174" spans="1:25" x14ac:dyDescent="0.35">
      <c r="A174" t="s">
        <v>429</v>
      </c>
      <c r="B174" t="s">
        <v>189</v>
      </c>
      <c r="C174" t="str">
        <f t="shared" si="2"/>
        <v>PG</v>
      </c>
      <c r="D174" t="s">
        <v>104</v>
      </c>
      <c r="E174">
        <v>65</v>
      </c>
      <c r="F174">
        <v>28.4</v>
      </c>
      <c r="G174">
        <v>-1.85</v>
      </c>
      <c r="H174">
        <v>-0.51</v>
      </c>
      <c r="I174">
        <v>0.13</v>
      </c>
      <c r="J174">
        <v>0.03</v>
      </c>
      <c r="K174">
        <v>0.14000000000000001</v>
      </c>
      <c r="L174">
        <v>2.0499999999999998</v>
      </c>
      <c r="M174">
        <v>0.81</v>
      </c>
      <c r="N174">
        <v>-0.78</v>
      </c>
      <c r="O174">
        <v>-1.43</v>
      </c>
      <c r="X174" t="s">
        <v>517</v>
      </c>
      <c r="Y174" t="s">
        <v>124</v>
      </c>
    </row>
    <row r="175" spans="1:25" x14ac:dyDescent="0.35">
      <c r="A175" t="s">
        <v>430</v>
      </c>
      <c r="B175" t="s">
        <v>207</v>
      </c>
      <c r="C175" t="str">
        <f t="shared" si="2"/>
        <v>PG</v>
      </c>
      <c r="D175" t="s">
        <v>18</v>
      </c>
      <c r="E175">
        <v>67</v>
      </c>
      <c r="F175">
        <v>28.9</v>
      </c>
      <c r="G175">
        <v>-0.22</v>
      </c>
      <c r="H175">
        <v>0.81</v>
      </c>
      <c r="I175">
        <v>0.09</v>
      </c>
      <c r="J175">
        <v>0.4</v>
      </c>
      <c r="K175">
        <v>-0.72</v>
      </c>
      <c r="L175">
        <v>0.49</v>
      </c>
      <c r="M175">
        <v>-0.76</v>
      </c>
      <c r="N175">
        <v>-0.88</v>
      </c>
      <c r="O175">
        <v>-0.66</v>
      </c>
      <c r="X175" t="s">
        <v>518</v>
      </c>
      <c r="Y175" t="s">
        <v>25</v>
      </c>
    </row>
    <row r="176" spans="1:25" x14ac:dyDescent="0.35">
      <c r="A176" t="s">
        <v>431</v>
      </c>
      <c r="B176" t="s">
        <v>235</v>
      </c>
      <c r="C176" t="str">
        <f t="shared" si="2"/>
        <v>C</v>
      </c>
      <c r="D176" t="s">
        <v>26</v>
      </c>
      <c r="E176">
        <v>55</v>
      </c>
      <c r="F176">
        <v>16</v>
      </c>
      <c r="G176">
        <v>1.63</v>
      </c>
      <c r="H176">
        <v>-0.5</v>
      </c>
      <c r="I176">
        <v>-1.74</v>
      </c>
      <c r="J176">
        <v>-0.82</v>
      </c>
      <c r="K176">
        <v>0.95</v>
      </c>
      <c r="L176">
        <v>-0.84</v>
      </c>
      <c r="M176">
        <v>-1.2</v>
      </c>
      <c r="N176">
        <v>0.51</v>
      </c>
      <c r="O176">
        <v>0.52</v>
      </c>
      <c r="X176" t="s">
        <v>519</v>
      </c>
      <c r="Y176" t="s">
        <v>124</v>
      </c>
    </row>
    <row r="177" spans="1:25" x14ac:dyDescent="0.35">
      <c r="A177" t="s">
        <v>432</v>
      </c>
      <c r="B177" t="s">
        <v>229</v>
      </c>
      <c r="C177" t="str">
        <f t="shared" si="2"/>
        <v>SG</v>
      </c>
      <c r="D177" t="s">
        <v>32</v>
      </c>
      <c r="E177">
        <v>67</v>
      </c>
      <c r="F177">
        <v>26.2</v>
      </c>
      <c r="G177">
        <v>-0.87</v>
      </c>
      <c r="H177">
        <v>0.2</v>
      </c>
      <c r="I177">
        <v>0.5</v>
      </c>
      <c r="J177">
        <v>-0.43</v>
      </c>
      <c r="K177">
        <v>-0.87</v>
      </c>
      <c r="L177">
        <v>0.32</v>
      </c>
      <c r="M177">
        <v>-0.34</v>
      </c>
      <c r="N177">
        <v>-0.27</v>
      </c>
      <c r="O177">
        <v>0.28000000000000003</v>
      </c>
      <c r="X177" t="s">
        <v>520</v>
      </c>
      <c r="Y177" t="s">
        <v>20</v>
      </c>
    </row>
    <row r="178" spans="1:25" x14ac:dyDescent="0.35">
      <c r="A178" t="s">
        <v>433</v>
      </c>
      <c r="B178" t="s">
        <v>434</v>
      </c>
      <c r="C178" t="str">
        <f t="shared" si="2"/>
        <v>C, PF</v>
      </c>
      <c r="D178" t="s">
        <v>88</v>
      </c>
      <c r="E178">
        <v>58</v>
      </c>
      <c r="F178">
        <v>13.7</v>
      </c>
      <c r="G178">
        <v>0.52</v>
      </c>
      <c r="H178">
        <v>-0.04</v>
      </c>
      <c r="I178">
        <v>-0.82</v>
      </c>
      <c r="J178">
        <v>-1.03</v>
      </c>
      <c r="K178">
        <v>-0.09</v>
      </c>
      <c r="L178">
        <v>-0.81</v>
      </c>
      <c r="M178">
        <v>-0.61</v>
      </c>
      <c r="N178">
        <v>0.49</v>
      </c>
      <c r="O178">
        <v>0.88</v>
      </c>
      <c r="X178" t="s">
        <v>521</v>
      </c>
      <c r="Y178" t="s">
        <v>215</v>
      </c>
    </row>
    <row r="179" spans="1:25" x14ac:dyDescent="0.35">
      <c r="A179" t="s">
        <v>435</v>
      </c>
      <c r="B179" t="s">
        <v>234</v>
      </c>
      <c r="C179" t="str">
        <f t="shared" si="2"/>
        <v>PG</v>
      </c>
      <c r="D179" t="s">
        <v>55</v>
      </c>
      <c r="E179">
        <v>58</v>
      </c>
      <c r="F179">
        <v>18.100000000000001</v>
      </c>
      <c r="G179">
        <v>-0.33</v>
      </c>
      <c r="H179">
        <v>0.77</v>
      </c>
      <c r="I179">
        <v>-1.17</v>
      </c>
      <c r="J179">
        <v>-0.91</v>
      </c>
      <c r="K179">
        <v>-0.65</v>
      </c>
      <c r="L179">
        <v>-0.06</v>
      </c>
      <c r="M179">
        <v>0.46</v>
      </c>
      <c r="N179">
        <v>-7.0000000000000007E-2</v>
      </c>
      <c r="O179">
        <v>0.43</v>
      </c>
      <c r="X179" t="s">
        <v>522</v>
      </c>
      <c r="Y179" t="s">
        <v>20</v>
      </c>
    </row>
    <row r="180" spans="1:25" x14ac:dyDescent="0.35">
      <c r="A180" t="s">
        <v>436</v>
      </c>
      <c r="B180" t="s">
        <v>236</v>
      </c>
      <c r="C180" t="str">
        <f t="shared" si="2"/>
        <v>SF, SG</v>
      </c>
      <c r="D180" t="s">
        <v>36</v>
      </c>
      <c r="E180">
        <v>64</v>
      </c>
      <c r="F180">
        <v>24.2</v>
      </c>
      <c r="G180">
        <v>-0.38</v>
      </c>
      <c r="H180">
        <v>0.11</v>
      </c>
      <c r="I180">
        <v>0.68</v>
      </c>
      <c r="J180">
        <v>-0.51</v>
      </c>
      <c r="K180">
        <v>-0.51</v>
      </c>
      <c r="L180">
        <v>-0.66</v>
      </c>
      <c r="M180">
        <v>-0.59</v>
      </c>
      <c r="N180">
        <v>-0.22</v>
      </c>
      <c r="O180">
        <v>0.45</v>
      </c>
      <c r="X180" t="s">
        <v>523</v>
      </c>
      <c r="Y180" t="s">
        <v>215</v>
      </c>
    </row>
    <row r="181" spans="1:25" x14ac:dyDescent="0.35">
      <c r="A181" t="s">
        <v>437</v>
      </c>
      <c r="B181" t="s">
        <v>231</v>
      </c>
      <c r="C181" t="str">
        <f t="shared" si="2"/>
        <v>PG</v>
      </c>
      <c r="D181" t="s">
        <v>38</v>
      </c>
      <c r="E181">
        <v>60</v>
      </c>
      <c r="F181">
        <v>24.7</v>
      </c>
      <c r="G181">
        <v>-0.09</v>
      </c>
      <c r="H181">
        <v>0.2</v>
      </c>
      <c r="I181">
        <v>0.24</v>
      </c>
      <c r="J181">
        <v>-0.27</v>
      </c>
      <c r="K181">
        <v>-0.85</v>
      </c>
      <c r="L181">
        <v>0.4</v>
      </c>
      <c r="M181">
        <v>-0.68</v>
      </c>
      <c r="N181">
        <v>-0.68</v>
      </c>
      <c r="O181">
        <v>0.08</v>
      </c>
      <c r="X181" t="s">
        <v>524</v>
      </c>
      <c r="Y181" t="s">
        <v>110</v>
      </c>
    </row>
    <row r="182" spans="1:25" x14ac:dyDescent="0.35">
      <c r="A182" t="s">
        <v>438</v>
      </c>
      <c r="B182" t="s">
        <v>218</v>
      </c>
      <c r="C182" t="str">
        <f t="shared" si="2"/>
        <v>SF, SG</v>
      </c>
      <c r="D182" t="s">
        <v>32</v>
      </c>
      <c r="E182">
        <v>68</v>
      </c>
      <c r="F182">
        <v>27.3</v>
      </c>
      <c r="G182">
        <v>-1.03</v>
      </c>
      <c r="H182">
        <v>0.32</v>
      </c>
      <c r="I182">
        <v>0.22</v>
      </c>
      <c r="J182">
        <v>-7.0000000000000007E-2</v>
      </c>
      <c r="K182">
        <v>-0.52</v>
      </c>
      <c r="L182">
        <v>-0.65</v>
      </c>
      <c r="M182">
        <v>0.44</v>
      </c>
      <c r="N182">
        <v>0.02</v>
      </c>
      <c r="O182">
        <v>-0.39</v>
      </c>
      <c r="X182" t="s">
        <v>525</v>
      </c>
      <c r="Y182" t="s">
        <v>478</v>
      </c>
    </row>
    <row r="183" spans="1:25" x14ac:dyDescent="0.35">
      <c r="A183" t="s">
        <v>439</v>
      </c>
      <c r="B183" t="s">
        <v>209</v>
      </c>
      <c r="C183" t="str">
        <f t="shared" si="2"/>
        <v>PG</v>
      </c>
      <c r="D183" t="s">
        <v>47</v>
      </c>
      <c r="E183">
        <v>48</v>
      </c>
      <c r="F183">
        <v>26.5</v>
      </c>
      <c r="G183">
        <v>-0.55000000000000004</v>
      </c>
      <c r="H183">
        <v>-0.18</v>
      </c>
      <c r="I183">
        <v>0.52</v>
      </c>
      <c r="J183">
        <v>0.33</v>
      </c>
      <c r="K183">
        <v>-0.72</v>
      </c>
      <c r="L183">
        <v>1.29</v>
      </c>
      <c r="M183">
        <v>-0.59</v>
      </c>
      <c r="N183">
        <v>-0.83</v>
      </c>
      <c r="O183">
        <v>-0.95</v>
      </c>
      <c r="X183" t="s">
        <v>526</v>
      </c>
      <c r="Y183" t="s">
        <v>25</v>
      </c>
    </row>
    <row r="184" spans="1:25" x14ac:dyDescent="0.35">
      <c r="A184" t="s">
        <v>440</v>
      </c>
      <c r="B184" t="s">
        <v>191</v>
      </c>
      <c r="C184" t="str">
        <f t="shared" si="2"/>
        <v>PG</v>
      </c>
      <c r="D184" t="s">
        <v>74</v>
      </c>
      <c r="E184">
        <v>70</v>
      </c>
      <c r="F184">
        <v>31.6</v>
      </c>
      <c r="G184">
        <v>-1.1100000000000001</v>
      </c>
      <c r="H184">
        <v>0.85</v>
      </c>
      <c r="I184">
        <v>0.93</v>
      </c>
      <c r="J184">
        <v>0.34</v>
      </c>
      <c r="K184">
        <v>-1.0900000000000001</v>
      </c>
      <c r="L184">
        <v>1.08</v>
      </c>
      <c r="M184">
        <v>-0.1</v>
      </c>
      <c r="N184">
        <v>-1.02</v>
      </c>
      <c r="O184">
        <v>-1.64</v>
      </c>
      <c r="X184" t="s">
        <v>527</v>
      </c>
      <c r="Y184" t="s">
        <v>20</v>
      </c>
    </row>
    <row r="185" spans="1:25" x14ac:dyDescent="0.35">
      <c r="A185" t="s">
        <v>441</v>
      </c>
      <c r="B185" t="s">
        <v>233</v>
      </c>
      <c r="C185" t="str">
        <f t="shared" si="2"/>
        <v>PG</v>
      </c>
      <c r="D185" t="s">
        <v>88</v>
      </c>
      <c r="E185">
        <v>68</v>
      </c>
      <c r="F185">
        <v>20.2</v>
      </c>
      <c r="G185">
        <v>-0.78</v>
      </c>
      <c r="H185">
        <v>0.14000000000000001</v>
      </c>
      <c r="I185">
        <v>-0.89</v>
      </c>
      <c r="J185">
        <v>-0.78</v>
      </c>
      <c r="K185">
        <v>-0.39</v>
      </c>
      <c r="L185">
        <v>0.28000000000000003</v>
      </c>
      <c r="M185">
        <v>1.07</v>
      </c>
      <c r="N185">
        <v>-0.54</v>
      </c>
      <c r="O185">
        <v>0.13</v>
      </c>
      <c r="X185" t="s">
        <v>528</v>
      </c>
      <c r="Y185" t="s">
        <v>25</v>
      </c>
    </row>
    <row r="186" spans="1:25" x14ac:dyDescent="0.35">
      <c r="A186" t="s">
        <v>442</v>
      </c>
      <c r="B186" t="s">
        <v>232</v>
      </c>
      <c r="C186" t="str">
        <f t="shared" si="2"/>
        <v>PG</v>
      </c>
      <c r="D186" t="s">
        <v>112</v>
      </c>
      <c r="E186">
        <v>68</v>
      </c>
      <c r="F186">
        <v>24.6</v>
      </c>
      <c r="G186">
        <v>-0.83</v>
      </c>
      <c r="H186">
        <v>0.24</v>
      </c>
      <c r="I186">
        <v>-0.37</v>
      </c>
      <c r="J186">
        <v>-0.82</v>
      </c>
      <c r="K186">
        <v>-0.92</v>
      </c>
      <c r="L186">
        <v>0.62</v>
      </c>
      <c r="M186">
        <v>0.51</v>
      </c>
      <c r="N186">
        <v>-0.22</v>
      </c>
      <c r="O186">
        <v>0.01</v>
      </c>
      <c r="X186" t="s">
        <v>529</v>
      </c>
      <c r="Y186" t="s">
        <v>25</v>
      </c>
    </row>
    <row r="187" spans="1:25" x14ac:dyDescent="0.35">
      <c r="A187" t="s">
        <v>443</v>
      </c>
      <c r="B187" t="s">
        <v>444</v>
      </c>
      <c r="C187" t="str">
        <f t="shared" si="2"/>
        <v>C, PF</v>
      </c>
      <c r="D187" t="s">
        <v>61</v>
      </c>
      <c r="E187">
        <v>56</v>
      </c>
      <c r="F187">
        <v>15.5</v>
      </c>
      <c r="G187">
        <v>2.1800000000000002</v>
      </c>
      <c r="H187">
        <v>-1.58</v>
      </c>
      <c r="I187">
        <v>-1.75</v>
      </c>
      <c r="J187">
        <v>-1.04</v>
      </c>
      <c r="K187">
        <v>-0.02</v>
      </c>
      <c r="L187">
        <v>-1.07</v>
      </c>
      <c r="M187">
        <v>-1.34</v>
      </c>
      <c r="N187">
        <v>2.0699999999999998</v>
      </c>
      <c r="O187">
        <v>0.77</v>
      </c>
      <c r="X187" t="s">
        <v>530</v>
      </c>
      <c r="Y187" t="s">
        <v>25</v>
      </c>
    </row>
    <row r="188" spans="1:25" x14ac:dyDescent="0.35">
      <c r="A188" t="s">
        <v>445</v>
      </c>
      <c r="B188" t="s">
        <v>224</v>
      </c>
      <c r="C188" t="str">
        <f t="shared" si="2"/>
        <v>PG, SG</v>
      </c>
      <c r="D188" t="s">
        <v>61</v>
      </c>
      <c r="E188">
        <v>67</v>
      </c>
      <c r="F188">
        <v>24.6</v>
      </c>
      <c r="G188">
        <v>-0.37</v>
      </c>
      <c r="H188">
        <v>0.41</v>
      </c>
      <c r="I188">
        <v>-0.59</v>
      </c>
      <c r="J188">
        <v>-0.66</v>
      </c>
      <c r="K188">
        <v>-0.62</v>
      </c>
      <c r="L188">
        <v>0.85</v>
      </c>
      <c r="M188">
        <v>0.51</v>
      </c>
      <c r="N188">
        <v>-1</v>
      </c>
      <c r="O188">
        <v>-0.36</v>
      </c>
      <c r="X188" t="s">
        <v>531</v>
      </c>
      <c r="Y188" t="s">
        <v>215</v>
      </c>
    </row>
    <row r="189" spans="1:25" x14ac:dyDescent="0.35">
      <c r="A189" t="s">
        <v>446</v>
      </c>
      <c r="B189" t="s">
        <v>242</v>
      </c>
      <c r="C189" t="str">
        <f t="shared" si="2"/>
        <v>PF</v>
      </c>
      <c r="D189" t="s">
        <v>91</v>
      </c>
      <c r="E189">
        <v>50</v>
      </c>
      <c r="F189">
        <v>17.100000000000001</v>
      </c>
      <c r="G189">
        <v>0.93</v>
      </c>
      <c r="H189">
        <v>-0.11</v>
      </c>
      <c r="I189">
        <v>-1</v>
      </c>
      <c r="J189">
        <v>-0.5</v>
      </c>
      <c r="K189">
        <v>-0.16</v>
      </c>
      <c r="L189">
        <v>-0.75</v>
      </c>
      <c r="M189">
        <v>-0.12</v>
      </c>
      <c r="N189">
        <v>-0.49</v>
      </c>
      <c r="O189">
        <v>0.37</v>
      </c>
      <c r="X189" t="s">
        <v>532</v>
      </c>
      <c r="Y189" t="s">
        <v>215</v>
      </c>
    </row>
    <row r="190" spans="1:25" x14ac:dyDescent="0.35">
      <c r="A190" t="s">
        <v>447</v>
      </c>
      <c r="B190" t="s">
        <v>230</v>
      </c>
      <c r="C190" t="str">
        <f t="shared" si="2"/>
        <v>SG, SF</v>
      </c>
      <c r="D190" t="s">
        <v>88</v>
      </c>
      <c r="E190">
        <v>70</v>
      </c>
      <c r="F190">
        <v>28.7</v>
      </c>
      <c r="G190">
        <v>-1.67</v>
      </c>
      <c r="H190">
        <v>0.18</v>
      </c>
      <c r="I190">
        <v>0.53</v>
      </c>
      <c r="J190">
        <v>0.48</v>
      </c>
      <c r="K190">
        <v>-0.62</v>
      </c>
      <c r="L190">
        <v>-0.23</v>
      </c>
      <c r="M190">
        <v>0</v>
      </c>
      <c r="N190">
        <v>-0.34</v>
      </c>
      <c r="O190">
        <v>-0.17</v>
      </c>
      <c r="X190" t="s">
        <v>533</v>
      </c>
      <c r="Y190" t="s">
        <v>124</v>
      </c>
    </row>
    <row r="191" spans="1:25" x14ac:dyDescent="0.35">
      <c r="A191" t="s">
        <v>448</v>
      </c>
      <c r="B191" t="s">
        <v>449</v>
      </c>
      <c r="C191" t="str">
        <f t="shared" si="2"/>
        <v>PF, C</v>
      </c>
      <c r="D191" t="s">
        <v>23</v>
      </c>
      <c r="E191">
        <v>44</v>
      </c>
      <c r="F191">
        <v>14.4</v>
      </c>
      <c r="G191">
        <v>1.1499999999999999</v>
      </c>
      <c r="H191">
        <v>-0.04</v>
      </c>
      <c r="I191">
        <v>-1.61</v>
      </c>
      <c r="J191">
        <v>-0.99</v>
      </c>
      <c r="K191">
        <v>-0.13</v>
      </c>
      <c r="L191">
        <v>-0.63</v>
      </c>
      <c r="M191">
        <v>-0.98</v>
      </c>
      <c r="N191">
        <v>0.63</v>
      </c>
      <c r="O191">
        <v>0.73</v>
      </c>
      <c r="X191" t="s">
        <v>534</v>
      </c>
      <c r="Y191" t="s">
        <v>110</v>
      </c>
    </row>
    <row r="192" spans="1:25" x14ac:dyDescent="0.35">
      <c r="A192" t="s">
        <v>450</v>
      </c>
      <c r="B192" t="s">
        <v>244</v>
      </c>
      <c r="C192" t="str">
        <f t="shared" si="2"/>
        <v>C</v>
      </c>
      <c r="D192" t="s">
        <v>70</v>
      </c>
      <c r="E192">
        <v>54</v>
      </c>
      <c r="F192">
        <v>19.100000000000001</v>
      </c>
      <c r="G192">
        <v>0.41</v>
      </c>
      <c r="H192">
        <v>-0.02</v>
      </c>
      <c r="I192">
        <v>-1.75</v>
      </c>
      <c r="J192">
        <v>-1.1100000000000001</v>
      </c>
      <c r="K192">
        <v>0.62</v>
      </c>
      <c r="L192">
        <v>-0.71</v>
      </c>
      <c r="M192">
        <v>-1.42</v>
      </c>
      <c r="N192">
        <v>1.73</v>
      </c>
      <c r="O192">
        <v>0.37</v>
      </c>
      <c r="X192" t="s">
        <v>187</v>
      </c>
      <c r="Y192" t="s">
        <v>20</v>
      </c>
    </row>
    <row r="193" spans="1:25" x14ac:dyDescent="0.35">
      <c r="A193" t="s">
        <v>451</v>
      </c>
      <c r="B193" t="s">
        <v>452</v>
      </c>
      <c r="C193" t="str">
        <f t="shared" si="2"/>
        <v>SG</v>
      </c>
      <c r="D193" t="s">
        <v>28</v>
      </c>
      <c r="E193">
        <v>50</v>
      </c>
      <c r="F193">
        <v>22.9</v>
      </c>
      <c r="G193">
        <v>-0.28999999999999998</v>
      </c>
      <c r="H193">
        <v>0.99</v>
      </c>
      <c r="I193">
        <v>0.32</v>
      </c>
      <c r="J193">
        <v>-0.33</v>
      </c>
      <c r="K193">
        <v>-0.94</v>
      </c>
      <c r="L193">
        <v>0.19</v>
      </c>
      <c r="M193">
        <v>-1.51</v>
      </c>
      <c r="N193">
        <v>-0.95</v>
      </c>
      <c r="O193">
        <v>0.6</v>
      </c>
      <c r="X193" t="s">
        <v>535</v>
      </c>
      <c r="Y193" t="s">
        <v>25</v>
      </c>
    </row>
    <row r="194" spans="1:25" x14ac:dyDescent="0.35">
      <c r="A194" t="s">
        <v>453</v>
      </c>
      <c r="B194" t="s">
        <v>454</v>
      </c>
      <c r="C194" t="str">
        <f t="shared" si="2"/>
        <v>SG</v>
      </c>
      <c r="D194" t="s">
        <v>70</v>
      </c>
      <c r="E194">
        <v>70</v>
      </c>
      <c r="F194">
        <v>28.4</v>
      </c>
      <c r="G194">
        <v>-0.77</v>
      </c>
      <c r="H194">
        <v>0.14000000000000001</v>
      </c>
      <c r="I194">
        <v>-0.12</v>
      </c>
      <c r="J194">
        <v>-0.43</v>
      </c>
      <c r="K194">
        <v>-0.8</v>
      </c>
      <c r="L194">
        <v>-0.85</v>
      </c>
      <c r="M194">
        <v>0.51</v>
      </c>
      <c r="N194">
        <v>-0.28999999999999998</v>
      </c>
      <c r="O194">
        <v>0.69</v>
      </c>
      <c r="X194" t="s">
        <v>536</v>
      </c>
      <c r="Y194" t="s">
        <v>482</v>
      </c>
    </row>
    <row r="195" spans="1:25" x14ac:dyDescent="0.35">
      <c r="A195" t="s">
        <v>455</v>
      </c>
      <c r="B195" t="s">
        <v>238</v>
      </c>
      <c r="C195" t="str">
        <f t="shared" ref="C195:C201" si="3">VLOOKUP($B195, $X$2:$Y$6000, 2, FALSE)</f>
        <v>C, PF</v>
      </c>
      <c r="D195" t="s">
        <v>58</v>
      </c>
      <c r="E195">
        <v>58</v>
      </c>
      <c r="F195">
        <v>18.399999999999999</v>
      </c>
      <c r="G195">
        <v>1.25</v>
      </c>
      <c r="H195">
        <v>0.31</v>
      </c>
      <c r="I195">
        <v>-1.07</v>
      </c>
      <c r="J195">
        <v>-0.7</v>
      </c>
      <c r="K195">
        <v>-0.01</v>
      </c>
      <c r="L195">
        <v>-0.74</v>
      </c>
      <c r="M195">
        <v>-0.76</v>
      </c>
      <c r="N195">
        <v>-0.32</v>
      </c>
      <c r="O195">
        <v>0.08</v>
      </c>
      <c r="X195" t="s">
        <v>537</v>
      </c>
      <c r="Y195" t="s">
        <v>124</v>
      </c>
    </row>
    <row r="196" spans="1:25" x14ac:dyDescent="0.35">
      <c r="A196" t="s">
        <v>456</v>
      </c>
      <c r="B196" t="s">
        <v>212</v>
      </c>
      <c r="C196" t="str">
        <f t="shared" si="3"/>
        <v>PG, SG</v>
      </c>
      <c r="D196" t="s">
        <v>40</v>
      </c>
      <c r="E196">
        <v>64</v>
      </c>
      <c r="F196">
        <v>27.8</v>
      </c>
      <c r="G196">
        <v>-0.63</v>
      </c>
      <c r="H196">
        <v>0.26</v>
      </c>
      <c r="I196">
        <v>0.1</v>
      </c>
      <c r="J196">
        <v>0.51</v>
      </c>
      <c r="K196">
        <v>-0.88</v>
      </c>
      <c r="L196">
        <v>1.35</v>
      </c>
      <c r="M196">
        <v>-0.98</v>
      </c>
      <c r="N196">
        <v>-0.56000000000000005</v>
      </c>
      <c r="O196">
        <v>-1.1299999999999999</v>
      </c>
      <c r="X196" t="s">
        <v>538</v>
      </c>
      <c r="Y196" t="s">
        <v>124</v>
      </c>
    </row>
    <row r="197" spans="1:25" x14ac:dyDescent="0.35">
      <c r="A197" t="s">
        <v>457</v>
      </c>
      <c r="B197" t="s">
        <v>240</v>
      </c>
      <c r="C197" t="str">
        <f t="shared" si="3"/>
        <v>C</v>
      </c>
      <c r="D197" t="s">
        <v>49</v>
      </c>
      <c r="E197">
        <v>64</v>
      </c>
      <c r="F197">
        <v>24.4</v>
      </c>
      <c r="G197">
        <v>1.23</v>
      </c>
      <c r="H197">
        <v>-1.73</v>
      </c>
      <c r="I197">
        <v>-1.57</v>
      </c>
      <c r="J197">
        <v>-0.5</v>
      </c>
      <c r="K197">
        <v>1.45</v>
      </c>
      <c r="L197">
        <v>-0.44</v>
      </c>
      <c r="M197">
        <v>-1</v>
      </c>
      <c r="N197">
        <v>0.49</v>
      </c>
      <c r="O197">
        <v>0.09</v>
      </c>
      <c r="X197" t="s">
        <v>539</v>
      </c>
      <c r="Y197" t="s">
        <v>20</v>
      </c>
    </row>
    <row r="198" spans="1:25" x14ac:dyDescent="0.35">
      <c r="A198" t="s">
        <v>458</v>
      </c>
      <c r="B198" t="s">
        <v>459</v>
      </c>
      <c r="C198" t="str">
        <f t="shared" si="3"/>
        <v>PG</v>
      </c>
      <c r="D198" t="s">
        <v>76</v>
      </c>
      <c r="E198">
        <v>60</v>
      </c>
      <c r="F198">
        <v>20.399999999999999</v>
      </c>
      <c r="G198">
        <v>-0.61</v>
      </c>
      <c r="H198">
        <v>0.78</v>
      </c>
      <c r="I198">
        <v>0.57999999999999996</v>
      </c>
      <c r="J198">
        <v>-0.52</v>
      </c>
      <c r="K198">
        <v>-1.33</v>
      </c>
      <c r="L198">
        <v>-0.44</v>
      </c>
      <c r="M198">
        <v>-0.34</v>
      </c>
      <c r="N198">
        <v>-1.05</v>
      </c>
      <c r="O198">
        <v>0.94</v>
      </c>
      <c r="X198" t="s">
        <v>540</v>
      </c>
      <c r="Y198" t="s">
        <v>124</v>
      </c>
    </row>
    <row r="199" spans="1:25" x14ac:dyDescent="0.35">
      <c r="A199" t="s">
        <v>460</v>
      </c>
      <c r="B199" t="s">
        <v>461</v>
      </c>
      <c r="C199" t="str">
        <f t="shared" si="3"/>
        <v>PF, C</v>
      </c>
      <c r="D199" t="s">
        <v>30</v>
      </c>
      <c r="E199">
        <v>67</v>
      </c>
      <c r="F199">
        <v>20.5</v>
      </c>
      <c r="G199">
        <v>0.14000000000000001</v>
      </c>
      <c r="H199">
        <v>-0.01</v>
      </c>
      <c r="I199">
        <v>-0.03</v>
      </c>
      <c r="J199">
        <v>-0.91</v>
      </c>
      <c r="K199">
        <v>0.52</v>
      </c>
      <c r="L199">
        <v>-0.96</v>
      </c>
      <c r="M199">
        <v>-1.22</v>
      </c>
      <c r="N199">
        <v>-0.32</v>
      </c>
      <c r="O199">
        <v>0.78</v>
      </c>
      <c r="X199" t="s">
        <v>541</v>
      </c>
      <c r="Y199" t="s">
        <v>486</v>
      </c>
    </row>
    <row r="200" spans="1:25" x14ac:dyDescent="0.35">
      <c r="A200" t="s">
        <v>462</v>
      </c>
      <c r="B200" t="s">
        <v>243</v>
      </c>
      <c r="C200" t="str">
        <f t="shared" si="3"/>
        <v>PF, SF</v>
      </c>
      <c r="D200" t="s">
        <v>61</v>
      </c>
      <c r="E200">
        <v>67</v>
      </c>
      <c r="F200">
        <v>20.7</v>
      </c>
      <c r="G200">
        <v>0.12</v>
      </c>
      <c r="H200">
        <v>-0.66</v>
      </c>
      <c r="I200">
        <v>-0.47</v>
      </c>
      <c r="J200">
        <v>-0.63</v>
      </c>
      <c r="K200">
        <v>-0.23</v>
      </c>
      <c r="L200">
        <v>-0.56000000000000005</v>
      </c>
      <c r="M200">
        <v>0.68</v>
      </c>
      <c r="N200">
        <v>-0.46</v>
      </c>
      <c r="O200">
        <v>0.18</v>
      </c>
      <c r="X200" t="s">
        <v>542</v>
      </c>
      <c r="Y200" t="s">
        <v>20</v>
      </c>
    </row>
    <row r="201" spans="1:25" x14ac:dyDescent="0.35">
      <c r="A201" t="s">
        <v>463</v>
      </c>
      <c r="B201" t="s">
        <v>464</v>
      </c>
      <c r="C201" t="str">
        <f t="shared" si="3"/>
        <v>PG, SG</v>
      </c>
      <c r="D201" t="s">
        <v>70</v>
      </c>
      <c r="E201">
        <v>64</v>
      </c>
      <c r="F201">
        <v>18.100000000000001</v>
      </c>
      <c r="G201">
        <v>-0.2</v>
      </c>
      <c r="H201">
        <v>0.36</v>
      </c>
      <c r="I201">
        <v>-0.22</v>
      </c>
      <c r="J201">
        <v>-0.75</v>
      </c>
      <c r="K201">
        <v>-0.79</v>
      </c>
      <c r="L201">
        <v>0.24</v>
      </c>
      <c r="M201">
        <v>-0.34</v>
      </c>
      <c r="N201">
        <v>-1.07</v>
      </c>
      <c r="O201">
        <v>0.71</v>
      </c>
      <c r="X201" t="s">
        <v>543</v>
      </c>
      <c r="Y201" t="s">
        <v>110</v>
      </c>
    </row>
    <row r="202" spans="1:25" x14ac:dyDescent="0.35">
      <c r="X202" t="s">
        <v>544</v>
      </c>
      <c r="Y202" t="s">
        <v>20</v>
      </c>
    </row>
    <row r="203" spans="1:25" x14ac:dyDescent="0.35">
      <c r="X203" t="s">
        <v>545</v>
      </c>
      <c r="Y203" t="s">
        <v>20</v>
      </c>
    </row>
    <row r="204" spans="1:25" x14ac:dyDescent="0.35">
      <c r="X204" t="s">
        <v>516</v>
      </c>
      <c r="Y204" t="s">
        <v>215</v>
      </c>
    </row>
    <row r="205" spans="1:25" x14ac:dyDescent="0.35">
      <c r="X205" t="s">
        <v>517</v>
      </c>
      <c r="Y205" t="s">
        <v>124</v>
      </c>
    </row>
    <row r="206" spans="1:25" x14ac:dyDescent="0.35">
      <c r="X206" t="s">
        <v>518</v>
      </c>
      <c r="Y206" t="s">
        <v>25</v>
      </c>
    </row>
    <row r="207" spans="1:25" x14ac:dyDescent="0.35">
      <c r="X207" t="s">
        <v>519</v>
      </c>
      <c r="Y207" t="s">
        <v>124</v>
      </c>
    </row>
    <row r="208" spans="1:25" x14ac:dyDescent="0.35">
      <c r="X208" t="s">
        <v>520</v>
      </c>
      <c r="Y208" t="s">
        <v>20</v>
      </c>
    </row>
    <row r="209" spans="24:25" x14ac:dyDescent="0.35">
      <c r="X209" t="s">
        <v>521</v>
      </c>
      <c r="Y209" t="s">
        <v>215</v>
      </c>
    </row>
    <row r="210" spans="24:25" x14ac:dyDescent="0.35">
      <c r="X210" t="s">
        <v>522</v>
      </c>
      <c r="Y210" t="s">
        <v>20</v>
      </c>
    </row>
    <row r="211" spans="24:25" x14ac:dyDescent="0.35">
      <c r="X211" t="s">
        <v>523</v>
      </c>
      <c r="Y211" t="s">
        <v>215</v>
      </c>
    </row>
    <row r="212" spans="24:25" x14ac:dyDescent="0.35">
      <c r="X212" t="s">
        <v>524</v>
      </c>
      <c r="Y212" t="s">
        <v>110</v>
      </c>
    </row>
    <row r="213" spans="24:25" x14ac:dyDescent="0.35">
      <c r="X213" t="s">
        <v>525</v>
      </c>
      <c r="Y213" t="s">
        <v>478</v>
      </c>
    </row>
    <row r="214" spans="24:25" x14ac:dyDescent="0.35">
      <c r="X214" t="s">
        <v>526</v>
      </c>
      <c r="Y214" t="s">
        <v>25</v>
      </c>
    </row>
    <row r="215" spans="24:25" x14ac:dyDescent="0.35">
      <c r="X215" t="s">
        <v>527</v>
      </c>
      <c r="Y215" t="s">
        <v>20</v>
      </c>
    </row>
    <row r="216" spans="24:25" x14ac:dyDescent="0.35">
      <c r="X216" t="s">
        <v>528</v>
      </c>
      <c r="Y216" t="s">
        <v>25</v>
      </c>
    </row>
    <row r="217" spans="24:25" x14ac:dyDescent="0.35">
      <c r="X217" t="s">
        <v>529</v>
      </c>
      <c r="Y217" t="s">
        <v>25</v>
      </c>
    </row>
    <row r="218" spans="24:25" x14ac:dyDescent="0.35">
      <c r="X218" t="s">
        <v>530</v>
      </c>
      <c r="Y218" t="s">
        <v>25</v>
      </c>
    </row>
    <row r="219" spans="24:25" x14ac:dyDescent="0.35">
      <c r="X219" t="s">
        <v>531</v>
      </c>
      <c r="Y219" t="s">
        <v>215</v>
      </c>
    </row>
    <row r="220" spans="24:25" x14ac:dyDescent="0.35">
      <c r="X220" t="s">
        <v>532</v>
      </c>
      <c r="Y220" t="s">
        <v>215</v>
      </c>
    </row>
    <row r="221" spans="24:25" x14ac:dyDescent="0.35">
      <c r="X221" t="s">
        <v>533</v>
      </c>
      <c r="Y221" t="s">
        <v>124</v>
      </c>
    </row>
    <row r="222" spans="24:25" x14ac:dyDescent="0.35">
      <c r="X222" t="s">
        <v>534</v>
      </c>
      <c r="Y222" t="s">
        <v>110</v>
      </c>
    </row>
    <row r="223" spans="24:25" x14ac:dyDescent="0.35">
      <c r="X223" t="s">
        <v>187</v>
      </c>
      <c r="Y223" t="s">
        <v>20</v>
      </c>
    </row>
    <row r="224" spans="24:25" x14ac:dyDescent="0.35">
      <c r="X224" t="s">
        <v>535</v>
      </c>
      <c r="Y224" t="s">
        <v>25</v>
      </c>
    </row>
    <row r="225" spans="24:25" x14ac:dyDescent="0.35">
      <c r="X225" t="s">
        <v>536</v>
      </c>
      <c r="Y225" t="s">
        <v>482</v>
      </c>
    </row>
    <row r="226" spans="24:25" x14ac:dyDescent="0.35">
      <c r="X226" t="s">
        <v>537</v>
      </c>
      <c r="Y226" t="s">
        <v>124</v>
      </c>
    </row>
    <row r="227" spans="24:25" x14ac:dyDescent="0.35">
      <c r="X227" t="s">
        <v>538</v>
      </c>
      <c r="Y227" t="s">
        <v>124</v>
      </c>
    </row>
    <row r="228" spans="24:25" x14ac:dyDescent="0.35">
      <c r="X228" t="s">
        <v>539</v>
      </c>
      <c r="Y228" t="s">
        <v>20</v>
      </c>
    </row>
    <row r="229" spans="24:25" x14ac:dyDescent="0.35">
      <c r="X229" t="s">
        <v>546</v>
      </c>
      <c r="Y229" t="s">
        <v>20</v>
      </c>
    </row>
    <row r="230" spans="24:25" x14ac:dyDescent="0.35">
      <c r="X230" t="s">
        <v>541</v>
      </c>
      <c r="Y230" t="s">
        <v>486</v>
      </c>
    </row>
    <row r="231" spans="24:25" x14ac:dyDescent="0.35">
      <c r="X231" t="s">
        <v>542</v>
      </c>
      <c r="Y231" t="s">
        <v>20</v>
      </c>
    </row>
    <row r="232" spans="24:25" x14ac:dyDescent="0.35">
      <c r="X232" t="s">
        <v>543</v>
      </c>
      <c r="Y232" t="s">
        <v>110</v>
      </c>
    </row>
    <row r="233" spans="24:25" x14ac:dyDescent="0.35">
      <c r="X233" t="s">
        <v>544</v>
      </c>
      <c r="Y233" t="s">
        <v>20</v>
      </c>
    </row>
    <row r="234" spans="24:25" x14ac:dyDescent="0.35">
      <c r="X234" t="s">
        <v>545</v>
      </c>
      <c r="Y234" t="s">
        <v>20</v>
      </c>
    </row>
    <row r="235" spans="24:25" x14ac:dyDescent="0.35">
      <c r="X235" t="s">
        <v>547</v>
      </c>
      <c r="Y235" t="s">
        <v>124</v>
      </c>
    </row>
    <row r="236" spans="24:25" x14ac:dyDescent="0.35">
      <c r="X236" t="s">
        <v>548</v>
      </c>
      <c r="Y236" t="s">
        <v>110</v>
      </c>
    </row>
    <row r="237" spans="24:25" x14ac:dyDescent="0.35">
      <c r="X237" t="s">
        <v>549</v>
      </c>
      <c r="Y237" t="s">
        <v>25</v>
      </c>
    </row>
    <row r="238" spans="24:25" x14ac:dyDescent="0.35">
      <c r="X238" t="s">
        <v>550</v>
      </c>
      <c r="Y238" t="s">
        <v>20</v>
      </c>
    </row>
    <row r="239" spans="24:25" x14ac:dyDescent="0.35">
      <c r="X239" t="s">
        <v>551</v>
      </c>
      <c r="Y239" t="s">
        <v>25</v>
      </c>
    </row>
    <row r="240" spans="24:25" x14ac:dyDescent="0.35">
      <c r="X240" t="s">
        <v>552</v>
      </c>
      <c r="Y240" t="s">
        <v>215</v>
      </c>
    </row>
    <row r="241" spans="24:25" x14ac:dyDescent="0.35">
      <c r="X241" t="s">
        <v>553</v>
      </c>
      <c r="Y241" t="s">
        <v>25</v>
      </c>
    </row>
    <row r="242" spans="24:25" x14ac:dyDescent="0.35">
      <c r="X242" t="s">
        <v>554</v>
      </c>
      <c r="Y242" t="s">
        <v>25</v>
      </c>
    </row>
    <row r="243" spans="24:25" x14ac:dyDescent="0.35">
      <c r="X243" t="s">
        <v>555</v>
      </c>
      <c r="Y243" t="s">
        <v>485</v>
      </c>
    </row>
    <row r="244" spans="24:25" x14ac:dyDescent="0.35">
      <c r="X244" t="s">
        <v>556</v>
      </c>
      <c r="Y244" t="s">
        <v>25</v>
      </c>
    </row>
    <row r="245" spans="24:25" x14ac:dyDescent="0.35">
      <c r="X245" t="s">
        <v>557</v>
      </c>
      <c r="Y245" t="s">
        <v>481</v>
      </c>
    </row>
    <row r="246" spans="24:25" x14ac:dyDescent="0.35">
      <c r="X246" t="s">
        <v>558</v>
      </c>
      <c r="Y246" t="s">
        <v>20</v>
      </c>
    </row>
    <row r="247" spans="24:25" x14ac:dyDescent="0.35">
      <c r="X247" t="s">
        <v>559</v>
      </c>
      <c r="Y247" t="s">
        <v>25</v>
      </c>
    </row>
    <row r="248" spans="24:25" x14ac:dyDescent="0.35">
      <c r="X248" t="s">
        <v>560</v>
      </c>
      <c r="Y248" t="s">
        <v>25</v>
      </c>
    </row>
    <row r="249" spans="24:25" x14ac:dyDescent="0.35">
      <c r="X249" t="s">
        <v>561</v>
      </c>
      <c r="Y249" t="s">
        <v>124</v>
      </c>
    </row>
    <row r="250" spans="24:25" x14ac:dyDescent="0.35">
      <c r="X250" t="s">
        <v>562</v>
      </c>
      <c r="Y250" t="s">
        <v>483</v>
      </c>
    </row>
    <row r="251" spans="24:25" x14ac:dyDescent="0.35">
      <c r="X251" t="s">
        <v>563</v>
      </c>
      <c r="Y251" t="s">
        <v>215</v>
      </c>
    </row>
    <row r="252" spans="24:25" x14ac:dyDescent="0.35">
      <c r="X252" t="s">
        <v>564</v>
      </c>
      <c r="Y252" t="s">
        <v>25</v>
      </c>
    </row>
    <row r="253" spans="24:25" x14ac:dyDescent="0.35">
      <c r="X253" t="s">
        <v>565</v>
      </c>
      <c r="Y253" t="s">
        <v>482</v>
      </c>
    </row>
    <row r="254" spans="24:25" x14ac:dyDescent="0.35">
      <c r="X254" t="s">
        <v>566</v>
      </c>
      <c r="Y254" t="s">
        <v>25</v>
      </c>
    </row>
    <row r="255" spans="24:25" x14ac:dyDescent="0.35">
      <c r="X255" t="s">
        <v>567</v>
      </c>
      <c r="Y255" t="s">
        <v>124</v>
      </c>
    </row>
    <row r="256" spans="24:25" x14ac:dyDescent="0.35">
      <c r="X256" t="s">
        <v>568</v>
      </c>
      <c r="Y256" t="s">
        <v>110</v>
      </c>
    </row>
    <row r="257" spans="24:25" x14ac:dyDescent="0.35">
      <c r="X257" t="s">
        <v>569</v>
      </c>
      <c r="Y257" t="s">
        <v>20</v>
      </c>
    </row>
    <row r="258" spans="24:25" x14ac:dyDescent="0.35">
      <c r="X258" t="s">
        <v>570</v>
      </c>
      <c r="Y258" t="s">
        <v>497</v>
      </c>
    </row>
    <row r="259" spans="24:25" x14ac:dyDescent="0.35">
      <c r="X259" t="s">
        <v>571</v>
      </c>
      <c r="Y259" t="s">
        <v>110</v>
      </c>
    </row>
    <row r="260" spans="24:25" x14ac:dyDescent="0.35">
      <c r="X260" t="s">
        <v>572</v>
      </c>
      <c r="Y260" t="s">
        <v>573</v>
      </c>
    </row>
    <row r="261" spans="24:25" x14ac:dyDescent="0.35">
      <c r="X261" t="s">
        <v>574</v>
      </c>
      <c r="Y261" t="s">
        <v>124</v>
      </c>
    </row>
    <row r="262" spans="24:25" x14ac:dyDescent="0.35">
      <c r="X262" t="s">
        <v>575</v>
      </c>
      <c r="Y262" t="s">
        <v>20</v>
      </c>
    </row>
    <row r="263" spans="24:25" x14ac:dyDescent="0.35">
      <c r="X263" t="s">
        <v>576</v>
      </c>
      <c r="Y263" t="s">
        <v>110</v>
      </c>
    </row>
    <row r="264" spans="24:25" x14ac:dyDescent="0.35">
      <c r="X264" t="s">
        <v>577</v>
      </c>
      <c r="Y264" t="s">
        <v>110</v>
      </c>
    </row>
    <row r="265" spans="24:25" x14ac:dyDescent="0.35">
      <c r="X265" t="s">
        <v>578</v>
      </c>
      <c r="Y265" t="s">
        <v>480</v>
      </c>
    </row>
    <row r="266" spans="24:25" x14ac:dyDescent="0.35">
      <c r="X266" t="s">
        <v>579</v>
      </c>
      <c r="Y266" t="s">
        <v>124</v>
      </c>
    </row>
    <row r="267" spans="24:25" x14ac:dyDescent="0.35">
      <c r="X267" t="s">
        <v>580</v>
      </c>
      <c r="Y267" t="s">
        <v>110</v>
      </c>
    </row>
    <row r="268" spans="24:25" x14ac:dyDescent="0.35">
      <c r="X268" t="s">
        <v>581</v>
      </c>
      <c r="Y268" t="s">
        <v>25</v>
      </c>
    </row>
    <row r="269" spans="24:25" x14ac:dyDescent="0.35">
      <c r="X269" t="s">
        <v>582</v>
      </c>
      <c r="Y269" t="s">
        <v>110</v>
      </c>
    </row>
    <row r="270" spans="24:25" x14ac:dyDescent="0.35">
      <c r="X270" t="s">
        <v>583</v>
      </c>
      <c r="Y270" t="s">
        <v>110</v>
      </c>
    </row>
    <row r="271" spans="24:25" x14ac:dyDescent="0.35">
      <c r="X271" t="s">
        <v>584</v>
      </c>
      <c r="Y271" t="s">
        <v>110</v>
      </c>
    </row>
    <row r="272" spans="24:25" x14ac:dyDescent="0.35">
      <c r="X272" t="s">
        <v>585</v>
      </c>
      <c r="Y272" t="s">
        <v>124</v>
      </c>
    </row>
    <row r="273" spans="24:25" x14ac:dyDescent="0.35">
      <c r="X273" t="s">
        <v>586</v>
      </c>
      <c r="Y273" t="s">
        <v>20</v>
      </c>
    </row>
    <row r="274" spans="24:25" x14ac:dyDescent="0.35">
      <c r="X274" t="s">
        <v>587</v>
      </c>
      <c r="Y274" t="s">
        <v>25</v>
      </c>
    </row>
    <row r="275" spans="24:25" x14ac:dyDescent="0.35">
      <c r="X275" t="s">
        <v>588</v>
      </c>
      <c r="Y275" t="s">
        <v>20</v>
      </c>
    </row>
    <row r="276" spans="24:25" x14ac:dyDescent="0.35">
      <c r="X276" t="s">
        <v>589</v>
      </c>
      <c r="Y276" t="s">
        <v>110</v>
      </c>
    </row>
    <row r="277" spans="24:25" x14ac:dyDescent="0.35">
      <c r="X277" t="s">
        <v>590</v>
      </c>
      <c r="Y277" t="s">
        <v>20</v>
      </c>
    </row>
    <row r="278" spans="24:25" x14ac:dyDescent="0.35">
      <c r="X278" t="s">
        <v>591</v>
      </c>
      <c r="Y278" t="s">
        <v>110</v>
      </c>
    </row>
    <row r="279" spans="24:25" x14ac:dyDescent="0.35">
      <c r="X279" t="s">
        <v>592</v>
      </c>
      <c r="Y279" t="s">
        <v>25</v>
      </c>
    </row>
    <row r="280" spans="24:25" x14ac:dyDescent="0.35">
      <c r="X280" t="s">
        <v>593</v>
      </c>
      <c r="Y280" t="s">
        <v>20</v>
      </c>
    </row>
    <row r="281" spans="24:25" x14ac:dyDescent="0.35">
      <c r="X281" t="s">
        <v>502</v>
      </c>
      <c r="Y281" t="s">
        <v>20</v>
      </c>
    </row>
    <row r="282" spans="24:25" x14ac:dyDescent="0.35">
      <c r="X282" t="s">
        <v>500</v>
      </c>
      <c r="Y282" t="s">
        <v>215</v>
      </c>
    </row>
    <row r="283" spans="24:25" x14ac:dyDescent="0.35">
      <c r="X283" t="s">
        <v>149</v>
      </c>
      <c r="Y283" t="s">
        <v>110</v>
      </c>
    </row>
    <row r="284" spans="24:25" x14ac:dyDescent="0.35">
      <c r="X284" t="s">
        <v>505</v>
      </c>
      <c r="Y284" t="s">
        <v>484</v>
      </c>
    </row>
    <row r="285" spans="24:25" x14ac:dyDescent="0.35">
      <c r="X285" t="s">
        <v>503</v>
      </c>
      <c r="Y285" t="s">
        <v>110</v>
      </c>
    </row>
    <row r="286" spans="24:25" x14ac:dyDescent="0.35">
      <c r="X286" t="s">
        <v>508</v>
      </c>
      <c r="Y286" t="s">
        <v>110</v>
      </c>
    </row>
    <row r="287" spans="24:25" x14ac:dyDescent="0.35">
      <c r="X287" t="s">
        <v>504</v>
      </c>
      <c r="Y287" t="s">
        <v>485</v>
      </c>
    </row>
    <row r="288" spans="24:25" x14ac:dyDescent="0.35">
      <c r="X288" t="s">
        <v>506</v>
      </c>
      <c r="Y288" t="s">
        <v>20</v>
      </c>
    </row>
    <row r="289" spans="24:25" x14ac:dyDescent="0.35">
      <c r="X289" t="s">
        <v>507</v>
      </c>
      <c r="Y289" t="s">
        <v>215</v>
      </c>
    </row>
    <row r="290" spans="24:25" x14ac:dyDescent="0.35">
      <c r="X290" t="s">
        <v>174</v>
      </c>
      <c r="Y290" t="s">
        <v>480</v>
      </c>
    </row>
    <row r="291" spans="24:25" x14ac:dyDescent="0.35">
      <c r="X291" t="s">
        <v>191</v>
      </c>
      <c r="Y291" t="s">
        <v>25</v>
      </c>
    </row>
    <row r="292" spans="24:25" x14ac:dyDescent="0.35">
      <c r="X292" t="s">
        <v>226</v>
      </c>
      <c r="Y292" t="s">
        <v>483</v>
      </c>
    </row>
    <row r="293" spans="24:25" x14ac:dyDescent="0.35">
      <c r="X293" t="s">
        <v>171</v>
      </c>
      <c r="Y293" t="s">
        <v>25</v>
      </c>
    </row>
    <row r="294" spans="24:25" x14ac:dyDescent="0.35">
      <c r="X294" t="s">
        <v>594</v>
      </c>
      <c r="Y294" t="s">
        <v>482</v>
      </c>
    </row>
    <row r="295" spans="24:25" x14ac:dyDescent="0.35">
      <c r="X295" t="s">
        <v>511</v>
      </c>
      <c r="Y295" t="s">
        <v>110</v>
      </c>
    </row>
    <row r="296" spans="24:25" x14ac:dyDescent="0.35">
      <c r="X296" t="s">
        <v>512</v>
      </c>
      <c r="Y296" t="s">
        <v>20</v>
      </c>
    </row>
    <row r="297" spans="24:25" x14ac:dyDescent="0.35">
      <c r="X297" t="s">
        <v>514</v>
      </c>
      <c r="Y297" t="s">
        <v>25</v>
      </c>
    </row>
    <row r="298" spans="24:25" x14ac:dyDescent="0.35">
      <c r="X298" t="s">
        <v>513</v>
      </c>
      <c r="Y298" t="s">
        <v>110</v>
      </c>
    </row>
    <row r="299" spans="24:25" x14ac:dyDescent="0.35">
      <c r="X299" t="s">
        <v>518</v>
      </c>
      <c r="Y299" t="s">
        <v>25</v>
      </c>
    </row>
    <row r="300" spans="24:25" x14ac:dyDescent="0.35">
      <c r="X300" t="s">
        <v>516</v>
      </c>
      <c r="Y300" t="s">
        <v>215</v>
      </c>
    </row>
    <row r="301" spans="24:25" x14ac:dyDescent="0.35">
      <c r="X301" t="s">
        <v>515</v>
      </c>
      <c r="Y301" t="s">
        <v>215</v>
      </c>
    </row>
    <row r="302" spans="24:25" x14ac:dyDescent="0.35">
      <c r="X302" t="s">
        <v>519</v>
      </c>
      <c r="Y302" t="s">
        <v>124</v>
      </c>
    </row>
    <row r="303" spans="24:25" x14ac:dyDescent="0.35">
      <c r="X303" t="s">
        <v>521</v>
      </c>
      <c r="Y303" t="s">
        <v>215</v>
      </c>
    </row>
    <row r="304" spans="24:25" x14ac:dyDescent="0.35">
      <c r="X304" t="s">
        <v>115</v>
      </c>
      <c r="Y304" t="s">
        <v>485</v>
      </c>
    </row>
    <row r="305" spans="24:25" x14ac:dyDescent="0.35">
      <c r="X305" t="s">
        <v>517</v>
      </c>
      <c r="Y305" t="s">
        <v>124</v>
      </c>
    </row>
    <row r="306" spans="24:25" x14ac:dyDescent="0.35">
      <c r="X306" t="s">
        <v>222</v>
      </c>
      <c r="Y306" t="s">
        <v>485</v>
      </c>
    </row>
    <row r="307" spans="24:25" x14ac:dyDescent="0.35">
      <c r="X307" t="s">
        <v>555</v>
      </c>
      <c r="Y307" t="s">
        <v>485</v>
      </c>
    </row>
    <row r="308" spans="24:25" x14ac:dyDescent="0.35">
      <c r="X308" t="s">
        <v>509</v>
      </c>
      <c r="Y308" t="s">
        <v>25</v>
      </c>
    </row>
    <row r="309" spans="24:25" x14ac:dyDescent="0.35">
      <c r="X309" t="s">
        <v>595</v>
      </c>
      <c r="Y309" t="s">
        <v>215</v>
      </c>
    </row>
    <row r="310" spans="24:25" x14ac:dyDescent="0.35">
      <c r="X310" t="s">
        <v>520</v>
      </c>
      <c r="Y310" t="s">
        <v>20</v>
      </c>
    </row>
    <row r="311" spans="24:25" x14ac:dyDescent="0.35">
      <c r="X311" t="s">
        <v>523</v>
      </c>
      <c r="Y311" t="s">
        <v>215</v>
      </c>
    </row>
    <row r="312" spans="24:25" x14ac:dyDescent="0.35">
      <c r="X312" t="s">
        <v>525</v>
      </c>
      <c r="Y312" t="s">
        <v>478</v>
      </c>
    </row>
    <row r="313" spans="24:25" x14ac:dyDescent="0.35">
      <c r="X313" t="s">
        <v>524</v>
      </c>
      <c r="Y313" t="s">
        <v>110</v>
      </c>
    </row>
    <row r="314" spans="24:25" x14ac:dyDescent="0.35">
      <c r="X314" t="s">
        <v>533</v>
      </c>
      <c r="Y314" t="s">
        <v>124</v>
      </c>
    </row>
    <row r="315" spans="24:25" x14ac:dyDescent="0.35">
      <c r="X315" t="s">
        <v>526</v>
      </c>
      <c r="Y315" t="s">
        <v>25</v>
      </c>
    </row>
    <row r="316" spans="24:25" x14ac:dyDescent="0.35">
      <c r="X316" t="s">
        <v>531</v>
      </c>
      <c r="Y316" t="s">
        <v>215</v>
      </c>
    </row>
    <row r="317" spans="24:25" x14ac:dyDescent="0.35">
      <c r="X317" t="s">
        <v>532</v>
      </c>
      <c r="Y317" t="s">
        <v>215</v>
      </c>
    </row>
    <row r="318" spans="24:25" x14ac:dyDescent="0.35">
      <c r="X318" t="s">
        <v>527</v>
      </c>
      <c r="Y318" t="s">
        <v>20</v>
      </c>
    </row>
    <row r="319" spans="24:25" x14ac:dyDescent="0.35">
      <c r="X319" t="s">
        <v>537</v>
      </c>
      <c r="Y319" t="s">
        <v>124</v>
      </c>
    </row>
    <row r="320" spans="24:25" x14ac:dyDescent="0.35">
      <c r="X320" t="s">
        <v>528</v>
      </c>
      <c r="Y320" t="s">
        <v>25</v>
      </c>
    </row>
    <row r="321" spans="24:25" x14ac:dyDescent="0.35">
      <c r="X321" t="s">
        <v>530</v>
      </c>
      <c r="Y321" t="s">
        <v>25</v>
      </c>
    </row>
    <row r="322" spans="24:25" x14ac:dyDescent="0.35">
      <c r="X322" t="s">
        <v>529</v>
      </c>
      <c r="Y322" t="s">
        <v>25</v>
      </c>
    </row>
    <row r="323" spans="24:25" x14ac:dyDescent="0.35">
      <c r="X323" t="s">
        <v>534</v>
      </c>
      <c r="Y323" t="s">
        <v>110</v>
      </c>
    </row>
    <row r="324" spans="24:25" x14ac:dyDescent="0.35">
      <c r="X324" t="s">
        <v>538</v>
      </c>
      <c r="Y324" t="s">
        <v>124</v>
      </c>
    </row>
    <row r="325" spans="24:25" x14ac:dyDescent="0.35">
      <c r="X325" t="s">
        <v>535</v>
      </c>
      <c r="Y325" t="s">
        <v>25</v>
      </c>
    </row>
    <row r="326" spans="24:25" x14ac:dyDescent="0.35">
      <c r="X326" t="s">
        <v>536</v>
      </c>
      <c r="Y326" t="s">
        <v>482</v>
      </c>
    </row>
    <row r="327" spans="24:25" x14ac:dyDescent="0.35">
      <c r="X327" t="s">
        <v>522</v>
      </c>
      <c r="Y327" t="s">
        <v>20</v>
      </c>
    </row>
    <row r="328" spans="24:25" x14ac:dyDescent="0.35">
      <c r="X328" t="s">
        <v>539</v>
      </c>
      <c r="Y328" t="s">
        <v>20</v>
      </c>
    </row>
    <row r="329" spans="24:25" x14ac:dyDescent="0.35">
      <c r="X329" t="s">
        <v>544</v>
      </c>
      <c r="Y329" t="s">
        <v>20</v>
      </c>
    </row>
    <row r="330" spans="24:25" x14ac:dyDescent="0.35">
      <c r="X330" t="s">
        <v>543</v>
      </c>
      <c r="Y330" t="s">
        <v>110</v>
      </c>
    </row>
    <row r="331" spans="24:25" x14ac:dyDescent="0.35">
      <c r="X331" t="s">
        <v>546</v>
      </c>
      <c r="Y331" t="s">
        <v>20</v>
      </c>
    </row>
    <row r="332" spans="24:25" x14ac:dyDescent="0.35">
      <c r="X332" t="s">
        <v>550</v>
      </c>
      <c r="Y332" t="s">
        <v>20</v>
      </c>
    </row>
    <row r="333" spans="24:25" x14ac:dyDescent="0.35">
      <c r="X333" t="s">
        <v>548</v>
      </c>
      <c r="Y333" t="s">
        <v>110</v>
      </c>
    </row>
    <row r="334" spans="24:25" x14ac:dyDescent="0.35">
      <c r="X334" t="s">
        <v>565</v>
      </c>
      <c r="Y334" t="s">
        <v>482</v>
      </c>
    </row>
    <row r="335" spans="24:25" x14ac:dyDescent="0.35">
      <c r="X335" t="s">
        <v>549</v>
      </c>
      <c r="Y335" t="s">
        <v>25</v>
      </c>
    </row>
    <row r="336" spans="24:25" x14ac:dyDescent="0.35">
      <c r="X336" t="s">
        <v>545</v>
      </c>
      <c r="Y336" t="s">
        <v>20</v>
      </c>
    </row>
    <row r="337" spans="24:25" x14ac:dyDescent="0.35">
      <c r="X337" t="s">
        <v>562</v>
      </c>
      <c r="Y337" t="s">
        <v>483</v>
      </c>
    </row>
    <row r="338" spans="24:25" x14ac:dyDescent="0.35">
      <c r="X338" t="s">
        <v>547</v>
      </c>
      <c r="Y338" t="s">
        <v>124</v>
      </c>
    </row>
    <row r="339" spans="24:25" x14ac:dyDescent="0.35">
      <c r="X339" t="s">
        <v>542</v>
      </c>
      <c r="Y339" t="s">
        <v>20</v>
      </c>
    </row>
    <row r="340" spans="24:25" x14ac:dyDescent="0.35">
      <c r="X340" t="s">
        <v>553</v>
      </c>
      <c r="Y340" t="s">
        <v>25</v>
      </c>
    </row>
    <row r="341" spans="24:25" x14ac:dyDescent="0.35">
      <c r="X341" t="s">
        <v>579</v>
      </c>
      <c r="Y341" t="s">
        <v>124</v>
      </c>
    </row>
    <row r="342" spans="24:25" x14ac:dyDescent="0.35">
      <c r="X342" t="s">
        <v>554</v>
      </c>
      <c r="Y342" t="s">
        <v>25</v>
      </c>
    </row>
    <row r="343" spans="24:25" x14ac:dyDescent="0.35">
      <c r="X343" t="s">
        <v>556</v>
      </c>
      <c r="Y343" t="s">
        <v>25</v>
      </c>
    </row>
    <row r="344" spans="24:25" x14ac:dyDescent="0.35">
      <c r="X344" t="s">
        <v>568</v>
      </c>
      <c r="Y344" t="s">
        <v>110</v>
      </c>
    </row>
    <row r="345" spans="24:25" x14ac:dyDescent="0.35">
      <c r="X345" t="s">
        <v>560</v>
      </c>
      <c r="Y345" t="s">
        <v>25</v>
      </c>
    </row>
    <row r="346" spans="24:25" x14ac:dyDescent="0.35">
      <c r="X346" t="s">
        <v>552</v>
      </c>
      <c r="Y346" t="s">
        <v>215</v>
      </c>
    </row>
    <row r="347" spans="24:25" x14ac:dyDescent="0.35">
      <c r="X347" t="s">
        <v>584</v>
      </c>
      <c r="Y347" t="s">
        <v>110</v>
      </c>
    </row>
    <row r="348" spans="24:25" x14ac:dyDescent="0.35">
      <c r="X348" t="s">
        <v>580</v>
      </c>
      <c r="Y348" t="s">
        <v>110</v>
      </c>
    </row>
    <row r="349" spans="24:25" x14ac:dyDescent="0.35">
      <c r="X349" t="s">
        <v>596</v>
      </c>
      <c r="Y349" t="s">
        <v>110</v>
      </c>
    </row>
    <row r="350" spans="24:25" x14ac:dyDescent="0.35">
      <c r="X350" t="s">
        <v>566</v>
      </c>
      <c r="Y350" t="s">
        <v>25</v>
      </c>
    </row>
    <row r="351" spans="24:25" x14ac:dyDescent="0.35">
      <c r="X351" t="s">
        <v>586</v>
      </c>
      <c r="Y351" t="s">
        <v>20</v>
      </c>
    </row>
    <row r="352" spans="24:25" x14ac:dyDescent="0.35">
      <c r="X352" t="s">
        <v>590</v>
      </c>
      <c r="Y352" t="s">
        <v>20</v>
      </c>
    </row>
    <row r="353" spans="24:25" x14ac:dyDescent="0.35">
      <c r="X353" t="s">
        <v>559</v>
      </c>
      <c r="Y353" t="s">
        <v>25</v>
      </c>
    </row>
    <row r="354" spans="24:25" x14ac:dyDescent="0.35">
      <c r="X354" t="s">
        <v>563</v>
      </c>
      <c r="Y354" t="s">
        <v>215</v>
      </c>
    </row>
    <row r="355" spans="24:25" x14ac:dyDescent="0.35">
      <c r="X355" t="s">
        <v>567</v>
      </c>
      <c r="Y355" t="s">
        <v>124</v>
      </c>
    </row>
    <row r="356" spans="24:25" x14ac:dyDescent="0.35">
      <c r="X356" t="s">
        <v>585</v>
      </c>
      <c r="Y356" t="s">
        <v>124</v>
      </c>
    </row>
    <row r="357" spans="24:25" x14ac:dyDescent="0.35">
      <c r="X357" t="s">
        <v>558</v>
      </c>
      <c r="Y357" t="s">
        <v>20</v>
      </c>
    </row>
    <row r="358" spans="24:25" x14ac:dyDescent="0.35">
      <c r="X358" t="s">
        <v>597</v>
      </c>
      <c r="Y358" t="s">
        <v>110</v>
      </c>
    </row>
    <row r="359" spans="24:25" x14ac:dyDescent="0.35">
      <c r="X359" t="s">
        <v>578</v>
      </c>
      <c r="Y359" t="s">
        <v>480</v>
      </c>
    </row>
    <row r="360" spans="24:25" x14ac:dyDescent="0.35">
      <c r="X360" t="s">
        <v>576</v>
      </c>
      <c r="Y360" t="s">
        <v>110</v>
      </c>
    </row>
    <row r="361" spans="24:25" x14ac:dyDescent="0.35">
      <c r="X361" t="s">
        <v>581</v>
      </c>
      <c r="Y361" t="s">
        <v>25</v>
      </c>
    </row>
    <row r="362" spans="24:25" x14ac:dyDescent="0.35">
      <c r="X362" t="s">
        <v>572</v>
      </c>
      <c r="Y362" t="s">
        <v>573</v>
      </c>
    </row>
    <row r="363" spans="24:25" x14ac:dyDescent="0.35">
      <c r="X363" t="s">
        <v>551</v>
      </c>
      <c r="Y363" t="s">
        <v>25</v>
      </c>
    </row>
    <row r="364" spans="24:25" x14ac:dyDescent="0.35">
      <c r="X364" t="s">
        <v>557</v>
      </c>
      <c r="Y364" t="s">
        <v>481</v>
      </c>
    </row>
    <row r="365" spans="24:25" x14ac:dyDescent="0.35">
      <c r="X365" t="s">
        <v>564</v>
      </c>
      <c r="Y365" t="s">
        <v>25</v>
      </c>
    </row>
    <row r="366" spans="24:25" x14ac:dyDescent="0.35">
      <c r="X366" t="s">
        <v>598</v>
      </c>
      <c r="Y366" t="s">
        <v>482</v>
      </c>
    </row>
    <row r="367" spans="24:25" x14ac:dyDescent="0.35">
      <c r="X367" t="s">
        <v>570</v>
      </c>
      <c r="Y367" t="s">
        <v>497</v>
      </c>
    </row>
    <row r="368" spans="24:25" x14ac:dyDescent="0.35">
      <c r="X368" t="s">
        <v>599</v>
      </c>
      <c r="Y368" t="s">
        <v>25</v>
      </c>
    </row>
    <row r="369" spans="24:25" x14ac:dyDescent="0.35">
      <c r="X369" t="s">
        <v>587</v>
      </c>
      <c r="Y369" t="s">
        <v>25</v>
      </c>
    </row>
    <row r="370" spans="24:25" x14ac:dyDescent="0.35">
      <c r="X370" t="s">
        <v>575</v>
      </c>
      <c r="Y370" t="s">
        <v>20</v>
      </c>
    </row>
    <row r="371" spans="24:25" x14ac:dyDescent="0.35">
      <c r="X371" t="s">
        <v>571</v>
      </c>
      <c r="Y371" t="s">
        <v>110</v>
      </c>
    </row>
    <row r="372" spans="24:25" x14ac:dyDescent="0.35">
      <c r="X372" t="s">
        <v>589</v>
      </c>
      <c r="Y372" t="s">
        <v>110</v>
      </c>
    </row>
    <row r="373" spans="24:25" x14ac:dyDescent="0.35">
      <c r="X373" t="s">
        <v>592</v>
      </c>
      <c r="Y373" t="s">
        <v>25</v>
      </c>
    </row>
    <row r="374" spans="24:25" x14ac:dyDescent="0.35">
      <c r="X374" t="s">
        <v>600</v>
      </c>
      <c r="Y374" t="s">
        <v>124</v>
      </c>
    </row>
    <row r="375" spans="24:25" x14ac:dyDescent="0.35">
      <c r="X375" t="s">
        <v>569</v>
      </c>
      <c r="Y375" t="s">
        <v>20</v>
      </c>
    </row>
    <row r="376" spans="24:25" x14ac:dyDescent="0.35">
      <c r="X376" t="s">
        <v>601</v>
      </c>
      <c r="Y376" t="s">
        <v>124</v>
      </c>
    </row>
    <row r="377" spans="24:25" x14ac:dyDescent="0.35">
      <c r="X377" t="s">
        <v>602</v>
      </c>
      <c r="Y377" t="s">
        <v>25</v>
      </c>
    </row>
    <row r="378" spans="24:25" x14ac:dyDescent="0.35">
      <c r="X378" t="s">
        <v>603</v>
      </c>
      <c r="Y378" t="s">
        <v>20</v>
      </c>
    </row>
    <row r="379" spans="24:25" x14ac:dyDescent="0.35">
      <c r="X379" t="s">
        <v>582</v>
      </c>
      <c r="Y379" t="s">
        <v>110</v>
      </c>
    </row>
    <row r="380" spans="24:25" x14ac:dyDescent="0.35">
      <c r="X380" t="s">
        <v>593</v>
      </c>
      <c r="Y380" t="s">
        <v>20</v>
      </c>
    </row>
    <row r="381" spans="24:25" x14ac:dyDescent="0.35">
      <c r="X381" t="s">
        <v>604</v>
      </c>
      <c r="Y381" t="s">
        <v>25</v>
      </c>
    </row>
    <row r="382" spans="24:25" x14ac:dyDescent="0.35">
      <c r="X382" t="s">
        <v>605</v>
      </c>
      <c r="Y382" t="s">
        <v>110</v>
      </c>
    </row>
    <row r="383" spans="24:25" x14ac:dyDescent="0.35">
      <c r="X383" t="s">
        <v>606</v>
      </c>
      <c r="Y383" t="s">
        <v>20</v>
      </c>
    </row>
    <row r="384" spans="24:25" x14ac:dyDescent="0.35">
      <c r="X384" t="s">
        <v>607</v>
      </c>
      <c r="Y384" t="s">
        <v>20</v>
      </c>
    </row>
    <row r="385" spans="24:25" x14ac:dyDescent="0.35">
      <c r="X385" t="s">
        <v>608</v>
      </c>
      <c r="Y385" t="s">
        <v>25</v>
      </c>
    </row>
    <row r="386" spans="24:25" x14ac:dyDescent="0.35">
      <c r="X386" t="s">
        <v>609</v>
      </c>
      <c r="Y386" t="s">
        <v>25</v>
      </c>
    </row>
    <row r="387" spans="24:25" x14ac:dyDescent="0.35">
      <c r="X387" t="s">
        <v>610</v>
      </c>
      <c r="Y387" t="s">
        <v>110</v>
      </c>
    </row>
    <row r="388" spans="24:25" x14ac:dyDescent="0.35">
      <c r="X388" t="s">
        <v>591</v>
      </c>
      <c r="Y388" t="s">
        <v>110</v>
      </c>
    </row>
    <row r="389" spans="24:25" x14ac:dyDescent="0.35">
      <c r="X389" t="s">
        <v>588</v>
      </c>
      <c r="Y389" t="s">
        <v>20</v>
      </c>
    </row>
    <row r="390" spans="24:25" x14ac:dyDescent="0.35">
      <c r="X390" t="s">
        <v>561</v>
      </c>
      <c r="Y390" t="s">
        <v>124</v>
      </c>
    </row>
    <row r="391" spans="24:25" x14ac:dyDescent="0.35">
      <c r="X391" t="s">
        <v>611</v>
      </c>
      <c r="Y391" t="s">
        <v>110</v>
      </c>
    </row>
    <row r="392" spans="24:25" x14ac:dyDescent="0.35">
      <c r="X392" t="s">
        <v>612</v>
      </c>
      <c r="Y392" t="s">
        <v>124</v>
      </c>
    </row>
    <row r="393" spans="24:25" x14ac:dyDescent="0.35">
      <c r="X393" t="s">
        <v>613</v>
      </c>
      <c r="Y393" t="s">
        <v>215</v>
      </c>
    </row>
    <row r="394" spans="24:25" x14ac:dyDescent="0.35">
      <c r="X394" t="s">
        <v>614</v>
      </c>
      <c r="Y394" t="s">
        <v>124</v>
      </c>
    </row>
    <row r="395" spans="24:25" x14ac:dyDescent="0.35">
      <c r="X395" t="s">
        <v>615</v>
      </c>
      <c r="Y395" t="s">
        <v>124</v>
      </c>
    </row>
    <row r="396" spans="24:25" x14ac:dyDescent="0.35">
      <c r="X396" t="s">
        <v>616</v>
      </c>
      <c r="Y396" t="s">
        <v>25</v>
      </c>
    </row>
    <row r="397" spans="24:25" x14ac:dyDescent="0.35">
      <c r="X397" t="s">
        <v>617</v>
      </c>
      <c r="Y397" t="s">
        <v>124</v>
      </c>
    </row>
    <row r="398" spans="24:25" x14ac:dyDescent="0.35">
      <c r="X398" t="s">
        <v>618</v>
      </c>
      <c r="Y398" t="s">
        <v>215</v>
      </c>
    </row>
    <row r="399" spans="24:25" x14ac:dyDescent="0.35">
      <c r="X399" t="s">
        <v>619</v>
      </c>
      <c r="Y399" t="s">
        <v>482</v>
      </c>
    </row>
    <row r="400" spans="24:25" x14ac:dyDescent="0.35">
      <c r="X400" t="s">
        <v>620</v>
      </c>
      <c r="Y400" t="s">
        <v>110</v>
      </c>
    </row>
    <row r="401" spans="24:25" x14ac:dyDescent="0.35">
      <c r="X401" t="s">
        <v>621</v>
      </c>
      <c r="Y401" t="s">
        <v>110</v>
      </c>
    </row>
    <row r="402" spans="24:25" x14ac:dyDescent="0.35">
      <c r="X402" t="s">
        <v>622</v>
      </c>
      <c r="Y402" t="s">
        <v>623</v>
      </c>
    </row>
    <row r="403" spans="24:25" x14ac:dyDescent="0.35">
      <c r="X403" t="s">
        <v>577</v>
      </c>
      <c r="Y403" t="s">
        <v>110</v>
      </c>
    </row>
    <row r="404" spans="24:25" x14ac:dyDescent="0.35">
      <c r="X404" t="s">
        <v>624</v>
      </c>
      <c r="Y404" t="s">
        <v>25</v>
      </c>
    </row>
    <row r="405" spans="24:25" x14ac:dyDescent="0.35">
      <c r="X405" t="s">
        <v>625</v>
      </c>
      <c r="Y405" t="s">
        <v>124</v>
      </c>
    </row>
    <row r="406" spans="24:25" x14ac:dyDescent="0.35">
      <c r="X406" t="s">
        <v>626</v>
      </c>
      <c r="Y406" t="s">
        <v>215</v>
      </c>
    </row>
    <row r="407" spans="24:25" x14ac:dyDescent="0.35">
      <c r="X407" t="s">
        <v>627</v>
      </c>
      <c r="Y407" t="s">
        <v>215</v>
      </c>
    </row>
    <row r="408" spans="24:25" x14ac:dyDescent="0.35">
      <c r="X408" t="s">
        <v>628</v>
      </c>
      <c r="Y408" t="s">
        <v>25</v>
      </c>
    </row>
    <row r="409" spans="24:25" x14ac:dyDescent="0.35">
      <c r="X409" t="s">
        <v>583</v>
      </c>
      <c r="Y409" t="s">
        <v>110</v>
      </c>
    </row>
    <row r="410" spans="24:25" x14ac:dyDescent="0.35">
      <c r="X410" t="s">
        <v>629</v>
      </c>
      <c r="Y410" t="s">
        <v>25</v>
      </c>
    </row>
    <row r="411" spans="24:25" x14ac:dyDescent="0.35">
      <c r="X411" t="s">
        <v>630</v>
      </c>
      <c r="Y411" t="s">
        <v>124</v>
      </c>
    </row>
    <row r="412" spans="24:25" x14ac:dyDescent="0.35">
      <c r="X412" t="s">
        <v>631</v>
      </c>
      <c r="Y412" t="s">
        <v>485</v>
      </c>
    </row>
    <row r="413" spans="24:25" x14ac:dyDescent="0.35">
      <c r="X413" t="s">
        <v>632</v>
      </c>
      <c r="Y413" t="s">
        <v>110</v>
      </c>
    </row>
    <row r="414" spans="24:25" x14ac:dyDescent="0.35">
      <c r="X414" t="s">
        <v>633</v>
      </c>
      <c r="Y414" t="s">
        <v>20</v>
      </c>
    </row>
    <row r="415" spans="24:25" x14ac:dyDescent="0.35">
      <c r="X415" t="s">
        <v>634</v>
      </c>
      <c r="Y415" t="s">
        <v>124</v>
      </c>
    </row>
    <row r="416" spans="24:25" x14ac:dyDescent="0.35">
      <c r="X416" t="s">
        <v>635</v>
      </c>
      <c r="Y416" t="s">
        <v>110</v>
      </c>
    </row>
    <row r="417" spans="24:25" x14ac:dyDescent="0.35">
      <c r="X417" t="s">
        <v>636</v>
      </c>
      <c r="Y417" t="s">
        <v>110</v>
      </c>
    </row>
    <row r="418" spans="24:25" x14ac:dyDescent="0.35">
      <c r="X418" t="s">
        <v>637</v>
      </c>
      <c r="Y418" t="s">
        <v>110</v>
      </c>
    </row>
    <row r="419" spans="24:25" x14ac:dyDescent="0.35">
      <c r="X419" t="s">
        <v>638</v>
      </c>
      <c r="Y419" t="s">
        <v>215</v>
      </c>
    </row>
    <row r="420" spans="24:25" x14ac:dyDescent="0.35">
      <c r="X420" t="s">
        <v>639</v>
      </c>
      <c r="Y420" t="s">
        <v>124</v>
      </c>
    </row>
    <row r="421" spans="24:25" x14ac:dyDescent="0.35">
      <c r="X421" t="s">
        <v>640</v>
      </c>
      <c r="Y421" t="s">
        <v>215</v>
      </c>
    </row>
    <row r="422" spans="24:25" x14ac:dyDescent="0.35">
      <c r="X422" t="s">
        <v>641</v>
      </c>
      <c r="Y422" t="s">
        <v>110</v>
      </c>
    </row>
    <row r="423" spans="24:25" x14ac:dyDescent="0.35">
      <c r="X423" t="s">
        <v>642</v>
      </c>
      <c r="Y423" t="s">
        <v>215</v>
      </c>
    </row>
    <row r="424" spans="24:25" x14ac:dyDescent="0.35">
      <c r="X424" t="s">
        <v>643</v>
      </c>
      <c r="Y424" t="s">
        <v>20</v>
      </c>
    </row>
    <row r="425" spans="24:25" x14ac:dyDescent="0.35">
      <c r="X425" t="s">
        <v>644</v>
      </c>
      <c r="Y425" t="s">
        <v>124</v>
      </c>
    </row>
    <row r="426" spans="24:25" x14ac:dyDescent="0.35">
      <c r="X426" t="s">
        <v>645</v>
      </c>
      <c r="Y426" t="s">
        <v>215</v>
      </c>
    </row>
    <row r="427" spans="24:25" x14ac:dyDescent="0.35">
      <c r="X427" t="s">
        <v>646</v>
      </c>
      <c r="Y427" t="s">
        <v>124</v>
      </c>
    </row>
    <row r="428" spans="24:25" x14ac:dyDescent="0.35">
      <c r="X428" t="s">
        <v>647</v>
      </c>
      <c r="Y428" t="s">
        <v>124</v>
      </c>
    </row>
    <row r="429" spans="24:25" x14ac:dyDescent="0.35">
      <c r="X429" t="s">
        <v>648</v>
      </c>
      <c r="Y429" t="s">
        <v>215</v>
      </c>
    </row>
    <row r="430" spans="24:25" x14ac:dyDescent="0.35">
      <c r="X430" t="s">
        <v>649</v>
      </c>
      <c r="Y430" t="s">
        <v>25</v>
      </c>
    </row>
    <row r="431" spans="24:25" x14ac:dyDescent="0.35">
      <c r="X431" t="s">
        <v>650</v>
      </c>
      <c r="Y431" t="s">
        <v>124</v>
      </c>
    </row>
    <row r="432" spans="24:25" x14ac:dyDescent="0.35">
      <c r="X432" t="s">
        <v>651</v>
      </c>
      <c r="Y432" t="s">
        <v>25</v>
      </c>
    </row>
    <row r="433" spans="24:25" x14ac:dyDescent="0.35">
      <c r="X433" t="s">
        <v>652</v>
      </c>
      <c r="Y433" t="s">
        <v>110</v>
      </c>
    </row>
    <row r="434" spans="24:25" x14ac:dyDescent="0.35">
      <c r="X434" t="s">
        <v>653</v>
      </c>
      <c r="Y434" t="s">
        <v>20</v>
      </c>
    </row>
    <row r="435" spans="24:25" x14ac:dyDescent="0.35">
      <c r="X435" t="s">
        <v>654</v>
      </c>
      <c r="Y435" t="s">
        <v>25</v>
      </c>
    </row>
    <row r="436" spans="24:25" x14ac:dyDescent="0.35">
      <c r="X436" t="s">
        <v>655</v>
      </c>
      <c r="Y436" t="s">
        <v>25</v>
      </c>
    </row>
    <row r="437" spans="24:25" x14ac:dyDescent="0.35">
      <c r="X437" t="s">
        <v>656</v>
      </c>
      <c r="Y437" t="s">
        <v>124</v>
      </c>
    </row>
    <row r="438" spans="24:25" x14ac:dyDescent="0.35">
      <c r="X438" t="s">
        <v>657</v>
      </c>
      <c r="Y438" t="s">
        <v>25</v>
      </c>
    </row>
    <row r="439" spans="24:25" x14ac:dyDescent="0.35">
      <c r="X439" t="s">
        <v>658</v>
      </c>
      <c r="Y439" t="s">
        <v>25</v>
      </c>
    </row>
    <row r="440" spans="24:25" x14ac:dyDescent="0.35">
      <c r="X440" t="s">
        <v>659</v>
      </c>
      <c r="Y440" t="s">
        <v>20</v>
      </c>
    </row>
    <row r="441" spans="24:25" x14ac:dyDescent="0.35">
      <c r="X441" t="s">
        <v>660</v>
      </c>
      <c r="Y441" t="s">
        <v>25</v>
      </c>
    </row>
    <row r="442" spans="24:25" x14ac:dyDescent="0.35">
      <c r="X442" t="s">
        <v>661</v>
      </c>
      <c r="Y442" t="s">
        <v>110</v>
      </c>
    </row>
    <row r="443" spans="24:25" x14ac:dyDescent="0.35">
      <c r="X443" t="s">
        <v>662</v>
      </c>
      <c r="Y443" t="s">
        <v>124</v>
      </c>
    </row>
    <row r="444" spans="24:25" x14ac:dyDescent="0.35">
      <c r="X444" t="s">
        <v>663</v>
      </c>
      <c r="Y444" t="s">
        <v>110</v>
      </c>
    </row>
    <row r="445" spans="24:25" x14ac:dyDescent="0.35">
      <c r="X445" t="s">
        <v>664</v>
      </c>
      <c r="Y445" t="s">
        <v>124</v>
      </c>
    </row>
    <row r="446" spans="24:25" x14ac:dyDescent="0.35">
      <c r="X446" t="s">
        <v>665</v>
      </c>
      <c r="Y446" t="s">
        <v>25</v>
      </c>
    </row>
    <row r="447" spans="24:25" x14ac:dyDescent="0.35">
      <c r="X447" t="s">
        <v>666</v>
      </c>
      <c r="Y447" t="s">
        <v>124</v>
      </c>
    </row>
    <row r="448" spans="24:25" x14ac:dyDescent="0.35">
      <c r="X448" t="s">
        <v>667</v>
      </c>
      <c r="Y448" t="s">
        <v>124</v>
      </c>
    </row>
    <row r="449" spans="24:25" x14ac:dyDescent="0.35">
      <c r="X449" t="s">
        <v>668</v>
      </c>
      <c r="Y449" t="s">
        <v>124</v>
      </c>
    </row>
    <row r="450" spans="24:25" x14ac:dyDescent="0.35">
      <c r="X450" t="s">
        <v>669</v>
      </c>
      <c r="Y450" t="s">
        <v>215</v>
      </c>
    </row>
    <row r="451" spans="24:25" x14ac:dyDescent="0.35">
      <c r="X451" t="s">
        <v>670</v>
      </c>
      <c r="Y451" t="s">
        <v>25</v>
      </c>
    </row>
    <row r="452" spans="24:25" x14ac:dyDescent="0.35">
      <c r="X452" t="s">
        <v>671</v>
      </c>
      <c r="Y452" t="s">
        <v>110</v>
      </c>
    </row>
    <row r="453" spans="24:25" x14ac:dyDescent="0.35">
      <c r="X453" t="s">
        <v>672</v>
      </c>
      <c r="Y453" t="s">
        <v>110</v>
      </c>
    </row>
    <row r="454" spans="24:25" x14ac:dyDescent="0.35">
      <c r="X454" t="s">
        <v>673</v>
      </c>
      <c r="Y454" t="s">
        <v>110</v>
      </c>
    </row>
    <row r="455" spans="24:25" x14ac:dyDescent="0.35">
      <c r="X455" t="s">
        <v>674</v>
      </c>
      <c r="Y455" t="s">
        <v>124</v>
      </c>
    </row>
    <row r="456" spans="24:25" x14ac:dyDescent="0.35">
      <c r="X456" t="s">
        <v>675</v>
      </c>
      <c r="Y456" t="s">
        <v>215</v>
      </c>
    </row>
    <row r="457" spans="24:25" x14ac:dyDescent="0.35">
      <c r="X457" t="s">
        <v>676</v>
      </c>
      <c r="Y457" t="s">
        <v>215</v>
      </c>
    </row>
    <row r="458" spans="24:25" x14ac:dyDescent="0.35">
      <c r="X458" t="s">
        <v>677</v>
      </c>
      <c r="Y458" t="s">
        <v>110</v>
      </c>
    </row>
    <row r="459" spans="24:25" x14ac:dyDescent="0.35">
      <c r="X459" t="s">
        <v>678</v>
      </c>
      <c r="Y459" t="s">
        <v>110</v>
      </c>
    </row>
    <row r="460" spans="24:25" x14ac:dyDescent="0.35">
      <c r="X460" t="s">
        <v>679</v>
      </c>
      <c r="Y460" t="s">
        <v>124</v>
      </c>
    </row>
    <row r="461" spans="24:25" x14ac:dyDescent="0.35">
      <c r="X461" t="s">
        <v>680</v>
      </c>
      <c r="Y461" t="s">
        <v>124</v>
      </c>
    </row>
    <row r="462" spans="24:25" x14ac:dyDescent="0.35">
      <c r="X462" t="s">
        <v>681</v>
      </c>
      <c r="Y462" t="s">
        <v>25</v>
      </c>
    </row>
    <row r="463" spans="24:25" x14ac:dyDescent="0.35">
      <c r="X463" t="s">
        <v>682</v>
      </c>
      <c r="Y463" t="s">
        <v>215</v>
      </c>
    </row>
    <row r="464" spans="24:25" x14ac:dyDescent="0.35">
      <c r="X464" t="s">
        <v>683</v>
      </c>
      <c r="Y464" t="s">
        <v>110</v>
      </c>
    </row>
    <row r="465" spans="24:25" x14ac:dyDescent="0.35">
      <c r="X465" t="s">
        <v>684</v>
      </c>
      <c r="Y465" t="s">
        <v>124</v>
      </c>
    </row>
    <row r="466" spans="24:25" x14ac:dyDescent="0.35">
      <c r="X466" t="s">
        <v>685</v>
      </c>
      <c r="Y466" t="s">
        <v>124</v>
      </c>
    </row>
    <row r="467" spans="24:25" x14ac:dyDescent="0.35">
      <c r="X467" t="s">
        <v>686</v>
      </c>
      <c r="Y467" t="s">
        <v>124</v>
      </c>
    </row>
    <row r="468" spans="24:25" x14ac:dyDescent="0.35">
      <c r="X468" t="s">
        <v>687</v>
      </c>
      <c r="Y468" t="s">
        <v>124</v>
      </c>
    </row>
    <row r="469" spans="24:25" x14ac:dyDescent="0.35">
      <c r="X469" t="s">
        <v>688</v>
      </c>
      <c r="Y469" t="s">
        <v>215</v>
      </c>
    </row>
    <row r="470" spans="24:25" x14ac:dyDescent="0.35">
      <c r="X470" t="s">
        <v>689</v>
      </c>
      <c r="Y470" t="s">
        <v>25</v>
      </c>
    </row>
    <row r="471" spans="24:25" x14ac:dyDescent="0.35">
      <c r="X471" t="s">
        <v>690</v>
      </c>
      <c r="Y471" t="s">
        <v>484</v>
      </c>
    </row>
    <row r="472" spans="24:25" x14ac:dyDescent="0.35">
      <c r="X472" t="s">
        <v>691</v>
      </c>
      <c r="Y472" t="s">
        <v>25</v>
      </c>
    </row>
    <row r="473" spans="24:25" x14ac:dyDescent="0.35">
      <c r="X473" t="s">
        <v>692</v>
      </c>
      <c r="Y473" t="s">
        <v>480</v>
      </c>
    </row>
    <row r="474" spans="24:25" x14ac:dyDescent="0.35">
      <c r="X474" t="s">
        <v>693</v>
      </c>
      <c r="Y474" t="s">
        <v>25</v>
      </c>
    </row>
    <row r="475" spans="24:25" x14ac:dyDescent="0.35">
      <c r="X475" t="s">
        <v>694</v>
      </c>
      <c r="Y475" t="s">
        <v>20</v>
      </c>
    </row>
    <row r="476" spans="24:25" x14ac:dyDescent="0.35">
      <c r="X476" t="s">
        <v>695</v>
      </c>
      <c r="Y476" t="s">
        <v>110</v>
      </c>
    </row>
    <row r="477" spans="24:25" x14ac:dyDescent="0.35">
      <c r="X477" t="s">
        <v>696</v>
      </c>
      <c r="Y477" t="s">
        <v>124</v>
      </c>
    </row>
    <row r="478" spans="24:25" x14ac:dyDescent="0.35">
      <c r="X478" t="s">
        <v>697</v>
      </c>
      <c r="Y478" t="s">
        <v>110</v>
      </c>
    </row>
    <row r="479" spans="24:25" x14ac:dyDescent="0.35">
      <c r="X479" t="s">
        <v>698</v>
      </c>
      <c r="Y479" t="s">
        <v>25</v>
      </c>
    </row>
    <row r="480" spans="24:25" x14ac:dyDescent="0.35">
      <c r="X480" t="s">
        <v>699</v>
      </c>
      <c r="Y480" t="s">
        <v>215</v>
      </c>
    </row>
    <row r="481" spans="24:25" x14ac:dyDescent="0.35">
      <c r="X481" t="s">
        <v>700</v>
      </c>
      <c r="Y481" t="s">
        <v>215</v>
      </c>
    </row>
    <row r="482" spans="24:25" x14ac:dyDescent="0.35">
      <c r="X482" t="s">
        <v>701</v>
      </c>
      <c r="Y482" t="s">
        <v>124</v>
      </c>
    </row>
    <row r="483" spans="24:25" x14ac:dyDescent="0.35">
      <c r="X483" t="s">
        <v>702</v>
      </c>
      <c r="Y483" t="s">
        <v>124</v>
      </c>
    </row>
    <row r="484" spans="24:25" x14ac:dyDescent="0.35">
      <c r="X484" t="s">
        <v>703</v>
      </c>
      <c r="Y484" t="s">
        <v>110</v>
      </c>
    </row>
    <row r="485" spans="24:25" x14ac:dyDescent="0.35">
      <c r="X485" t="s">
        <v>704</v>
      </c>
      <c r="Y485" t="s">
        <v>20</v>
      </c>
    </row>
    <row r="486" spans="24:25" x14ac:dyDescent="0.35">
      <c r="X486" t="s">
        <v>705</v>
      </c>
      <c r="Y486" t="s">
        <v>482</v>
      </c>
    </row>
    <row r="487" spans="24:25" x14ac:dyDescent="0.35">
      <c r="X487" t="s">
        <v>706</v>
      </c>
      <c r="Y487" t="s">
        <v>20</v>
      </c>
    </row>
    <row r="488" spans="24:25" x14ac:dyDescent="0.35">
      <c r="X488" t="s">
        <v>707</v>
      </c>
      <c r="Y488" t="s">
        <v>124</v>
      </c>
    </row>
    <row r="489" spans="24:25" x14ac:dyDescent="0.35">
      <c r="X489" t="s">
        <v>708</v>
      </c>
      <c r="Y489" t="s">
        <v>485</v>
      </c>
    </row>
    <row r="490" spans="24:25" x14ac:dyDescent="0.35">
      <c r="X490" t="s">
        <v>709</v>
      </c>
      <c r="Y490" t="s">
        <v>215</v>
      </c>
    </row>
    <row r="491" spans="24:25" x14ac:dyDescent="0.35">
      <c r="X491" t="s">
        <v>710</v>
      </c>
      <c r="Y491" t="s">
        <v>25</v>
      </c>
    </row>
    <row r="492" spans="24:25" x14ac:dyDescent="0.35">
      <c r="X492" t="s">
        <v>711</v>
      </c>
      <c r="Y492" t="s">
        <v>110</v>
      </c>
    </row>
    <row r="493" spans="24:25" x14ac:dyDescent="0.35">
      <c r="X493" t="s">
        <v>712</v>
      </c>
      <c r="Y493" t="s">
        <v>110</v>
      </c>
    </row>
    <row r="494" spans="24:25" x14ac:dyDescent="0.35">
      <c r="X494" t="s">
        <v>713</v>
      </c>
      <c r="Y494" t="s">
        <v>482</v>
      </c>
    </row>
    <row r="495" spans="24:25" x14ac:dyDescent="0.35">
      <c r="X495" t="s">
        <v>714</v>
      </c>
      <c r="Y495" t="s">
        <v>124</v>
      </c>
    </row>
    <row r="496" spans="24:25" x14ac:dyDescent="0.35">
      <c r="X496" t="s">
        <v>715</v>
      </c>
      <c r="Y496" t="s">
        <v>25</v>
      </c>
    </row>
    <row r="497" spans="24:25" x14ac:dyDescent="0.35">
      <c r="X497" t="s">
        <v>716</v>
      </c>
      <c r="Y497" t="s">
        <v>25</v>
      </c>
    </row>
    <row r="498" spans="24:25" x14ac:dyDescent="0.35">
      <c r="X498" t="s">
        <v>717</v>
      </c>
      <c r="Y498" t="s">
        <v>20</v>
      </c>
    </row>
    <row r="499" spans="24:25" x14ac:dyDescent="0.35">
      <c r="X499" t="s">
        <v>718</v>
      </c>
      <c r="Y499" t="s">
        <v>124</v>
      </c>
    </row>
    <row r="500" spans="24:25" x14ac:dyDescent="0.35">
      <c r="X500" t="s">
        <v>719</v>
      </c>
      <c r="Y500" t="s">
        <v>25</v>
      </c>
    </row>
    <row r="501" spans="24:25" x14ac:dyDescent="0.35">
      <c r="X501" t="s">
        <v>720</v>
      </c>
      <c r="Y501" t="s">
        <v>25</v>
      </c>
    </row>
    <row r="502" spans="24:25" x14ac:dyDescent="0.35">
      <c r="X502" t="s">
        <v>721</v>
      </c>
      <c r="Y502" t="s">
        <v>25</v>
      </c>
    </row>
    <row r="503" spans="24:25" x14ac:dyDescent="0.35">
      <c r="X503" t="s">
        <v>722</v>
      </c>
      <c r="Y503" t="s">
        <v>479</v>
      </c>
    </row>
    <row r="504" spans="24:25" x14ac:dyDescent="0.35">
      <c r="X504" t="s">
        <v>723</v>
      </c>
      <c r="Y504" t="s">
        <v>20</v>
      </c>
    </row>
    <row r="505" spans="24:25" x14ac:dyDescent="0.35">
      <c r="X505" t="s">
        <v>724</v>
      </c>
      <c r="Y505" t="s">
        <v>25</v>
      </c>
    </row>
    <row r="506" spans="24:25" x14ac:dyDescent="0.35">
      <c r="X506" t="s">
        <v>725</v>
      </c>
      <c r="Y506" t="s">
        <v>110</v>
      </c>
    </row>
    <row r="507" spans="24:25" x14ac:dyDescent="0.35">
      <c r="X507" t="s">
        <v>726</v>
      </c>
      <c r="Y507" t="s">
        <v>20</v>
      </c>
    </row>
    <row r="508" spans="24:25" x14ac:dyDescent="0.35">
      <c r="X508" t="s">
        <v>727</v>
      </c>
      <c r="Y508" t="s">
        <v>110</v>
      </c>
    </row>
    <row r="509" spans="24:25" x14ac:dyDescent="0.35">
      <c r="X509" t="s">
        <v>728</v>
      </c>
      <c r="Y509" t="s">
        <v>110</v>
      </c>
    </row>
    <row r="510" spans="24:25" x14ac:dyDescent="0.35">
      <c r="X510" t="s">
        <v>729</v>
      </c>
      <c r="Y510" t="s">
        <v>110</v>
      </c>
    </row>
    <row r="511" spans="24:25" x14ac:dyDescent="0.35">
      <c r="X511" t="s">
        <v>730</v>
      </c>
      <c r="Y511" t="s">
        <v>124</v>
      </c>
    </row>
    <row r="512" spans="24:25" x14ac:dyDescent="0.35">
      <c r="X512" t="s">
        <v>731</v>
      </c>
      <c r="Y512" t="s">
        <v>215</v>
      </c>
    </row>
    <row r="513" spans="24:25" x14ac:dyDescent="0.35">
      <c r="X513" t="s">
        <v>732</v>
      </c>
      <c r="Y513" t="s">
        <v>25</v>
      </c>
    </row>
    <row r="514" spans="24:25" x14ac:dyDescent="0.35">
      <c r="X514" t="s">
        <v>733</v>
      </c>
      <c r="Y514" t="s">
        <v>124</v>
      </c>
    </row>
    <row r="515" spans="24:25" x14ac:dyDescent="0.35">
      <c r="X515" t="s">
        <v>734</v>
      </c>
      <c r="Y515" t="s">
        <v>20</v>
      </c>
    </row>
    <row r="516" spans="24:25" x14ac:dyDescent="0.35">
      <c r="X516" t="s">
        <v>735</v>
      </c>
      <c r="Y516" t="s">
        <v>124</v>
      </c>
    </row>
    <row r="517" spans="24:25" x14ac:dyDescent="0.35">
      <c r="X517" t="s">
        <v>736</v>
      </c>
      <c r="Y517" t="s">
        <v>485</v>
      </c>
    </row>
    <row r="518" spans="24:25" x14ac:dyDescent="0.35">
      <c r="X518" t="s">
        <v>737</v>
      </c>
      <c r="Y518" t="s">
        <v>124</v>
      </c>
    </row>
    <row r="519" spans="24:25" x14ac:dyDescent="0.35">
      <c r="X519" t="s">
        <v>738</v>
      </c>
      <c r="Y519" t="s">
        <v>25</v>
      </c>
    </row>
    <row r="520" spans="24:25" x14ac:dyDescent="0.35">
      <c r="X520" t="s">
        <v>234</v>
      </c>
      <c r="Y520" t="s">
        <v>25</v>
      </c>
    </row>
    <row r="521" spans="24:25" x14ac:dyDescent="0.35">
      <c r="X521" t="s">
        <v>739</v>
      </c>
      <c r="Y521" t="s">
        <v>482</v>
      </c>
    </row>
    <row r="522" spans="24:25" x14ac:dyDescent="0.35">
      <c r="X522" t="s">
        <v>740</v>
      </c>
      <c r="Y522" t="s">
        <v>124</v>
      </c>
    </row>
    <row r="523" spans="24:25" x14ac:dyDescent="0.35">
      <c r="X523" t="s">
        <v>741</v>
      </c>
      <c r="Y523" t="s">
        <v>25</v>
      </c>
    </row>
    <row r="524" spans="24:25" x14ac:dyDescent="0.35">
      <c r="X524" t="s">
        <v>742</v>
      </c>
      <c r="Y524" t="s">
        <v>480</v>
      </c>
    </row>
    <row r="525" spans="24:25" x14ac:dyDescent="0.35">
      <c r="X525" t="s">
        <v>743</v>
      </c>
      <c r="Y525" t="s">
        <v>110</v>
      </c>
    </row>
    <row r="526" spans="24:25" x14ac:dyDescent="0.35">
      <c r="X526" t="s">
        <v>744</v>
      </c>
      <c r="Y526" t="s">
        <v>124</v>
      </c>
    </row>
    <row r="527" spans="24:25" x14ac:dyDescent="0.35">
      <c r="X527" t="s">
        <v>745</v>
      </c>
      <c r="Y527" t="s">
        <v>124</v>
      </c>
    </row>
    <row r="528" spans="24:25" x14ac:dyDescent="0.35">
      <c r="X528" t="s">
        <v>746</v>
      </c>
      <c r="Y528" t="s">
        <v>110</v>
      </c>
    </row>
    <row r="529" spans="24:25" x14ac:dyDescent="0.35">
      <c r="X529" t="s">
        <v>747</v>
      </c>
      <c r="Y529" t="s">
        <v>25</v>
      </c>
    </row>
    <row r="530" spans="24:25" x14ac:dyDescent="0.35">
      <c r="X530" t="s">
        <v>145</v>
      </c>
      <c r="Y530" t="s">
        <v>20</v>
      </c>
    </row>
    <row r="531" spans="24:25" x14ac:dyDescent="0.35">
      <c r="X531" t="s">
        <v>175</v>
      </c>
      <c r="Y531" t="s">
        <v>485</v>
      </c>
    </row>
    <row r="532" spans="24:25" x14ac:dyDescent="0.35">
      <c r="X532" t="s">
        <v>748</v>
      </c>
      <c r="Y532" t="s">
        <v>485</v>
      </c>
    </row>
    <row r="533" spans="24:25" x14ac:dyDescent="0.35">
      <c r="X533" t="s">
        <v>128</v>
      </c>
      <c r="Y533" t="s">
        <v>483</v>
      </c>
    </row>
    <row r="534" spans="24:25" x14ac:dyDescent="0.35">
      <c r="X534" t="s">
        <v>749</v>
      </c>
      <c r="Y534" t="s">
        <v>215</v>
      </c>
    </row>
    <row r="535" spans="24:25" x14ac:dyDescent="0.35">
      <c r="X535" t="s">
        <v>183</v>
      </c>
      <c r="Y535" t="s">
        <v>482</v>
      </c>
    </row>
    <row r="536" spans="24:25" x14ac:dyDescent="0.35">
      <c r="X536" t="s">
        <v>750</v>
      </c>
      <c r="Y536" t="s">
        <v>110</v>
      </c>
    </row>
    <row r="537" spans="24:25" x14ac:dyDescent="0.35">
      <c r="X537" t="s">
        <v>751</v>
      </c>
      <c r="Y537" t="s">
        <v>215</v>
      </c>
    </row>
    <row r="538" spans="24:25" x14ac:dyDescent="0.35">
      <c r="X538" t="s">
        <v>146</v>
      </c>
      <c r="Y538" t="s">
        <v>124</v>
      </c>
    </row>
    <row r="539" spans="24:25" x14ac:dyDescent="0.35">
      <c r="X539" t="s">
        <v>193</v>
      </c>
      <c r="Y539" t="s">
        <v>481</v>
      </c>
    </row>
    <row r="540" spans="24:25" x14ac:dyDescent="0.35">
      <c r="X540" t="s">
        <v>419</v>
      </c>
      <c r="Y540" t="s">
        <v>485</v>
      </c>
    </row>
    <row r="541" spans="24:25" x14ac:dyDescent="0.35">
      <c r="X541" t="s">
        <v>211</v>
      </c>
      <c r="Y541" t="s">
        <v>478</v>
      </c>
    </row>
    <row r="542" spans="24:25" x14ac:dyDescent="0.35">
      <c r="X542" t="s">
        <v>151</v>
      </c>
      <c r="Y542" t="s">
        <v>215</v>
      </c>
    </row>
    <row r="543" spans="24:25" x14ac:dyDescent="0.35">
      <c r="X543" t="s">
        <v>162</v>
      </c>
      <c r="Y543" t="s">
        <v>480</v>
      </c>
    </row>
    <row r="544" spans="24:25" x14ac:dyDescent="0.35">
      <c r="X544" t="s">
        <v>364</v>
      </c>
      <c r="Y544" t="s">
        <v>480</v>
      </c>
    </row>
    <row r="545" spans="24:25" x14ac:dyDescent="0.35">
      <c r="X545" t="s">
        <v>168</v>
      </c>
      <c r="Y545" t="s">
        <v>124</v>
      </c>
    </row>
    <row r="546" spans="24:25" x14ac:dyDescent="0.35">
      <c r="X546" t="s">
        <v>369</v>
      </c>
      <c r="Y546" t="s">
        <v>110</v>
      </c>
    </row>
    <row r="547" spans="24:25" x14ac:dyDescent="0.35">
      <c r="X547" t="s">
        <v>240</v>
      </c>
      <c r="Y547" t="s">
        <v>20</v>
      </c>
    </row>
    <row r="548" spans="24:25" x14ac:dyDescent="0.35">
      <c r="X548" t="s">
        <v>459</v>
      </c>
      <c r="Y548" t="s">
        <v>25</v>
      </c>
    </row>
    <row r="549" spans="24:25" x14ac:dyDescent="0.35">
      <c r="X549" t="s">
        <v>461</v>
      </c>
      <c r="Y549" t="s">
        <v>480</v>
      </c>
    </row>
    <row r="550" spans="24:25" x14ac:dyDescent="0.35">
      <c r="X550" t="s">
        <v>243</v>
      </c>
      <c r="Y550" t="s">
        <v>478</v>
      </c>
    </row>
    <row r="551" spans="24:25" x14ac:dyDescent="0.35">
      <c r="X551" t="s">
        <v>464</v>
      </c>
      <c r="Y551" t="s">
        <v>484</v>
      </c>
    </row>
    <row r="552" spans="24:25" x14ac:dyDescent="0.35">
      <c r="X552" t="s">
        <v>165</v>
      </c>
      <c r="Y552" t="s">
        <v>124</v>
      </c>
    </row>
    <row r="553" spans="24:25" x14ac:dyDescent="0.35">
      <c r="X553" t="s">
        <v>196</v>
      </c>
      <c r="Y553" t="s">
        <v>482</v>
      </c>
    </row>
    <row r="554" spans="24:25" x14ac:dyDescent="0.35">
      <c r="X554" t="s">
        <v>180</v>
      </c>
      <c r="Y554" t="s">
        <v>110</v>
      </c>
    </row>
    <row r="555" spans="24:25" x14ac:dyDescent="0.35">
      <c r="X555" t="s">
        <v>197</v>
      </c>
      <c r="Y555" t="s">
        <v>20</v>
      </c>
    </row>
    <row r="556" spans="24:25" x14ac:dyDescent="0.35">
      <c r="X556" t="s">
        <v>195</v>
      </c>
      <c r="Y556" t="s">
        <v>20</v>
      </c>
    </row>
    <row r="557" spans="24:25" x14ac:dyDescent="0.35">
      <c r="X557" t="s">
        <v>204</v>
      </c>
      <c r="Y557" t="s">
        <v>20</v>
      </c>
    </row>
    <row r="558" spans="24:25" x14ac:dyDescent="0.35">
      <c r="X558" t="s">
        <v>200</v>
      </c>
      <c r="Y558" t="s">
        <v>215</v>
      </c>
    </row>
    <row r="559" spans="24:25" x14ac:dyDescent="0.35">
      <c r="X559" t="s">
        <v>203</v>
      </c>
      <c r="Y559" t="s">
        <v>485</v>
      </c>
    </row>
    <row r="560" spans="24:25" x14ac:dyDescent="0.35">
      <c r="X560" t="s">
        <v>178</v>
      </c>
      <c r="Y560" t="s">
        <v>20</v>
      </c>
    </row>
    <row r="561" spans="24:25" x14ac:dyDescent="0.35">
      <c r="X561" t="s">
        <v>213</v>
      </c>
      <c r="Y561" t="s">
        <v>482</v>
      </c>
    </row>
    <row r="562" spans="24:25" x14ac:dyDescent="0.35">
      <c r="X562" t="s">
        <v>208</v>
      </c>
      <c r="Y562" t="s">
        <v>215</v>
      </c>
    </row>
    <row r="563" spans="24:25" x14ac:dyDescent="0.35">
      <c r="X563" t="s">
        <v>216</v>
      </c>
      <c r="Y563" t="s">
        <v>752</v>
      </c>
    </row>
    <row r="564" spans="24:25" x14ac:dyDescent="0.35">
      <c r="X564" t="s">
        <v>194</v>
      </c>
      <c r="Y564" t="s">
        <v>20</v>
      </c>
    </row>
    <row r="565" spans="24:25" x14ac:dyDescent="0.35">
      <c r="X565" t="s">
        <v>214</v>
      </c>
      <c r="Y565" t="s">
        <v>215</v>
      </c>
    </row>
    <row r="566" spans="24:25" x14ac:dyDescent="0.35">
      <c r="X566" t="s">
        <v>210</v>
      </c>
      <c r="Y566" t="s">
        <v>215</v>
      </c>
    </row>
    <row r="567" spans="24:25" x14ac:dyDescent="0.35">
      <c r="X567" t="s">
        <v>205</v>
      </c>
      <c r="Y567" t="s">
        <v>215</v>
      </c>
    </row>
    <row r="568" spans="24:25" x14ac:dyDescent="0.35">
      <c r="X568" t="s">
        <v>206</v>
      </c>
      <c r="Y568" t="s">
        <v>110</v>
      </c>
    </row>
    <row r="569" spans="24:25" x14ac:dyDescent="0.35">
      <c r="X569" t="s">
        <v>185</v>
      </c>
      <c r="Y569" t="s">
        <v>110</v>
      </c>
    </row>
    <row r="570" spans="24:25" x14ac:dyDescent="0.35">
      <c r="X570" t="s">
        <v>217</v>
      </c>
      <c r="Y570" t="s">
        <v>485</v>
      </c>
    </row>
    <row r="571" spans="24:25" x14ac:dyDescent="0.35">
      <c r="X571" t="s">
        <v>220</v>
      </c>
      <c r="Y571" t="s">
        <v>485</v>
      </c>
    </row>
    <row r="572" spans="24:25" x14ac:dyDescent="0.35">
      <c r="X572" t="s">
        <v>223</v>
      </c>
      <c r="Y572" t="s">
        <v>110</v>
      </c>
    </row>
    <row r="573" spans="24:25" x14ac:dyDescent="0.35">
      <c r="X573" t="s">
        <v>241</v>
      </c>
      <c r="Y573" t="s">
        <v>25</v>
      </c>
    </row>
    <row r="574" spans="24:25" x14ac:dyDescent="0.35">
      <c r="X574" t="s">
        <v>225</v>
      </c>
      <c r="Y574" t="s">
        <v>124</v>
      </c>
    </row>
    <row r="575" spans="24:25" x14ac:dyDescent="0.35">
      <c r="X575" t="s">
        <v>235</v>
      </c>
      <c r="Y575" t="s">
        <v>20</v>
      </c>
    </row>
    <row r="576" spans="24:25" x14ac:dyDescent="0.35">
      <c r="X576" t="s">
        <v>434</v>
      </c>
      <c r="Y576" t="s">
        <v>483</v>
      </c>
    </row>
    <row r="577" spans="24:25" x14ac:dyDescent="0.35">
      <c r="X577" t="s">
        <v>236</v>
      </c>
      <c r="Y577" t="s">
        <v>482</v>
      </c>
    </row>
    <row r="578" spans="24:25" x14ac:dyDescent="0.35">
      <c r="X578" t="s">
        <v>231</v>
      </c>
      <c r="Y578" t="s">
        <v>25</v>
      </c>
    </row>
    <row r="579" spans="24:25" x14ac:dyDescent="0.35">
      <c r="X579" t="s">
        <v>218</v>
      </c>
      <c r="Y579" t="s">
        <v>482</v>
      </c>
    </row>
    <row r="580" spans="24:25" x14ac:dyDescent="0.35">
      <c r="X580" t="s">
        <v>233</v>
      </c>
      <c r="Y580" t="s">
        <v>25</v>
      </c>
    </row>
    <row r="581" spans="24:25" x14ac:dyDescent="0.35">
      <c r="X581" t="s">
        <v>232</v>
      </c>
      <c r="Y581" t="s">
        <v>25</v>
      </c>
    </row>
    <row r="582" spans="24:25" x14ac:dyDescent="0.35">
      <c r="X582" t="s">
        <v>444</v>
      </c>
      <c r="Y582" t="s">
        <v>483</v>
      </c>
    </row>
    <row r="583" spans="24:25" x14ac:dyDescent="0.35">
      <c r="X583" t="s">
        <v>224</v>
      </c>
      <c r="Y583" t="s">
        <v>484</v>
      </c>
    </row>
    <row r="584" spans="24:25" x14ac:dyDescent="0.35">
      <c r="X584" t="s">
        <v>242</v>
      </c>
      <c r="Y584" t="s">
        <v>124</v>
      </c>
    </row>
    <row r="585" spans="24:25" x14ac:dyDescent="0.35">
      <c r="X585" t="s">
        <v>449</v>
      </c>
      <c r="Y585" t="s">
        <v>480</v>
      </c>
    </row>
    <row r="586" spans="24:25" x14ac:dyDescent="0.35">
      <c r="X586" t="s">
        <v>244</v>
      </c>
      <c r="Y586" t="s">
        <v>20</v>
      </c>
    </row>
    <row r="587" spans="24:25" x14ac:dyDescent="0.35">
      <c r="X587" t="s">
        <v>452</v>
      </c>
      <c r="Y587" t="s">
        <v>110</v>
      </c>
    </row>
    <row r="588" spans="24:25" x14ac:dyDescent="0.35">
      <c r="X588" t="s">
        <v>454</v>
      </c>
      <c r="Y588" t="s">
        <v>110</v>
      </c>
    </row>
    <row r="589" spans="24:25" x14ac:dyDescent="0.35">
      <c r="X589" t="s">
        <v>238</v>
      </c>
      <c r="Y589" t="s">
        <v>483</v>
      </c>
    </row>
  </sheetData>
  <conditionalFormatting sqref="X20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202"/>
  <sheetViews>
    <sheetView workbookViewId="0">
      <selection activeCell="J3" sqref="J3"/>
    </sheetView>
  </sheetViews>
  <sheetFormatPr defaultRowHeight="14.5" x14ac:dyDescent="0.35"/>
  <cols>
    <col min="1" max="1" width="5.1796875" customWidth="1"/>
    <col min="2" max="2" width="9.7265625" customWidth="1"/>
    <col min="3" max="3" width="5.6328125" bestFit="1" customWidth="1"/>
    <col min="4" max="4" width="17.7265625" customWidth="1"/>
    <col min="6" max="21" width="5" customWidth="1"/>
    <col min="22" max="31" width="4.08984375" customWidth="1"/>
    <col min="32" max="32" width="4" customWidth="1"/>
    <col min="33" max="33" width="4.08984375" bestFit="1" customWidth="1"/>
    <col min="34" max="34" width="4.90625" customWidth="1"/>
  </cols>
  <sheetData>
    <row r="1" spans="2:34" x14ac:dyDescent="0.35">
      <c r="O1">
        <f>AVs!R1</f>
        <v>1</v>
      </c>
      <c r="P1">
        <f>AVs!S1</f>
        <v>1</v>
      </c>
      <c r="Q1">
        <f>AVs!T1</f>
        <v>1</v>
      </c>
      <c r="R1">
        <f>AVs!U1</f>
        <v>1</v>
      </c>
      <c r="S1">
        <f>AVs!V1</f>
        <v>1</v>
      </c>
      <c r="T1">
        <f>AVs!W1</f>
        <v>1</v>
      </c>
      <c r="U1">
        <f>AVs!X1</f>
        <v>1</v>
      </c>
      <c r="V1">
        <f>AVs!Y1</f>
        <v>0</v>
      </c>
      <c r="W1">
        <f>AVs!Z1</f>
        <v>0</v>
      </c>
    </row>
    <row r="2" spans="2:34" x14ac:dyDescent="0.35">
      <c r="B2" t="s">
        <v>468</v>
      </c>
      <c r="C2" t="s">
        <v>477</v>
      </c>
      <c r="D2" t="str">
        <f>trueraw!B1</f>
        <v>PLAYER</v>
      </c>
      <c r="E2" t="str">
        <f>trueraw!C1</f>
        <v>POS</v>
      </c>
      <c r="F2" t="str">
        <f>trueraw!D1</f>
        <v>TEAM</v>
      </c>
      <c r="G2" t="str">
        <f>trueraw!E1</f>
        <v>GP</v>
      </c>
      <c r="H2" t="str">
        <f>trueraw!F1</f>
        <v>MPG</v>
      </c>
      <c r="I2" t="s">
        <v>260</v>
      </c>
      <c r="J2" t="s">
        <v>753</v>
      </c>
      <c r="K2" t="s">
        <v>473</v>
      </c>
      <c r="L2" t="s">
        <v>474</v>
      </c>
      <c r="M2" t="s">
        <v>475</v>
      </c>
      <c r="N2" t="s">
        <v>476</v>
      </c>
      <c r="O2" t="str">
        <f>trueraw!G1</f>
        <v>FG%</v>
      </c>
      <c r="P2" t="str">
        <f>trueraw!H1</f>
        <v>FT%</v>
      </c>
      <c r="Q2" t="str">
        <f>trueraw!I1</f>
        <v>3PM</v>
      </c>
      <c r="R2" t="str">
        <f>trueraw!J1</f>
        <v>PTS</v>
      </c>
      <c r="S2" t="str">
        <f>trueraw!K1</f>
        <v>TREB</v>
      </c>
      <c r="T2" t="str">
        <f>trueraw!L1</f>
        <v>AST</v>
      </c>
      <c r="U2" t="str">
        <f>trueraw!M1</f>
        <v>STL</v>
      </c>
      <c r="V2" t="str">
        <f>trueraw!N1</f>
        <v>BLK</v>
      </c>
      <c r="W2" t="str">
        <f>trueraw!O1</f>
        <v>TO</v>
      </c>
      <c r="X2" t="s">
        <v>249</v>
      </c>
      <c r="Y2" t="s">
        <v>250</v>
      </c>
      <c r="Z2" t="s">
        <v>251</v>
      </c>
      <c r="AA2" t="s">
        <v>252</v>
      </c>
      <c r="AB2" t="s">
        <v>253</v>
      </c>
      <c r="AC2" t="s">
        <v>254</v>
      </c>
      <c r="AD2" t="s">
        <v>255</v>
      </c>
      <c r="AE2" t="s">
        <v>256</v>
      </c>
      <c r="AF2" t="s">
        <v>257</v>
      </c>
      <c r="AG2" t="s">
        <v>258</v>
      </c>
      <c r="AH2" t="s">
        <v>259</v>
      </c>
    </row>
    <row r="3" spans="2:34" x14ac:dyDescent="0.35">
      <c r="B3" s="1" t="str">
        <f>VLOOKUP($D3, AVs!$A$3:$B$202, 2, FALSE)</f>
        <v>Kyle</v>
      </c>
      <c r="C3" s="3">
        <f>VLOOKUP($D3, AVs!$A$3:$C$202, 3, FALSE)</f>
        <v>72.595851409734067</v>
      </c>
      <c r="D3" t="str">
        <f>trueraw!B2</f>
        <v xml:space="preserve">James Harden </v>
      </c>
      <c r="E3" t="str">
        <f>trueraw!C2</f>
        <v>SG, PG</v>
      </c>
      <c r="F3" t="str">
        <f>trueraw!D2</f>
        <v>HOU</v>
      </c>
      <c r="G3">
        <f>trueraw!E2</f>
        <v>64</v>
      </c>
      <c r="H3">
        <f>trueraw!F2</f>
        <v>36.299999999999997</v>
      </c>
      <c r="I3">
        <v>0.85</v>
      </c>
      <c r="J3">
        <f>$G3/72*SUMPRODUCT($O3:$W3, $O$1:$W$1)</f>
        <v>13.448888888888888</v>
      </c>
      <c r="K3">
        <f>$G3/72*SUM($O3:$W3)</f>
        <v>11.431555555555555</v>
      </c>
      <c r="L3">
        <f>$G3/72*(SUM($O3:$S3) + SUM($U3:$W3))</f>
        <v>8.9533333333333331</v>
      </c>
      <c r="M3">
        <f>$G3/72*(SUM($Q3:$W3) + $O3)</f>
        <v>7.5857777777777766</v>
      </c>
      <c r="N3">
        <f>$G3/72*SUM($O3:$V3)</f>
        <v>14.151555555555555</v>
      </c>
      <c r="O3">
        <f>trueraw!G2*$I3</f>
        <v>-0.49299999999999994</v>
      </c>
      <c r="P3">
        <f>trueraw!H2*$I3</f>
        <v>4.3264999999999993</v>
      </c>
      <c r="Q3">
        <f>trueraw!I2*$I3</f>
        <v>3.1110000000000002</v>
      </c>
      <c r="R3">
        <f>trueraw!J2*$I3</f>
        <v>2.8559999999999999</v>
      </c>
      <c r="S3">
        <f>trueraw!K2*$I3</f>
        <v>0.65449999999999997</v>
      </c>
      <c r="T3">
        <f>trueraw!L2*$I3</f>
        <v>2.7879999999999998</v>
      </c>
      <c r="U3">
        <f>trueraw!M2*$I3</f>
        <v>1.887</v>
      </c>
      <c r="V3">
        <f>trueraw!N2*$I3</f>
        <v>0.79049999999999998</v>
      </c>
      <c r="W3">
        <f>trueraw!O2*$I3</f>
        <v>-3.06</v>
      </c>
      <c r="X3">
        <f t="shared" ref="X3:AG12" si="0">IF(EXACT($B3, X$2), 1, 0)</f>
        <v>0</v>
      </c>
      <c r="Y3">
        <f t="shared" si="0"/>
        <v>1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ref="AH3:AH66" si="1">IF(EXACT($B3, AH$2), 1, 0)</f>
        <v>0</v>
      </c>
    </row>
    <row r="4" spans="2:34" x14ac:dyDescent="0.35">
      <c r="B4" s="1" t="str">
        <f>VLOOKUP($D4, AVs!$A$3:$B$202, 2, FALSE)</f>
        <v>Ben</v>
      </c>
      <c r="C4" s="3">
        <f>VLOOKUP($D4, AVs!$A$3:$C$202, 3, FALSE)</f>
        <v>75.432411278885425</v>
      </c>
      <c r="D4" t="str">
        <f>trueraw!B3</f>
        <v xml:space="preserve">Anthony Davis </v>
      </c>
      <c r="E4" t="str">
        <f>trueraw!C3</f>
        <v>PF, C</v>
      </c>
      <c r="F4" t="str">
        <f>trueraw!D3</f>
        <v>LAL</v>
      </c>
      <c r="G4">
        <v>62</v>
      </c>
      <c r="H4">
        <f>trueraw!F3</f>
        <v>34.799999999999997</v>
      </c>
      <c r="I4">
        <v>1</v>
      </c>
      <c r="J4">
        <f t="shared" ref="J4:J67" si="2">$G4/72*SUMPRODUCT($O4:$W4, $O$1:$W$1)</f>
        <v>9.0847222222222221</v>
      </c>
      <c r="K4">
        <f t="shared" ref="J4:K67" si="3">$G4/72*SUM($O4:$W4)</f>
        <v>11.8575</v>
      </c>
      <c r="L4">
        <f t="shared" ref="L4:L67" si="4">$G4/72*(SUM($O4:$S4) + SUM($U4:$W4))</f>
        <v>11.495833333333332</v>
      </c>
      <c r="M4">
        <f t="shared" ref="M4:M67" si="5">$G4/72*(SUM($Q4:$W4) + $O4)</f>
        <v>9.343055555555555</v>
      </c>
      <c r="N4">
        <f t="shared" ref="N4:N67" si="6">$G4/72*SUM($O4:$V4)</f>
        <v>12.856388888888889</v>
      </c>
      <c r="O4">
        <f>trueraw!G3*$I4</f>
        <v>1.89</v>
      </c>
      <c r="P4">
        <f>trueraw!H3*$I4</f>
        <v>2.92</v>
      </c>
      <c r="Q4">
        <f>trueraw!I3*$I4</f>
        <v>-0.23</v>
      </c>
      <c r="R4">
        <f>trueraw!J3*$I4</f>
        <v>2.13</v>
      </c>
      <c r="S4">
        <f>trueraw!K3*$I4</f>
        <v>1.91</v>
      </c>
      <c r="T4">
        <f>trueraw!L3*$I4</f>
        <v>0.42</v>
      </c>
      <c r="U4">
        <f>trueraw!M3*$I4</f>
        <v>1.51</v>
      </c>
      <c r="V4">
        <f>trueraw!N3*$I4</f>
        <v>4.38</v>
      </c>
      <c r="W4">
        <f>trueraw!O3*$I4</f>
        <v>-1.1599999999999999</v>
      </c>
      <c r="X4">
        <f t="shared" si="0"/>
        <v>0</v>
      </c>
      <c r="Y4">
        <f t="shared" si="0"/>
        <v>0</v>
      </c>
      <c r="Z4">
        <f t="shared" si="0"/>
        <v>1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1"/>
        <v>0</v>
      </c>
    </row>
    <row r="5" spans="2:34" x14ac:dyDescent="0.35">
      <c r="B5" s="1" t="str">
        <f>VLOOKUP($D5, AVs!$A$3:$B$202, 2, FALSE)</f>
        <v>Alex</v>
      </c>
      <c r="C5" s="3">
        <f>VLOOKUP($D5, AVs!$A$3:$C$202, 3, FALSE)</f>
        <v>63.733960377285612</v>
      </c>
      <c r="D5" t="str">
        <f>trueraw!B4</f>
        <v xml:space="preserve">Karl-Anthony Towns </v>
      </c>
      <c r="E5" t="str">
        <f>trueraw!C4</f>
        <v>C</v>
      </c>
      <c r="F5" t="str">
        <f>trueraw!D4</f>
        <v>MIN</v>
      </c>
      <c r="G5">
        <f>trueraw!E4</f>
        <v>69</v>
      </c>
      <c r="H5">
        <f>trueraw!F4</f>
        <v>33.1</v>
      </c>
      <c r="I5">
        <v>1</v>
      </c>
      <c r="J5">
        <f t="shared" si="2"/>
        <v>9.8995833333333341</v>
      </c>
      <c r="K5">
        <f t="shared" si="3"/>
        <v>10.100833333333332</v>
      </c>
      <c r="L5">
        <f t="shared" si="4"/>
        <v>9.439583333333335</v>
      </c>
      <c r="M5">
        <f t="shared" si="5"/>
        <v>9.2095833333333328</v>
      </c>
      <c r="N5">
        <f t="shared" si="6"/>
        <v>12.209166666666667</v>
      </c>
      <c r="O5">
        <f>trueraw!G4*$I5</f>
        <v>1.74</v>
      </c>
      <c r="P5">
        <f>trueraw!H4*$I5</f>
        <v>0.93</v>
      </c>
      <c r="Q5">
        <f>trueraw!I4*$I5</f>
        <v>1.99</v>
      </c>
      <c r="R5">
        <f>trueraw!J4*$I5</f>
        <v>1.89</v>
      </c>
      <c r="S5">
        <f>trueraw!K4*$I5</f>
        <v>2.6</v>
      </c>
      <c r="T5">
        <f>trueraw!L4*$I5</f>
        <v>0.69</v>
      </c>
      <c r="U5">
        <f>trueraw!M4*$I5</f>
        <v>0.49</v>
      </c>
      <c r="V5">
        <f>trueraw!N4*$I5</f>
        <v>2.41</v>
      </c>
      <c r="W5">
        <f>trueraw!O4*$I5</f>
        <v>-2.2000000000000002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1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1"/>
        <v>0</v>
      </c>
    </row>
    <row r="6" spans="2:34" x14ac:dyDescent="0.35">
      <c r="B6" s="1" t="str">
        <f>VLOOKUP($D6, AVs!$A$3:$B$202, 2, FALSE)</f>
        <v>George</v>
      </c>
      <c r="C6" s="3">
        <f>VLOOKUP($D6, AVs!$A$3:$C$202, 3, FALSE)</f>
        <v>60.4828491407958</v>
      </c>
      <c r="D6" t="str">
        <f>trueraw!B5</f>
        <v>Damian Lillard</v>
      </c>
      <c r="E6" t="str">
        <f>trueraw!C5</f>
        <v>PG</v>
      </c>
      <c r="F6" t="str">
        <f>trueraw!D5</f>
        <v>POR</v>
      </c>
      <c r="G6">
        <f>trueraw!E5</f>
        <v>67</v>
      </c>
      <c r="H6">
        <f>trueraw!F5</f>
        <v>35.9</v>
      </c>
      <c r="I6">
        <v>1</v>
      </c>
      <c r="J6">
        <f t="shared" si="2"/>
        <v>11.780833333333334</v>
      </c>
      <c r="K6">
        <f t="shared" si="3"/>
        <v>9.6126388888888901</v>
      </c>
      <c r="L6">
        <f t="shared" si="4"/>
        <v>6.8954166666666659</v>
      </c>
      <c r="M6">
        <f t="shared" si="5"/>
        <v>5.6019444444444453</v>
      </c>
      <c r="N6">
        <f t="shared" si="6"/>
        <v>11.166666666666668</v>
      </c>
      <c r="O6">
        <f>trueraw!G5*$I6</f>
        <v>-0.13</v>
      </c>
      <c r="P6">
        <f>trueraw!H5*$I6</f>
        <v>4.3099999999999996</v>
      </c>
      <c r="Q6">
        <f>trueraw!I5*$I6</f>
        <v>2.81</v>
      </c>
      <c r="R6">
        <f>trueraw!J5*$I6</f>
        <v>2.46</v>
      </c>
      <c r="S6">
        <f>trueraw!K5*$I6</f>
        <v>-0.25</v>
      </c>
      <c r="T6">
        <f>trueraw!L5*$I6</f>
        <v>2.92</v>
      </c>
      <c r="U6">
        <f>trueraw!M5*$I6</f>
        <v>0.54</v>
      </c>
      <c r="V6">
        <f>trueraw!N5*$I6</f>
        <v>-0.66</v>
      </c>
      <c r="W6">
        <f>trueraw!O5*$I6</f>
        <v>-1.67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1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1"/>
        <v>0</v>
      </c>
    </row>
    <row r="7" spans="2:34" x14ac:dyDescent="0.35">
      <c r="B7" s="1" t="str">
        <f>VLOOKUP($D7, AVs!$A$3:$B$202, 2, FALSE)</f>
        <v>Zmo</v>
      </c>
      <c r="C7" s="3">
        <f>VLOOKUP($D7, AVs!$A$3:$C$202, 3, FALSE)</f>
        <v>52.129851821666456</v>
      </c>
      <c r="D7" t="str">
        <f>trueraw!B6</f>
        <v>Kawhi Leonard</v>
      </c>
      <c r="E7" t="str">
        <f>trueraw!C6</f>
        <v>SF</v>
      </c>
      <c r="F7" t="str">
        <f>trueraw!D6</f>
        <v>LAC</v>
      </c>
      <c r="G7">
        <f>trueraw!E6</f>
        <v>60</v>
      </c>
      <c r="H7">
        <f>trueraw!F6</f>
        <v>32.1</v>
      </c>
      <c r="I7">
        <v>1</v>
      </c>
      <c r="J7">
        <f t="shared" si="2"/>
        <v>9.2416666666666671</v>
      </c>
      <c r="K7">
        <f t="shared" si="3"/>
        <v>8.3583333333333343</v>
      </c>
      <c r="L7">
        <f t="shared" si="4"/>
        <v>7.2666666666666657</v>
      </c>
      <c r="M7">
        <f t="shared" si="5"/>
        <v>5.8000000000000016</v>
      </c>
      <c r="N7">
        <f t="shared" si="6"/>
        <v>9.3666666666666671</v>
      </c>
      <c r="O7">
        <f>trueraw!G6*$I7</f>
        <v>0.74</v>
      </c>
      <c r="P7">
        <f>trueraw!H6*$I7</f>
        <v>3.07</v>
      </c>
      <c r="Q7">
        <f>trueraw!I6*$I7</f>
        <v>0.76</v>
      </c>
      <c r="R7">
        <f>trueraw!J6*$I7</f>
        <v>2.1800000000000002</v>
      </c>
      <c r="S7">
        <f>trueraw!K6*$I7</f>
        <v>0.88</v>
      </c>
      <c r="T7">
        <f>trueraw!L6*$I7</f>
        <v>1.31</v>
      </c>
      <c r="U7">
        <f>trueraw!M6*$I7</f>
        <v>2.15</v>
      </c>
      <c r="V7">
        <f>trueraw!N6*$I7</f>
        <v>0.15</v>
      </c>
      <c r="W7">
        <f>trueraw!O6*$I7</f>
        <v>-1.21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1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1"/>
        <v>0</v>
      </c>
    </row>
    <row r="8" spans="2:34" x14ac:dyDescent="0.35">
      <c r="B8" s="1" t="str">
        <f>VLOOKUP($D8, AVs!$A$3:$B$202, 2, FALSE)</f>
        <v>Dylan</v>
      </c>
      <c r="C8" s="3">
        <f>VLOOKUP($D8, AVs!$A$3:$C$202, 3, FALSE)</f>
        <v>54.18318523418634</v>
      </c>
      <c r="D8" t="str">
        <f>trueraw!B7</f>
        <v>Stephen Curry</v>
      </c>
      <c r="E8" t="str">
        <f>trueraw!C7</f>
        <v>PG</v>
      </c>
      <c r="F8" t="str">
        <f>trueraw!D7</f>
        <v>GSW</v>
      </c>
      <c r="G8">
        <f>trueraw!E7</f>
        <v>65</v>
      </c>
      <c r="H8">
        <f>trueraw!F7</f>
        <v>33.1</v>
      </c>
      <c r="I8">
        <v>1</v>
      </c>
      <c r="J8">
        <f t="shared" si="2"/>
        <v>11.185416666666667</v>
      </c>
      <c r="K8">
        <f t="shared" si="3"/>
        <v>8.6666666666666661</v>
      </c>
      <c r="L8">
        <f t="shared" si="4"/>
        <v>6.6805555555555554</v>
      </c>
      <c r="M8">
        <f t="shared" si="5"/>
        <v>4.8388888888888886</v>
      </c>
      <c r="N8">
        <f t="shared" si="6"/>
        <v>11.05</v>
      </c>
      <c r="O8">
        <f>trueraw!G7*$I8</f>
        <v>0</v>
      </c>
      <c r="P8">
        <f>trueraw!H7*$I8</f>
        <v>4.24</v>
      </c>
      <c r="Q8">
        <f>trueraw!I7*$I8</f>
        <v>2.93</v>
      </c>
      <c r="R8">
        <f>trueraw!J7*$I8</f>
        <v>2.0699999999999998</v>
      </c>
      <c r="S8">
        <f>trueraw!K7*$I8</f>
        <v>0.27</v>
      </c>
      <c r="T8">
        <f>trueraw!L7*$I8</f>
        <v>2.2000000000000002</v>
      </c>
      <c r="U8">
        <f>trueraw!M7*$I8</f>
        <v>0.68</v>
      </c>
      <c r="V8">
        <f>trueraw!N7*$I8</f>
        <v>-0.15</v>
      </c>
      <c r="W8">
        <f>trueraw!O7*$I8</f>
        <v>-2.64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1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1"/>
        <v>0</v>
      </c>
    </row>
    <row r="9" spans="2:34" x14ac:dyDescent="0.35">
      <c r="B9" s="1" t="str">
        <f>VLOOKUP($D9, AVs!$A$3:$B$202, 2, FALSE)</f>
        <v>Tom</v>
      </c>
      <c r="C9" s="3">
        <f>VLOOKUP($D9, AVs!$A$3:$C$202, 3, FALSE)</f>
        <v>51.500902848462175</v>
      </c>
      <c r="D9" t="str">
        <f>trueraw!B8</f>
        <v>Nikola Jokic</v>
      </c>
      <c r="E9" t="str">
        <f>trueraw!C8</f>
        <v>C</v>
      </c>
      <c r="F9" t="str">
        <f>trueraw!D8</f>
        <v>DEN</v>
      </c>
      <c r="G9">
        <f>trueraw!E8</f>
        <v>70</v>
      </c>
      <c r="H9">
        <f>trueraw!F8</f>
        <v>32.299999999999997</v>
      </c>
      <c r="I9">
        <v>1</v>
      </c>
      <c r="J9">
        <f t="shared" si="2"/>
        <v>9.7319444444444461</v>
      </c>
      <c r="K9">
        <f t="shared" si="3"/>
        <v>8.2638888888888911</v>
      </c>
      <c r="L9">
        <f t="shared" si="4"/>
        <v>5.6388888888888893</v>
      </c>
      <c r="M9">
        <f t="shared" si="5"/>
        <v>7.3694444444444445</v>
      </c>
      <c r="N9">
        <f t="shared" si="6"/>
        <v>10.208333333333336</v>
      </c>
      <c r="O9">
        <f>trueraw!G8*$I9</f>
        <v>2.25</v>
      </c>
      <c r="P9">
        <f>trueraw!H8*$I9</f>
        <v>0.92</v>
      </c>
      <c r="Q9">
        <f>trueraw!I8*$I9</f>
        <v>-0.32</v>
      </c>
      <c r="R9">
        <f>trueraw!J8*$I9</f>
        <v>1.18</v>
      </c>
      <c r="S9">
        <f>trueraw!K8*$I9</f>
        <v>2.2799999999999998</v>
      </c>
      <c r="T9">
        <f>trueraw!L8*$I9</f>
        <v>2.7</v>
      </c>
      <c r="U9">
        <f>trueraw!M8*$I9</f>
        <v>1</v>
      </c>
      <c r="V9">
        <f>trueraw!N8*$I9</f>
        <v>0.49</v>
      </c>
      <c r="W9">
        <f>trueraw!O8*$I9</f>
        <v>-2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1</v>
      </c>
      <c r="AF9">
        <f t="shared" si="0"/>
        <v>0</v>
      </c>
      <c r="AG9">
        <f t="shared" si="0"/>
        <v>0</v>
      </c>
      <c r="AH9">
        <f t="shared" si="1"/>
        <v>0</v>
      </c>
    </row>
    <row r="10" spans="2:34" x14ac:dyDescent="0.35">
      <c r="B10" s="1" t="str">
        <f>VLOOKUP($D10, AVs!$A$3:$B$202, 2, FALSE)</f>
        <v>Brandt</v>
      </c>
      <c r="C10" s="3">
        <f>VLOOKUP($D10, AVs!$A$3:$C$202, 3, FALSE)</f>
        <v>41.807689261431335</v>
      </c>
      <c r="D10" t="str">
        <f>trueraw!B9</f>
        <v>Kyrie Irving</v>
      </c>
      <c r="E10" t="str">
        <f>trueraw!C9</f>
        <v>PG</v>
      </c>
      <c r="F10" t="str">
        <f>trueraw!D9</f>
        <v>BRO</v>
      </c>
      <c r="G10">
        <f>trueraw!E9</f>
        <v>60</v>
      </c>
      <c r="H10">
        <f>trueraw!F9</f>
        <v>32.200000000000003</v>
      </c>
      <c r="I10">
        <v>1</v>
      </c>
      <c r="J10">
        <f t="shared" si="2"/>
        <v>7.9249999999999998</v>
      </c>
      <c r="K10">
        <f t="shared" si="3"/>
        <v>6.8083333333333336</v>
      </c>
      <c r="L10">
        <f t="shared" si="4"/>
        <v>5.1416666666666675</v>
      </c>
      <c r="M10">
        <f t="shared" si="5"/>
        <v>4.3833333333333337</v>
      </c>
      <c r="N10">
        <f t="shared" si="6"/>
        <v>7.8</v>
      </c>
      <c r="O10">
        <f>trueraw!G9*$I10</f>
        <v>0.92</v>
      </c>
      <c r="P10">
        <f>trueraw!H9*$I10</f>
        <v>2.91</v>
      </c>
      <c r="Q10">
        <f>trueraw!I9*$I10</f>
        <v>1.08</v>
      </c>
      <c r="R10">
        <f>trueraw!J9*$I10</f>
        <v>1.82</v>
      </c>
      <c r="S10">
        <f>trueraw!K9*$I10</f>
        <v>-0.25</v>
      </c>
      <c r="T10">
        <f>trueraw!L9*$I10</f>
        <v>2</v>
      </c>
      <c r="U10">
        <f>trueraw!M9*$I10</f>
        <v>1.03</v>
      </c>
      <c r="V10">
        <f>trueraw!N9*$I10</f>
        <v>-0.15</v>
      </c>
      <c r="W10">
        <f>trueraw!O9*$I10</f>
        <v>-1.19</v>
      </c>
      <c r="X10">
        <f t="shared" si="0"/>
        <v>0</v>
      </c>
      <c r="Y10">
        <f t="shared" si="0"/>
        <v>0</v>
      </c>
      <c r="Z10">
        <f t="shared" si="0"/>
        <v>0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1</v>
      </c>
      <c r="AH10">
        <f t="shared" si="1"/>
        <v>0</v>
      </c>
    </row>
    <row r="11" spans="2:34" x14ac:dyDescent="0.35">
      <c r="B11" s="1" t="str">
        <f>VLOOKUP($D11, AVs!$A$3:$B$202, 2, FALSE)</f>
        <v>Dylan</v>
      </c>
      <c r="C11" s="3">
        <f>VLOOKUP($D11, AVs!$A$3:$C$202, 3, FALSE)</f>
        <v>38.53345490092665</v>
      </c>
      <c r="D11" t="str">
        <f>trueraw!B10</f>
        <v>Joel Embiid</v>
      </c>
      <c r="E11" t="str">
        <f>trueraw!C10</f>
        <v>C</v>
      </c>
      <c r="F11" t="str">
        <f>trueraw!D10</f>
        <v>PHI</v>
      </c>
      <c r="G11">
        <f>trueraw!E10</f>
        <v>60</v>
      </c>
      <c r="H11">
        <f>trueraw!F10</f>
        <v>30.7</v>
      </c>
      <c r="I11">
        <v>1</v>
      </c>
      <c r="J11">
        <f t="shared" si="2"/>
        <v>5.9249999999999998</v>
      </c>
      <c r="K11">
        <f t="shared" si="3"/>
        <v>6.3166666666666673</v>
      </c>
      <c r="L11">
        <f t="shared" si="4"/>
        <v>6.0250000000000004</v>
      </c>
      <c r="M11">
        <f t="shared" si="5"/>
        <v>4.9833333333333325</v>
      </c>
      <c r="N11">
        <f t="shared" si="6"/>
        <v>7.9750000000000005</v>
      </c>
      <c r="O11">
        <f>trueraw!G10*$I11</f>
        <v>0.76</v>
      </c>
      <c r="P11">
        <f>trueraw!H10*$I11</f>
        <v>1.6</v>
      </c>
      <c r="Q11">
        <f>trueraw!I10*$I11</f>
        <v>-0.44</v>
      </c>
      <c r="R11">
        <f>trueraw!J10*$I11</f>
        <v>1.71</v>
      </c>
      <c r="S11">
        <f>trueraw!K10*$I11</f>
        <v>3.03</v>
      </c>
      <c r="T11">
        <f>trueraw!L10*$I11</f>
        <v>0.35</v>
      </c>
      <c r="U11">
        <f>trueraw!M10*$I11</f>
        <v>0.1</v>
      </c>
      <c r="V11">
        <f>trueraw!N10*$I11</f>
        <v>2.46</v>
      </c>
      <c r="W11">
        <f>trueraw!O10*$I11</f>
        <v>-1.99</v>
      </c>
      <c r="X11">
        <f t="shared" si="0"/>
        <v>0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1</v>
      </c>
      <c r="AE11">
        <f t="shared" si="0"/>
        <v>0</v>
      </c>
      <c r="AF11">
        <f t="shared" si="0"/>
        <v>0</v>
      </c>
      <c r="AG11">
        <f t="shared" si="0"/>
        <v>0</v>
      </c>
      <c r="AH11">
        <f t="shared" si="1"/>
        <v>0</v>
      </c>
    </row>
    <row r="12" spans="2:34" x14ac:dyDescent="0.35">
      <c r="B12" s="1" t="str">
        <f>VLOOKUP($D12, AVs!$A$3:$B$202, 2, FALSE)</f>
        <v>Akbar</v>
      </c>
      <c r="C12" s="3">
        <f>VLOOKUP($D12, AVs!$A$3:$C$202, 3, FALSE)</f>
        <v>43.324566196806387</v>
      </c>
      <c r="D12" t="str">
        <f>trueraw!B11</f>
        <v>Trae Young</v>
      </c>
      <c r="E12" t="str">
        <f>trueraw!C11</f>
        <v>PG</v>
      </c>
      <c r="F12" t="str">
        <f>trueraw!D11</f>
        <v>ATL</v>
      </c>
      <c r="G12">
        <f>trueraw!E11</f>
        <v>68</v>
      </c>
      <c r="H12">
        <f>trueraw!F11</f>
        <v>34.1</v>
      </c>
      <c r="I12">
        <v>1</v>
      </c>
      <c r="J12">
        <f t="shared" si="2"/>
        <v>10.672222222222222</v>
      </c>
      <c r="K12">
        <f t="shared" si="3"/>
        <v>7.0361111111111114</v>
      </c>
      <c r="L12">
        <f t="shared" si="4"/>
        <v>3.2677777777777783</v>
      </c>
      <c r="M12">
        <f t="shared" si="5"/>
        <v>3.3905555555555553</v>
      </c>
      <c r="N12">
        <f t="shared" si="6"/>
        <v>9.6805555555555554</v>
      </c>
      <c r="O12">
        <f>trueraw!G11*$I12</f>
        <v>-0.67</v>
      </c>
      <c r="P12">
        <f>trueraw!H11*$I12</f>
        <v>3.86</v>
      </c>
      <c r="Q12">
        <f>trueraw!I11*$I12</f>
        <v>2.21</v>
      </c>
      <c r="R12">
        <f>trueraw!J11*$I12</f>
        <v>2.16</v>
      </c>
      <c r="S12">
        <f>trueraw!K11*$I12</f>
        <v>-0.52</v>
      </c>
      <c r="T12">
        <f>trueraw!L11*$I12</f>
        <v>3.99</v>
      </c>
      <c r="U12">
        <f>trueraw!M11*$I12</f>
        <v>0.27</v>
      </c>
      <c r="V12">
        <f>trueraw!N11*$I12</f>
        <v>-1.05</v>
      </c>
      <c r="W12">
        <f>trueraw!O11*$I12</f>
        <v>-2.8</v>
      </c>
      <c r="X12">
        <f t="shared" si="0"/>
        <v>0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0</v>
      </c>
      <c r="AD12">
        <f t="shared" si="0"/>
        <v>0</v>
      </c>
      <c r="AE12">
        <f t="shared" si="0"/>
        <v>0</v>
      </c>
      <c r="AF12">
        <f t="shared" si="0"/>
        <v>1</v>
      </c>
      <c r="AG12">
        <f t="shared" si="0"/>
        <v>0</v>
      </c>
      <c r="AH12">
        <f t="shared" si="1"/>
        <v>0</v>
      </c>
    </row>
    <row r="13" spans="2:34" x14ac:dyDescent="0.35">
      <c r="B13" s="1" t="str">
        <f>VLOOKUP($D13, AVs!$A$3:$B$202, 2, FALSE)</f>
        <v>Ben</v>
      </c>
      <c r="C13" s="3">
        <f>VLOOKUP($D13, AVs!$A$3:$C$202, 3, FALSE)</f>
        <v>40.900337875088077</v>
      </c>
      <c r="D13" t="str">
        <f>trueraw!B12</f>
        <v>Deandre Ayton</v>
      </c>
      <c r="E13" t="str">
        <f>trueraw!C12</f>
        <v>C</v>
      </c>
      <c r="F13" t="str">
        <f>trueraw!D12</f>
        <v>PHX</v>
      </c>
      <c r="G13">
        <f>trueraw!E12</f>
        <v>67</v>
      </c>
      <c r="H13">
        <f>trueraw!F12</f>
        <v>32.5</v>
      </c>
      <c r="I13">
        <v>1</v>
      </c>
      <c r="J13">
        <f t="shared" si="2"/>
        <v>4.7272222222222222</v>
      </c>
      <c r="K13">
        <f t="shared" si="3"/>
        <v>6.6720833333333331</v>
      </c>
      <c r="L13">
        <f t="shared" si="4"/>
        <v>6.9419444444444451</v>
      </c>
      <c r="M13">
        <f t="shared" si="5"/>
        <v>6.8302777777777779</v>
      </c>
      <c r="N13">
        <f t="shared" si="6"/>
        <v>7.221111111111111</v>
      </c>
      <c r="O13">
        <f>trueraw!G12*$I13</f>
        <v>3.47</v>
      </c>
      <c r="P13">
        <f>trueraw!H12*$I13</f>
        <v>-0.17</v>
      </c>
      <c r="Q13">
        <f>trueraw!I12*$I13</f>
        <v>-1.51</v>
      </c>
      <c r="R13">
        <f>trueraw!J12*$I13</f>
        <v>0.95</v>
      </c>
      <c r="S13">
        <f>trueraw!K12*$I13</f>
        <v>2.83</v>
      </c>
      <c r="T13">
        <f>trueraw!L12*$I13</f>
        <v>-0.28999999999999998</v>
      </c>
      <c r="U13">
        <f>trueraw!M12*$I13</f>
        <v>-0.2</v>
      </c>
      <c r="V13">
        <f>trueraw!N12*$I13</f>
        <v>2.68</v>
      </c>
      <c r="W13">
        <f>trueraw!O12*$I13</f>
        <v>-0.59</v>
      </c>
      <c r="X13">
        <f t="shared" ref="X13:AG22" si="7">IF(EXACT($B13, X$2), 1, 0)</f>
        <v>0</v>
      </c>
      <c r="Y13">
        <f t="shared" si="7"/>
        <v>0</v>
      </c>
      <c r="Z13">
        <f t="shared" si="7"/>
        <v>1</v>
      </c>
      <c r="AA13">
        <f t="shared" si="7"/>
        <v>0</v>
      </c>
      <c r="AB13">
        <f t="shared" si="7"/>
        <v>0</v>
      </c>
      <c r="AC13">
        <f t="shared" si="7"/>
        <v>0</v>
      </c>
      <c r="AD13">
        <f t="shared" si="7"/>
        <v>0</v>
      </c>
      <c r="AE13">
        <f t="shared" si="7"/>
        <v>0</v>
      </c>
      <c r="AF13">
        <f t="shared" si="7"/>
        <v>0</v>
      </c>
      <c r="AG13">
        <f t="shared" si="7"/>
        <v>0</v>
      </c>
      <c r="AH13">
        <f t="shared" si="1"/>
        <v>0</v>
      </c>
    </row>
    <row r="14" spans="2:34" x14ac:dyDescent="0.35">
      <c r="B14" s="1" t="str">
        <f>VLOOKUP($D14, AVs!$A$3:$B$202, 2, FALSE)</f>
        <v>Kyle</v>
      </c>
      <c r="C14" s="3">
        <f>VLOOKUP($D14, AVs!$A$3:$C$202, 3, FALSE)</f>
        <v>40.568752276714953</v>
      </c>
      <c r="D14" t="str">
        <f>trueraw!B13</f>
        <v>Devin Booker</v>
      </c>
      <c r="E14" t="str">
        <f>trueraw!C13</f>
        <v>SG, PG</v>
      </c>
      <c r="F14" t="str">
        <f>trueraw!D13</f>
        <v>PHX</v>
      </c>
      <c r="G14">
        <f>trueraw!E13</f>
        <v>70</v>
      </c>
      <c r="H14">
        <f>trueraw!F13</f>
        <v>35.6</v>
      </c>
      <c r="I14">
        <v>0.95</v>
      </c>
      <c r="J14">
        <f t="shared" si="2"/>
        <v>9.5409027777777791</v>
      </c>
      <c r="K14">
        <f t="shared" si="3"/>
        <v>6.6222916666666682</v>
      </c>
      <c r="L14">
        <f t="shared" si="4"/>
        <v>4.5626388888888902</v>
      </c>
      <c r="M14">
        <f t="shared" si="5"/>
        <v>2.2351388888888892</v>
      </c>
      <c r="N14">
        <f t="shared" si="6"/>
        <v>9.0236805555555559</v>
      </c>
      <c r="O14">
        <f>trueraw!G13*$I14</f>
        <v>0.67449999999999999</v>
      </c>
      <c r="P14">
        <f>trueraw!H13*$I14</f>
        <v>4.5125000000000002</v>
      </c>
      <c r="Q14">
        <f>trueraw!I13*$I14</f>
        <v>0.74099999999999999</v>
      </c>
      <c r="R14">
        <f>trueraw!J13*$I14</f>
        <v>2.0329999999999999</v>
      </c>
      <c r="S14">
        <f>trueraw!K13*$I14</f>
        <v>-0.19949999999999998</v>
      </c>
      <c r="T14">
        <f>trueraw!L13*$I14</f>
        <v>2.1185</v>
      </c>
      <c r="U14">
        <f>trueraw!M13*$I14</f>
        <v>-6.6500000000000004E-2</v>
      </c>
      <c r="V14">
        <f>trueraw!N13*$I14</f>
        <v>-0.53200000000000003</v>
      </c>
      <c r="W14">
        <f>trueraw!O13*$I14</f>
        <v>-2.4699999999999998</v>
      </c>
      <c r="X14">
        <f t="shared" si="7"/>
        <v>0</v>
      </c>
      <c r="Y14">
        <f t="shared" si="7"/>
        <v>1</v>
      </c>
      <c r="Z14">
        <f t="shared" si="7"/>
        <v>0</v>
      </c>
      <c r="AA14">
        <f t="shared" si="7"/>
        <v>0</v>
      </c>
      <c r="AB14">
        <f t="shared" si="7"/>
        <v>0</v>
      </c>
      <c r="AC14">
        <f t="shared" si="7"/>
        <v>0</v>
      </c>
      <c r="AD14">
        <f t="shared" si="7"/>
        <v>0</v>
      </c>
      <c r="AE14">
        <f t="shared" si="7"/>
        <v>0</v>
      </c>
      <c r="AF14">
        <f t="shared" si="7"/>
        <v>0</v>
      </c>
      <c r="AG14">
        <f t="shared" si="7"/>
        <v>0</v>
      </c>
      <c r="AH14">
        <f t="shared" si="1"/>
        <v>0</v>
      </c>
    </row>
    <row r="15" spans="2:34" x14ac:dyDescent="0.35">
      <c r="B15" s="1" t="str">
        <f>VLOOKUP($D15, AVs!$A$3:$B$202, 2, FALSE)</f>
        <v>Akbar</v>
      </c>
      <c r="C15" s="3">
        <f>VLOOKUP($D15, AVs!$A$3:$C$202, 3, FALSE)</f>
        <v>36.208193549991954</v>
      </c>
      <c r="D15" t="str">
        <f>trueraw!B14</f>
        <v>Paul George</v>
      </c>
      <c r="E15" t="str">
        <f>trueraw!C14</f>
        <v>SF</v>
      </c>
      <c r="F15" t="str">
        <f>trueraw!D14</f>
        <v>LAC</v>
      </c>
      <c r="G15">
        <f>trueraw!E14</f>
        <v>63</v>
      </c>
      <c r="H15">
        <f>trueraw!F14</f>
        <v>33.200000000000003</v>
      </c>
      <c r="I15">
        <v>1</v>
      </c>
      <c r="J15">
        <f t="shared" si="2"/>
        <v>7.5512500000000005</v>
      </c>
      <c r="K15">
        <f t="shared" si="3"/>
        <v>5.9675000000000002</v>
      </c>
      <c r="L15">
        <f t="shared" si="4"/>
        <v>5.2762500000000001</v>
      </c>
      <c r="M15">
        <f t="shared" si="5"/>
        <v>3.9025000000000007</v>
      </c>
      <c r="N15">
        <f t="shared" si="6"/>
        <v>7.3587500000000006</v>
      </c>
      <c r="O15">
        <f>trueraw!G14*$I15</f>
        <v>-1.23</v>
      </c>
      <c r="P15">
        <f>trueraw!H14*$I15</f>
        <v>2.36</v>
      </c>
      <c r="Q15">
        <f>trueraw!I14*$I15</f>
        <v>2.4900000000000002</v>
      </c>
      <c r="R15">
        <f>trueraw!J14*$I15</f>
        <v>1.71</v>
      </c>
      <c r="S15">
        <f>trueraw!K14*$I15</f>
        <v>0.65</v>
      </c>
      <c r="T15">
        <f>trueraw!L14*$I15</f>
        <v>0.79</v>
      </c>
      <c r="U15">
        <f>trueraw!M14*$I15</f>
        <v>1.86</v>
      </c>
      <c r="V15">
        <f>trueraw!N14*$I15</f>
        <v>-0.22</v>
      </c>
      <c r="W15">
        <f>trueraw!O14*$I15</f>
        <v>-1.59</v>
      </c>
      <c r="X15">
        <f t="shared" si="7"/>
        <v>0</v>
      </c>
      <c r="Y15">
        <f t="shared" si="7"/>
        <v>0</v>
      </c>
      <c r="Z15">
        <f t="shared" si="7"/>
        <v>0</v>
      </c>
      <c r="AA15">
        <f t="shared" si="7"/>
        <v>0</v>
      </c>
      <c r="AB15">
        <f t="shared" si="7"/>
        <v>0</v>
      </c>
      <c r="AC15">
        <f t="shared" si="7"/>
        <v>0</v>
      </c>
      <c r="AD15">
        <f t="shared" si="7"/>
        <v>0</v>
      </c>
      <c r="AE15">
        <f t="shared" si="7"/>
        <v>0</v>
      </c>
      <c r="AF15">
        <f t="shared" si="7"/>
        <v>1</v>
      </c>
      <c r="AG15">
        <f t="shared" si="7"/>
        <v>0</v>
      </c>
      <c r="AH15">
        <f t="shared" si="1"/>
        <v>0</v>
      </c>
    </row>
    <row r="16" spans="2:34" x14ac:dyDescent="0.35">
      <c r="B16" s="1" t="str">
        <f>VLOOKUP($D16, AVs!$A$3:$B$202, 2, FALSE)</f>
        <v>George</v>
      </c>
      <c r="C16" s="3">
        <f>VLOOKUP($D16, AVs!$A$3:$C$202, 3, FALSE)</f>
        <v>38.545478925414365</v>
      </c>
      <c r="D16" t="str">
        <f>trueraw!B15</f>
        <v>Luka Doncic</v>
      </c>
      <c r="E16" t="str">
        <f>trueraw!C15</f>
        <v>PG</v>
      </c>
      <c r="F16" t="str">
        <f>trueraw!D15</f>
        <v>DAL</v>
      </c>
      <c r="G16">
        <f>trueraw!E15</f>
        <v>67</v>
      </c>
      <c r="H16">
        <f>trueraw!F15</f>
        <v>34.1</v>
      </c>
      <c r="I16">
        <v>1</v>
      </c>
      <c r="J16">
        <f t="shared" si="2"/>
        <v>9.7429166666666678</v>
      </c>
      <c r="K16">
        <f t="shared" si="3"/>
        <v>6.3184722222222218</v>
      </c>
      <c r="L16">
        <f t="shared" si="4"/>
        <v>2.8940277777777772</v>
      </c>
      <c r="M16">
        <f t="shared" si="5"/>
        <v>6.4394444444444439</v>
      </c>
      <c r="N16">
        <f t="shared" si="6"/>
        <v>9.2404166666666665</v>
      </c>
      <c r="O16">
        <f>trueraw!G15*$I16</f>
        <v>0.31</v>
      </c>
      <c r="P16">
        <f>trueraw!H15*$I16</f>
        <v>-0.13</v>
      </c>
      <c r="Q16">
        <f>trueraw!I15*$I16</f>
        <v>1.6</v>
      </c>
      <c r="R16">
        <f>trueraw!J15*$I16</f>
        <v>2.57</v>
      </c>
      <c r="S16">
        <f>trueraw!K15*$I16</f>
        <v>1.95</v>
      </c>
      <c r="T16">
        <f>trueraw!L15*$I16</f>
        <v>3.68</v>
      </c>
      <c r="U16">
        <f>trueraw!M15*$I16</f>
        <v>0.49</v>
      </c>
      <c r="V16">
        <f>trueraw!N15*$I16</f>
        <v>-0.54</v>
      </c>
      <c r="W16">
        <f>trueraw!O15*$I16</f>
        <v>-3.14</v>
      </c>
      <c r="X16">
        <f t="shared" si="7"/>
        <v>0</v>
      </c>
      <c r="Y16">
        <f t="shared" si="7"/>
        <v>0</v>
      </c>
      <c r="Z16">
        <f t="shared" si="7"/>
        <v>0</v>
      </c>
      <c r="AA16">
        <f t="shared" si="7"/>
        <v>1</v>
      </c>
      <c r="AB16">
        <f t="shared" si="7"/>
        <v>0</v>
      </c>
      <c r="AC16">
        <f t="shared" si="7"/>
        <v>0</v>
      </c>
      <c r="AD16">
        <f t="shared" si="7"/>
        <v>0</v>
      </c>
      <c r="AE16">
        <f t="shared" si="7"/>
        <v>0</v>
      </c>
      <c r="AF16">
        <f t="shared" si="7"/>
        <v>0</v>
      </c>
      <c r="AG16">
        <f t="shared" si="7"/>
        <v>0</v>
      </c>
      <c r="AH16">
        <f t="shared" si="1"/>
        <v>0</v>
      </c>
    </row>
    <row r="17" spans="2:34" x14ac:dyDescent="0.35">
      <c r="B17" s="1" t="str">
        <f>VLOOKUP($D17, AVs!$A$3:$B$202, 2, FALSE)</f>
        <v>Dylan</v>
      </c>
      <c r="C17" s="3">
        <f>VLOOKUP($D17, AVs!$A$3:$C$202, 3, FALSE)</f>
        <v>30.296998126832214</v>
      </c>
      <c r="D17" t="str">
        <f>trueraw!B16</f>
        <v xml:space="preserve">Kristaps Porzingis </v>
      </c>
      <c r="E17" t="str">
        <f>trueraw!C16</f>
        <v>PF, C</v>
      </c>
      <c r="F17" t="str">
        <f>trueraw!D16</f>
        <v>DAL</v>
      </c>
      <c r="G17">
        <f>trueraw!E16</f>
        <v>55</v>
      </c>
      <c r="H17">
        <f>trueraw!F16</f>
        <v>30.8</v>
      </c>
      <c r="I17">
        <v>1</v>
      </c>
      <c r="J17">
        <f t="shared" si="2"/>
        <v>2.3986111111111112</v>
      </c>
      <c r="K17">
        <f t="shared" si="3"/>
        <v>5.0798611111111107</v>
      </c>
      <c r="L17">
        <f t="shared" si="4"/>
        <v>5.3701388888888886</v>
      </c>
      <c r="M17">
        <f t="shared" si="5"/>
        <v>4.6597222222222214</v>
      </c>
      <c r="N17">
        <f t="shared" si="6"/>
        <v>5.1486111111111112</v>
      </c>
      <c r="O17">
        <f>trueraw!G16*$I17</f>
        <v>-0.84</v>
      </c>
      <c r="P17">
        <f>trueraw!H16*$I17</f>
        <v>0.55000000000000004</v>
      </c>
      <c r="Q17">
        <f>trueraw!I16*$I17</f>
        <v>1.24</v>
      </c>
      <c r="R17">
        <f>trueraw!J16*$I17</f>
        <v>1.19</v>
      </c>
      <c r="S17">
        <f>trueraw!K16*$I17</f>
        <v>1.89</v>
      </c>
      <c r="T17">
        <f>trueraw!L16*$I17</f>
        <v>-0.38</v>
      </c>
      <c r="U17">
        <f>trueraw!M16*$I17</f>
        <v>-0.51</v>
      </c>
      <c r="V17">
        <f>trueraw!N16*$I17</f>
        <v>3.6</v>
      </c>
      <c r="W17">
        <f>trueraw!O16*$I17</f>
        <v>-0.09</v>
      </c>
      <c r="X17">
        <f t="shared" si="7"/>
        <v>0</v>
      </c>
      <c r="Y17">
        <f t="shared" si="7"/>
        <v>0</v>
      </c>
      <c r="Z17">
        <f t="shared" si="7"/>
        <v>0</v>
      </c>
      <c r="AA17">
        <f t="shared" si="7"/>
        <v>0</v>
      </c>
      <c r="AB17">
        <f t="shared" si="7"/>
        <v>0</v>
      </c>
      <c r="AC17">
        <f t="shared" si="7"/>
        <v>0</v>
      </c>
      <c r="AD17">
        <f t="shared" si="7"/>
        <v>1</v>
      </c>
      <c r="AE17">
        <f t="shared" si="7"/>
        <v>0</v>
      </c>
      <c r="AF17">
        <f t="shared" si="7"/>
        <v>0</v>
      </c>
      <c r="AG17">
        <f t="shared" si="7"/>
        <v>0</v>
      </c>
      <c r="AH17">
        <f t="shared" si="1"/>
        <v>0</v>
      </c>
    </row>
    <row r="18" spans="2:34" x14ac:dyDescent="0.35">
      <c r="B18" s="1" t="str">
        <f>VLOOKUP($D18, AVs!$A$3:$B$202, 2, FALSE)</f>
        <v>Brandt</v>
      </c>
      <c r="C18" s="3">
        <f>VLOOKUP($D18, AVs!$A$3:$C$202, 3, FALSE)</f>
        <v>35.714283621034468</v>
      </c>
      <c r="D18" t="str">
        <f>trueraw!B17</f>
        <v>Jimmy Butler</v>
      </c>
      <c r="E18" t="str">
        <f>trueraw!C17</f>
        <v>SF, SG</v>
      </c>
      <c r="F18" t="str">
        <f>trueraw!D17</f>
        <v>MIA</v>
      </c>
      <c r="G18">
        <f>trueraw!E17</f>
        <v>64</v>
      </c>
      <c r="H18">
        <f>trueraw!F17</f>
        <v>33.4</v>
      </c>
      <c r="I18">
        <v>1</v>
      </c>
      <c r="J18">
        <f t="shared" si="2"/>
        <v>6.6755555555555546</v>
      </c>
      <c r="K18">
        <f t="shared" si="3"/>
        <v>5.8933333333333326</v>
      </c>
      <c r="L18">
        <f t="shared" si="4"/>
        <v>4.177777777777778</v>
      </c>
      <c r="M18">
        <f t="shared" si="5"/>
        <v>3.5822222222222222</v>
      </c>
      <c r="N18">
        <f t="shared" si="6"/>
        <v>6.8088888888888883</v>
      </c>
      <c r="O18">
        <f>trueraw!G17*$I18</f>
        <v>-0.15</v>
      </c>
      <c r="P18">
        <f>trueraw!H17*$I18</f>
        <v>2.6</v>
      </c>
      <c r="Q18">
        <f>trueraw!I17*$I18</f>
        <v>-0.84</v>
      </c>
      <c r="R18">
        <f>trueraw!J17*$I18</f>
        <v>1.1000000000000001</v>
      </c>
      <c r="S18">
        <f>trueraw!K17*$I18</f>
        <v>0.72</v>
      </c>
      <c r="T18">
        <f>trueraw!L17*$I18</f>
        <v>1.93</v>
      </c>
      <c r="U18">
        <f>trueraw!M17*$I18</f>
        <v>2.15</v>
      </c>
      <c r="V18">
        <f>trueraw!N17*$I18</f>
        <v>0.15</v>
      </c>
      <c r="W18">
        <f>trueraw!O17*$I18</f>
        <v>-1.03</v>
      </c>
      <c r="X18">
        <f t="shared" si="7"/>
        <v>0</v>
      </c>
      <c r="Y18">
        <f t="shared" si="7"/>
        <v>0</v>
      </c>
      <c r="Z18">
        <f t="shared" si="7"/>
        <v>0</v>
      </c>
      <c r="AA18">
        <f t="shared" si="7"/>
        <v>0</v>
      </c>
      <c r="AB18">
        <f t="shared" si="7"/>
        <v>0</v>
      </c>
      <c r="AC18">
        <f t="shared" si="7"/>
        <v>0</v>
      </c>
      <c r="AD18">
        <f t="shared" si="7"/>
        <v>0</v>
      </c>
      <c r="AE18">
        <f t="shared" si="7"/>
        <v>0</v>
      </c>
      <c r="AF18">
        <f t="shared" si="7"/>
        <v>0</v>
      </c>
      <c r="AG18">
        <f t="shared" si="7"/>
        <v>1</v>
      </c>
      <c r="AH18">
        <f t="shared" si="1"/>
        <v>0</v>
      </c>
    </row>
    <row r="19" spans="2:34" x14ac:dyDescent="0.35">
      <c r="B19" s="1" t="str">
        <f>VLOOKUP($D19, AVs!$A$3:$B$202, 2, FALSE)</f>
        <v>Alex</v>
      </c>
      <c r="C19" s="3">
        <f>VLOOKUP($D19, AVs!$A$3:$C$202, 3, FALSE)</f>
        <v>38.875677136346631</v>
      </c>
      <c r="D19" t="str">
        <f>trueraw!B18</f>
        <v>Jayson Tatum</v>
      </c>
      <c r="E19" t="str">
        <f>trueraw!C18</f>
        <v>PF, SF</v>
      </c>
      <c r="F19" t="str">
        <f>trueraw!D18</f>
        <v>BOS</v>
      </c>
      <c r="G19">
        <f>trueraw!E18</f>
        <v>70</v>
      </c>
      <c r="H19">
        <f>trueraw!F18</f>
        <v>34.6</v>
      </c>
      <c r="I19">
        <v>1</v>
      </c>
      <c r="J19">
        <f t="shared" si="2"/>
        <v>6.6013888888888888</v>
      </c>
      <c r="K19">
        <f t="shared" si="3"/>
        <v>6.3680555555555562</v>
      </c>
      <c r="L19">
        <f t="shared" si="4"/>
        <v>5.8722222222222227</v>
      </c>
      <c r="M19">
        <f t="shared" si="5"/>
        <v>5.5027777777777773</v>
      </c>
      <c r="N19">
        <f t="shared" si="6"/>
        <v>7.3597222222222225</v>
      </c>
      <c r="O19">
        <f>trueraw!G18*$I19</f>
        <v>-0.28000000000000003</v>
      </c>
      <c r="P19">
        <f>trueraw!H18*$I19</f>
        <v>0.89</v>
      </c>
      <c r="Q19">
        <f>trueraw!I18*$I19</f>
        <v>1.72</v>
      </c>
      <c r="R19">
        <f>trueraw!J18*$I19</f>
        <v>1.74</v>
      </c>
      <c r="S19">
        <f>trueraw!K18*$I19</f>
        <v>0.96</v>
      </c>
      <c r="T19">
        <f>trueraw!L18*$I19</f>
        <v>0.51</v>
      </c>
      <c r="U19">
        <f>trueraw!M18*$I19</f>
        <v>1.25</v>
      </c>
      <c r="V19">
        <f>trueraw!N18*$I19</f>
        <v>0.78</v>
      </c>
      <c r="W19">
        <f>trueraw!O18*$I19</f>
        <v>-1.02</v>
      </c>
      <c r="X19">
        <f t="shared" si="7"/>
        <v>0</v>
      </c>
      <c r="Y19">
        <f t="shared" si="7"/>
        <v>0</v>
      </c>
      <c r="Z19">
        <f t="shared" si="7"/>
        <v>0</v>
      </c>
      <c r="AA19">
        <f t="shared" si="7"/>
        <v>0</v>
      </c>
      <c r="AB19">
        <f t="shared" si="7"/>
        <v>1</v>
      </c>
      <c r="AC19">
        <f t="shared" si="7"/>
        <v>0</v>
      </c>
      <c r="AD19">
        <f t="shared" si="7"/>
        <v>0</v>
      </c>
      <c r="AE19">
        <f t="shared" si="7"/>
        <v>0</v>
      </c>
      <c r="AF19">
        <f t="shared" si="7"/>
        <v>0</v>
      </c>
      <c r="AG19">
        <f t="shared" si="7"/>
        <v>0</v>
      </c>
      <c r="AH19">
        <f t="shared" si="1"/>
        <v>0</v>
      </c>
    </row>
    <row r="20" spans="2:34" x14ac:dyDescent="0.35">
      <c r="B20" s="1" t="str">
        <f>VLOOKUP($D20, AVs!$A$3:$B$202, 2, FALSE)</f>
        <v>Zmo</v>
      </c>
      <c r="C20" s="3">
        <f>VLOOKUP($D20, AVs!$A$3:$C$202, 3, FALSE)</f>
        <v>37.504013419784926</v>
      </c>
      <c r="D20" t="str">
        <f>trueraw!B19</f>
        <v>Giannis Antetokounmpo</v>
      </c>
      <c r="E20" t="str">
        <f>trueraw!C19</f>
        <v>PF, SF</v>
      </c>
      <c r="F20" t="str">
        <f>trueraw!D19</f>
        <v>MIL</v>
      </c>
      <c r="G20">
        <f>trueraw!E19</f>
        <v>69</v>
      </c>
      <c r="H20">
        <f>trueraw!F19</f>
        <v>30.8</v>
      </c>
      <c r="I20">
        <v>1</v>
      </c>
      <c r="J20">
        <f t="shared" si="2"/>
        <v>7.5420833333333341</v>
      </c>
      <c r="K20">
        <f t="shared" si="3"/>
        <v>6.1620833333333351</v>
      </c>
      <c r="L20">
        <f t="shared" si="4"/>
        <v>4.4562500000000007</v>
      </c>
      <c r="M20">
        <f t="shared" si="5"/>
        <v>10.771666666666667</v>
      </c>
      <c r="N20">
        <f t="shared" si="6"/>
        <v>8.663333333333334</v>
      </c>
      <c r="O20">
        <f>trueraw!G19*$I20</f>
        <v>4.18</v>
      </c>
      <c r="P20">
        <f>trueraw!H19*$I20</f>
        <v>-4.8099999999999996</v>
      </c>
      <c r="Q20">
        <f>trueraw!I19*$I20</f>
        <v>0.12</v>
      </c>
      <c r="R20">
        <f>trueraw!J19*$I20</f>
        <v>2.63</v>
      </c>
      <c r="S20">
        <f>trueraw!K19*$I20</f>
        <v>3.7</v>
      </c>
      <c r="T20">
        <f>trueraw!L19*$I20</f>
        <v>1.78</v>
      </c>
      <c r="U20">
        <f>trueraw!M19*$I20</f>
        <v>0.27</v>
      </c>
      <c r="V20">
        <f>trueraw!N19*$I20</f>
        <v>1.17</v>
      </c>
      <c r="W20">
        <f>trueraw!O19*$I20</f>
        <v>-2.61</v>
      </c>
      <c r="X20">
        <f t="shared" si="7"/>
        <v>0</v>
      </c>
      <c r="Y20">
        <f t="shared" si="7"/>
        <v>0</v>
      </c>
      <c r="Z20">
        <f t="shared" si="7"/>
        <v>0</v>
      </c>
      <c r="AA20">
        <f t="shared" si="7"/>
        <v>0</v>
      </c>
      <c r="AB20">
        <f t="shared" si="7"/>
        <v>0</v>
      </c>
      <c r="AC20">
        <f t="shared" si="7"/>
        <v>1</v>
      </c>
      <c r="AD20">
        <f t="shared" si="7"/>
        <v>0</v>
      </c>
      <c r="AE20">
        <f t="shared" si="7"/>
        <v>0</v>
      </c>
      <c r="AF20">
        <f t="shared" si="7"/>
        <v>0</v>
      </c>
      <c r="AG20">
        <f t="shared" si="7"/>
        <v>0</v>
      </c>
      <c r="AH20">
        <f t="shared" si="1"/>
        <v>0</v>
      </c>
    </row>
    <row r="21" spans="2:34" x14ac:dyDescent="0.35">
      <c r="B21" s="1" t="str">
        <f>VLOOKUP($D21, AVs!$A$3:$B$202, 2, FALSE)</f>
        <v>Tom</v>
      </c>
      <c r="C21" s="3">
        <f>VLOOKUP($D21, AVs!$A$3:$C$202, 3, FALSE)</f>
        <v>37.440193597503892</v>
      </c>
      <c r="D21" t="str">
        <f>trueraw!B20</f>
        <v>Nikola Vucevic</v>
      </c>
      <c r="E21" t="str">
        <f>trueraw!C20</f>
        <v>C</v>
      </c>
      <c r="F21" t="str">
        <f>trueraw!D20</f>
        <v>ORL</v>
      </c>
      <c r="G21">
        <f>trueraw!E20</f>
        <v>69</v>
      </c>
      <c r="H21">
        <f>trueraw!F20</f>
        <v>31.6</v>
      </c>
      <c r="I21">
        <v>1</v>
      </c>
      <c r="J21">
        <f t="shared" si="2"/>
        <v>5.3475000000000001</v>
      </c>
      <c r="K21">
        <f t="shared" si="3"/>
        <v>6.1524999999999999</v>
      </c>
      <c r="L21">
        <f t="shared" si="4"/>
        <v>5.5966666666666667</v>
      </c>
      <c r="M21">
        <f t="shared" si="5"/>
        <v>5.9416666666666673</v>
      </c>
      <c r="N21">
        <f t="shared" si="6"/>
        <v>5.9512499999999999</v>
      </c>
      <c r="O21">
        <f>trueraw!G20*$I21</f>
        <v>1.1299999999999999</v>
      </c>
      <c r="P21">
        <f>trueraw!H20*$I21</f>
        <v>0.22</v>
      </c>
      <c r="Q21">
        <f>trueraw!I20*$I21</f>
        <v>0.28000000000000003</v>
      </c>
      <c r="R21">
        <f>trueraw!J20*$I21</f>
        <v>1.02</v>
      </c>
      <c r="S21">
        <f>trueraw!K20*$I21</f>
        <v>2.4</v>
      </c>
      <c r="T21">
        <f>trueraw!L20*$I21</f>
        <v>0.57999999999999996</v>
      </c>
      <c r="U21">
        <f>trueraw!M20*$I21</f>
        <v>-0.05</v>
      </c>
      <c r="V21">
        <f>trueraw!N20*$I21</f>
        <v>0.63</v>
      </c>
      <c r="W21">
        <f>trueraw!O20*$I21</f>
        <v>0.21</v>
      </c>
      <c r="X21">
        <f t="shared" si="7"/>
        <v>0</v>
      </c>
      <c r="Y21">
        <f t="shared" si="7"/>
        <v>0</v>
      </c>
      <c r="Z21">
        <f t="shared" si="7"/>
        <v>0</v>
      </c>
      <c r="AA21">
        <f t="shared" si="7"/>
        <v>0</v>
      </c>
      <c r="AB21">
        <f t="shared" si="7"/>
        <v>0</v>
      </c>
      <c r="AC21">
        <f t="shared" si="7"/>
        <v>0</v>
      </c>
      <c r="AD21">
        <f t="shared" si="7"/>
        <v>0</v>
      </c>
      <c r="AE21">
        <f t="shared" si="7"/>
        <v>1</v>
      </c>
      <c r="AF21">
        <f t="shared" si="7"/>
        <v>0</v>
      </c>
      <c r="AG21">
        <f t="shared" si="7"/>
        <v>0</v>
      </c>
      <c r="AH21">
        <f t="shared" si="1"/>
        <v>0</v>
      </c>
    </row>
    <row r="22" spans="2:34" x14ac:dyDescent="0.35">
      <c r="B22" s="1" t="str">
        <f>VLOOKUP($D22, AVs!$A$3:$B$202, 2, FALSE)</f>
        <v>Ben</v>
      </c>
      <c r="C22" s="3">
        <f>VLOOKUP($D22, AVs!$A$3:$C$202, 3, FALSE)</f>
        <v>32.359580788958048</v>
      </c>
      <c r="D22" t="str">
        <f>trueraw!B21</f>
        <v>Bam Adebayo</v>
      </c>
      <c r="E22" t="str">
        <f>trueraw!C21</f>
        <v>C, PF</v>
      </c>
      <c r="F22" t="str">
        <f>trueraw!D21</f>
        <v>MIA</v>
      </c>
      <c r="G22">
        <f>trueraw!E21</f>
        <v>65</v>
      </c>
      <c r="H22">
        <f>trueraw!F21</f>
        <v>34.5</v>
      </c>
      <c r="I22">
        <v>1</v>
      </c>
      <c r="J22">
        <f t="shared" si="2"/>
        <v>5.0284722222222227</v>
      </c>
      <c r="K22">
        <f t="shared" si="3"/>
        <v>5.3895833333333334</v>
      </c>
      <c r="L22">
        <f t="shared" si="4"/>
        <v>3.9541666666666666</v>
      </c>
      <c r="M22">
        <f t="shared" si="5"/>
        <v>6.5451388888888893</v>
      </c>
      <c r="N22">
        <f t="shared" si="6"/>
        <v>6.8520833333333329</v>
      </c>
      <c r="O22">
        <f>trueraw!G21*$I22</f>
        <v>3.19</v>
      </c>
      <c r="P22">
        <f>trueraw!H21*$I22</f>
        <v>-1.28</v>
      </c>
      <c r="Q22">
        <f>trueraw!I21*$I22</f>
        <v>-1.75</v>
      </c>
      <c r="R22">
        <f>trueraw!J21*$I22</f>
        <v>0.75</v>
      </c>
      <c r="S22">
        <f>trueraw!K21*$I22</f>
        <v>2.46</v>
      </c>
      <c r="T22">
        <f>trueraw!L21*$I22</f>
        <v>1.59</v>
      </c>
      <c r="U22">
        <f>trueraw!M21*$I22</f>
        <v>0.61</v>
      </c>
      <c r="V22">
        <f>trueraw!N21*$I22</f>
        <v>2.02</v>
      </c>
      <c r="W22">
        <f>trueraw!O21*$I22</f>
        <v>-1.62</v>
      </c>
      <c r="X22">
        <f t="shared" si="7"/>
        <v>0</v>
      </c>
      <c r="Y22">
        <f t="shared" si="7"/>
        <v>0</v>
      </c>
      <c r="Z22">
        <f t="shared" si="7"/>
        <v>1</v>
      </c>
      <c r="AA22">
        <f t="shared" si="7"/>
        <v>0</v>
      </c>
      <c r="AB22">
        <f t="shared" si="7"/>
        <v>0</v>
      </c>
      <c r="AC22">
        <f t="shared" si="7"/>
        <v>0</v>
      </c>
      <c r="AD22">
        <f t="shared" si="7"/>
        <v>0</v>
      </c>
      <c r="AE22">
        <f t="shared" si="7"/>
        <v>0</v>
      </c>
      <c r="AF22">
        <f t="shared" si="7"/>
        <v>0</v>
      </c>
      <c r="AG22">
        <f t="shared" si="7"/>
        <v>0</v>
      </c>
      <c r="AH22">
        <f t="shared" si="1"/>
        <v>0</v>
      </c>
    </row>
    <row r="23" spans="2:34" x14ac:dyDescent="0.35">
      <c r="B23" s="1" t="str">
        <f>VLOOKUP($D23, AVs!$A$3:$B$202, 2, FALSE)</f>
        <v>Zmo</v>
      </c>
      <c r="C23" s="3">
        <f>VLOOKUP($D23, AVs!$A$3:$C$202, 3, FALSE)</f>
        <v>28.932733809955266</v>
      </c>
      <c r="D23" t="str">
        <f>trueraw!B22</f>
        <v xml:space="preserve">Jusuf Nurkic </v>
      </c>
      <c r="E23" t="str">
        <f>trueraw!C22</f>
        <v>C</v>
      </c>
      <c r="F23" t="str">
        <f>trueraw!D22</f>
        <v>POR</v>
      </c>
      <c r="G23">
        <f>trueraw!E22</f>
        <v>60</v>
      </c>
      <c r="H23">
        <f>trueraw!F22</f>
        <v>30.1</v>
      </c>
      <c r="I23">
        <v>1</v>
      </c>
      <c r="J23">
        <f t="shared" si="2"/>
        <v>3.3833333333333333</v>
      </c>
      <c r="K23">
        <f t="shared" si="3"/>
        <v>4.875</v>
      </c>
      <c r="L23">
        <f t="shared" si="4"/>
        <v>4.3833333333333337</v>
      </c>
      <c r="M23">
        <f t="shared" si="5"/>
        <v>4.6500000000000004</v>
      </c>
      <c r="N23">
        <f t="shared" si="6"/>
        <v>5.4499999999999993</v>
      </c>
      <c r="O23">
        <f>trueraw!G22*$I23</f>
        <v>1.17</v>
      </c>
      <c r="P23">
        <f>trueraw!H22*$I23</f>
        <v>0.27</v>
      </c>
      <c r="Q23">
        <f>trueraw!I22*$I23</f>
        <v>-1.29</v>
      </c>
      <c r="R23">
        <f>trueraw!J22*$I23</f>
        <v>0.44</v>
      </c>
      <c r="S23">
        <f>trueraw!K22*$I23</f>
        <v>2.0499999999999998</v>
      </c>
      <c r="T23">
        <f>trueraw!L22*$I23</f>
        <v>0.59</v>
      </c>
      <c r="U23">
        <f>trueraw!M22*$I23</f>
        <v>0.83</v>
      </c>
      <c r="V23">
        <f>trueraw!N22*$I23</f>
        <v>2.48</v>
      </c>
      <c r="W23">
        <f>trueraw!O22*$I23</f>
        <v>-0.69</v>
      </c>
      <c r="X23">
        <f t="shared" ref="X23:AG32" si="8">IF(EXACT($B23, X$2), 1, 0)</f>
        <v>0</v>
      </c>
      <c r="Y23">
        <f t="shared" si="8"/>
        <v>0</v>
      </c>
      <c r="Z23">
        <f t="shared" si="8"/>
        <v>0</v>
      </c>
      <c r="AA23">
        <f t="shared" si="8"/>
        <v>0</v>
      </c>
      <c r="AB23">
        <f t="shared" si="8"/>
        <v>0</v>
      </c>
      <c r="AC23">
        <f t="shared" si="8"/>
        <v>1</v>
      </c>
      <c r="AD23">
        <f t="shared" si="8"/>
        <v>0</v>
      </c>
      <c r="AE23">
        <f t="shared" si="8"/>
        <v>0</v>
      </c>
      <c r="AF23">
        <f t="shared" si="8"/>
        <v>0</v>
      </c>
      <c r="AG23">
        <f t="shared" si="8"/>
        <v>0</v>
      </c>
      <c r="AH23">
        <f t="shared" si="1"/>
        <v>0</v>
      </c>
    </row>
    <row r="24" spans="2:34" x14ac:dyDescent="0.35">
      <c r="B24" s="1" t="str">
        <f>VLOOKUP($D24, AVs!$A$3:$B$202, 2, FALSE)</f>
        <v>Alex</v>
      </c>
      <c r="C24" s="3">
        <f>VLOOKUP($D24, AVs!$A$3:$C$202, 3, FALSE)</f>
        <v>30.495856993360039</v>
      </c>
      <c r="D24" t="str">
        <f>trueraw!B23</f>
        <v>John Collins</v>
      </c>
      <c r="E24" t="str">
        <f>trueraw!C23</f>
        <v>PF, C</v>
      </c>
      <c r="F24" t="str">
        <f>trueraw!D23</f>
        <v>ATL</v>
      </c>
      <c r="G24">
        <f>trueraw!E23</f>
        <v>65</v>
      </c>
      <c r="H24">
        <f>trueraw!F23</f>
        <v>31.1</v>
      </c>
      <c r="I24">
        <v>1</v>
      </c>
      <c r="J24">
        <f t="shared" si="2"/>
        <v>4.1618055555555555</v>
      </c>
      <c r="K24">
        <f t="shared" si="3"/>
        <v>5.1097222222222216</v>
      </c>
      <c r="L24">
        <f t="shared" si="4"/>
        <v>5.615277777777778</v>
      </c>
      <c r="M24">
        <f t="shared" si="5"/>
        <v>4.9111111111111105</v>
      </c>
      <c r="N24">
        <f t="shared" si="6"/>
        <v>5.4618055555555545</v>
      </c>
      <c r="O24">
        <f>trueraw!G23*$I24</f>
        <v>3.06</v>
      </c>
      <c r="P24">
        <f>trueraw!H23*$I24</f>
        <v>0.22</v>
      </c>
      <c r="Q24">
        <f>trueraw!I23*$I24</f>
        <v>-0.13</v>
      </c>
      <c r="R24">
        <f>trueraw!J23*$I24</f>
        <v>0.88</v>
      </c>
      <c r="S24">
        <f>trueraw!K23*$I24</f>
        <v>1.48</v>
      </c>
      <c r="T24">
        <f>trueraw!L23*$I24</f>
        <v>-0.56000000000000005</v>
      </c>
      <c r="U24">
        <f>trueraw!M23*$I24</f>
        <v>-0.34</v>
      </c>
      <c r="V24">
        <f>trueraw!N23*$I24</f>
        <v>1.44</v>
      </c>
      <c r="W24">
        <f>trueraw!O23*$I24</f>
        <v>-0.39</v>
      </c>
      <c r="X24">
        <f t="shared" si="8"/>
        <v>0</v>
      </c>
      <c r="Y24">
        <f t="shared" si="8"/>
        <v>0</v>
      </c>
      <c r="Z24">
        <f t="shared" si="8"/>
        <v>0</v>
      </c>
      <c r="AA24">
        <f t="shared" si="8"/>
        <v>0</v>
      </c>
      <c r="AB24">
        <f t="shared" si="8"/>
        <v>1</v>
      </c>
      <c r="AC24">
        <f t="shared" si="8"/>
        <v>0</v>
      </c>
      <c r="AD24">
        <f t="shared" si="8"/>
        <v>0</v>
      </c>
      <c r="AE24">
        <f t="shared" si="8"/>
        <v>0</v>
      </c>
      <c r="AF24">
        <f t="shared" si="8"/>
        <v>0</v>
      </c>
      <c r="AG24">
        <f t="shared" si="8"/>
        <v>0</v>
      </c>
      <c r="AH24">
        <f t="shared" si="1"/>
        <v>0</v>
      </c>
    </row>
    <row r="25" spans="2:34" x14ac:dyDescent="0.35">
      <c r="B25" s="1" t="str">
        <f>VLOOKUP($D25, AVs!$A$3:$B$202, 2, FALSE)</f>
        <v>Tom</v>
      </c>
      <c r="C25" s="3">
        <f>VLOOKUP($D25, AVs!$A$3:$C$202, 3, FALSE)</f>
        <v>26.699964955080031</v>
      </c>
      <c r="D25" t="str">
        <f>trueraw!B24</f>
        <v xml:space="preserve">LeBron James </v>
      </c>
      <c r="E25" t="str">
        <f>trueraw!C24</f>
        <v>SF, PF</v>
      </c>
      <c r="F25" t="str">
        <f>trueraw!D24</f>
        <v>LAL</v>
      </c>
      <c r="G25">
        <f>trueraw!E24</f>
        <v>59</v>
      </c>
      <c r="H25">
        <f>trueraw!F24</f>
        <v>34.1</v>
      </c>
      <c r="I25">
        <v>1</v>
      </c>
      <c r="J25">
        <f t="shared" si="2"/>
        <v>6.8423611111111109</v>
      </c>
      <c r="K25">
        <f t="shared" si="3"/>
        <v>4.5397222222222222</v>
      </c>
      <c r="L25">
        <f t="shared" si="4"/>
        <v>1.0816666666666668</v>
      </c>
      <c r="M25">
        <f t="shared" si="5"/>
        <v>6.252361111111111</v>
      </c>
      <c r="N25">
        <f t="shared" si="6"/>
        <v>6.7604166666666661</v>
      </c>
      <c r="O25">
        <f>trueraw!G24*$I25</f>
        <v>1.66</v>
      </c>
      <c r="P25">
        <f>trueraw!H24*$I25</f>
        <v>-2.09</v>
      </c>
      <c r="Q25">
        <f>trueraw!I24*$I25</f>
        <v>0.75</v>
      </c>
      <c r="R25">
        <f>trueraw!J24*$I25</f>
        <v>1.89</v>
      </c>
      <c r="S25">
        <f>trueraw!K24*$I25</f>
        <v>1.24</v>
      </c>
      <c r="T25">
        <f>trueraw!L24*$I25</f>
        <v>4.22</v>
      </c>
      <c r="U25">
        <f>trueraw!M24*$I25</f>
        <v>0.68</v>
      </c>
      <c r="V25">
        <f>trueraw!N24*$I25</f>
        <v>-0.1</v>
      </c>
      <c r="W25">
        <f>trueraw!O24*$I25</f>
        <v>-2.71</v>
      </c>
      <c r="X25">
        <f t="shared" si="8"/>
        <v>0</v>
      </c>
      <c r="Y25">
        <f t="shared" si="8"/>
        <v>0</v>
      </c>
      <c r="Z25">
        <f t="shared" si="8"/>
        <v>0</v>
      </c>
      <c r="AA25">
        <f t="shared" si="8"/>
        <v>0</v>
      </c>
      <c r="AB25">
        <f t="shared" si="8"/>
        <v>0</v>
      </c>
      <c r="AC25">
        <f t="shared" si="8"/>
        <v>0</v>
      </c>
      <c r="AD25">
        <f t="shared" si="8"/>
        <v>0</v>
      </c>
      <c r="AE25">
        <f t="shared" si="8"/>
        <v>1</v>
      </c>
      <c r="AF25">
        <f t="shared" si="8"/>
        <v>0</v>
      </c>
      <c r="AG25">
        <f t="shared" si="8"/>
        <v>0</v>
      </c>
      <c r="AH25">
        <f t="shared" si="1"/>
        <v>0</v>
      </c>
    </row>
    <row r="26" spans="2:34" x14ac:dyDescent="0.35">
      <c r="B26" s="1" t="str">
        <f>VLOOKUP($D26, AVs!$A$3:$B$202, 2, FALSE)</f>
        <v>Kyle</v>
      </c>
      <c r="C26" s="3">
        <f>VLOOKUP($D26, AVs!$A$3:$C$202, 3, FALSE)</f>
        <v>30.799232380435054</v>
      </c>
      <c r="D26" t="str">
        <f>trueraw!B25</f>
        <v>Rudy Gobert</v>
      </c>
      <c r="E26" t="str">
        <f>trueraw!C25</f>
        <v>C</v>
      </c>
      <c r="F26" t="str">
        <f>trueraw!D25</f>
        <v>UTA</v>
      </c>
      <c r="G26">
        <f>trueraw!E25</f>
        <v>67</v>
      </c>
      <c r="H26">
        <f>trueraw!F25</f>
        <v>34.799999999999997</v>
      </c>
      <c r="I26">
        <v>1</v>
      </c>
      <c r="J26">
        <f t="shared" si="2"/>
        <v>2.0193055555555555</v>
      </c>
      <c r="K26">
        <f t="shared" si="3"/>
        <v>5.1552777777777781</v>
      </c>
      <c r="L26">
        <f t="shared" si="4"/>
        <v>5.6670833333333333</v>
      </c>
      <c r="M26">
        <f t="shared" si="5"/>
        <v>8.8030555555555559</v>
      </c>
      <c r="N26">
        <f t="shared" si="6"/>
        <v>5.5740277777777782</v>
      </c>
      <c r="O26">
        <f>trueraw!G25*$I26</f>
        <v>4.82</v>
      </c>
      <c r="P26">
        <f>trueraw!H25*$I26</f>
        <v>-3.92</v>
      </c>
      <c r="Q26">
        <f>trueraw!I25*$I26</f>
        <v>-1.75</v>
      </c>
      <c r="R26">
        <f>trueraw!J25*$I26</f>
        <v>0.36</v>
      </c>
      <c r="S26">
        <f>trueraw!K25*$I26</f>
        <v>3.67</v>
      </c>
      <c r="T26">
        <f>trueraw!L25*$I26</f>
        <v>-0.55000000000000004</v>
      </c>
      <c r="U26">
        <f>trueraw!M25*$I26</f>
        <v>-0.46</v>
      </c>
      <c r="V26">
        <f>trueraw!N25*$I26</f>
        <v>3.82</v>
      </c>
      <c r="W26">
        <f>trueraw!O25*$I26</f>
        <v>-0.45</v>
      </c>
      <c r="X26">
        <f t="shared" si="8"/>
        <v>0</v>
      </c>
      <c r="Y26">
        <f t="shared" si="8"/>
        <v>1</v>
      </c>
      <c r="Z26">
        <f t="shared" si="8"/>
        <v>0</v>
      </c>
      <c r="AA26">
        <f t="shared" si="8"/>
        <v>0</v>
      </c>
      <c r="AB26">
        <f t="shared" si="8"/>
        <v>0</v>
      </c>
      <c r="AC26">
        <f t="shared" si="8"/>
        <v>0</v>
      </c>
      <c r="AD26">
        <f t="shared" si="8"/>
        <v>0</v>
      </c>
      <c r="AE26">
        <f t="shared" si="8"/>
        <v>0</v>
      </c>
      <c r="AF26">
        <f t="shared" si="8"/>
        <v>0</v>
      </c>
      <c r="AG26">
        <f t="shared" si="8"/>
        <v>0</v>
      </c>
      <c r="AH26">
        <f t="shared" si="1"/>
        <v>0</v>
      </c>
    </row>
    <row r="27" spans="2:34" x14ac:dyDescent="0.35">
      <c r="B27" s="1" t="str">
        <f>VLOOKUP($D27, AVs!$A$3:$B$202, 2, FALSE)</f>
        <v>George</v>
      </c>
      <c r="C27" s="3">
        <f>VLOOKUP($D27, AVs!$A$3:$C$202, 3, FALSE)</f>
        <v>30.427412546276052</v>
      </c>
      <c r="D27" t="str">
        <f>trueraw!B26</f>
        <v>Khris Middleton</v>
      </c>
      <c r="E27" t="str">
        <f>trueraw!C26</f>
        <v>SF, SG</v>
      </c>
      <c r="F27" t="str">
        <f>trueraw!D26</f>
        <v>MIL</v>
      </c>
      <c r="G27">
        <f>trueraw!E26</f>
        <v>67</v>
      </c>
      <c r="H27">
        <f>trueraw!F26</f>
        <v>31.1</v>
      </c>
      <c r="I27">
        <v>1</v>
      </c>
      <c r="J27">
        <f t="shared" si="2"/>
        <v>6.8954166666666667</v>
      </c>
      <c r="K27">
        <f t="shared" si="3"/>
        <v>5.0994444444444449</v>
      </c>
      <c r="L27">
        <f t="shared" si="4"/>
        <v>4.0665277777777771</v>
      </c>
      <c r="M27">
        <f t="shared" si="5"/>
        <v>2.9777777777777779</v>
      </c>
      <c r="N27">
        <f t="shared" si="6"/>
        <v>5.9183333333333339</v>
      </c>
      <c r="O27">
        <f>trueraw!G26*$I27</f>
        <v>0.53</v>
      </c>
      <c r="P27">
        <f>trueraw!H26*$I27</f>
        <v>2.2799999999999998</v>
      </c>
      <c r="Q27">
        <f>trueraw!I26*$I27</f>
        <v>1.1299999999999999</v>
      </c>
      <c r="R27">
        <f>trueraw!J26*$I27</f>
        <v>1.21</v>
      </c>
      <c r="S27">
        <f>trueraw!K26*$I27</f>
        <v>0.69</v>
      </c>
      <c r="T27">
        <f>trueraw!L26*$I27</f>
        <v>1.1100000000000001</v>
      </c>
      <c r="U27">
        <f>trueraw!M26*$I27</f>
        <v>0.46</v>
      </c>
      <c r="V27">
        <f>trueraw!N26*$I27</f>
        <v>-1.05</v>
      </c>
      <c r="W27">
        <f>trueraw!O26*$I27</f>
        <v>-0.88</v>
      </c>
      <c r="X27">
        <f t="shared" si="8"/>
        <v>0</v>
      </c>
      <c r="Y27">
        <f t="shared" si="8"/>
        <v>0</v>
      </c>
      <c r="Z27">
        <f t="shared" si="8"/>
        <v>0</v>
      </c>
      <c r="AA27">
        <f t="shared" si="8"/>
        <v>1</v>
      </c>
      <c r="AB27">
        <f t="shared" si="8"/>
        <v>0</v>
      </c>
      <c r="AC27">
        <f t="shared" si="8"/>
        <v>0</v>
      </c>
      <c r="AD27">
        <f t="shared" si="8"/>
        <v>0</v>
      </c>
      <c r="AE27">
        <f t="shared" si="8"/>
        <v>0</v>
      </c>
      <c r="AF27">
        <f t="shared" si="8"/>
        <v>0</v>
      </c>
      <c r="AG27">
        <f t="shared" si="8"/>
        <v>0</v>
      </c>
      <c r="AH27">
        <f t="shared" si="1"/>
        <v>0</v>
      </c>
    </row>
    <row r="28" spans="2:34" x14ac:dyDescent="0.35">
      <c r="B28" s="1" t="str">
        <f>VLOOKUP($D28, AVs!$A$3:$B$202, 2, FALSE)</f>
        <v>Kyle</v>
      </c>
      <c r="C28" s="3">
        <f>VLOOKUP($D28, AVs!$A$3:$C$202, 3, FALSE)</f>
        <v>24.678078991220353</v>
      </c>
      <c r="D28" t="str">
        <f>trueraw!B27</f>
        <v>Chris Paul</v>
      </c>
      <c r="E28" t="str">
        <f>trueraw!C27</f>
        <v>PG</v>
      </c>
      <c r="F28" t="str">
        <f>trueraw!D27</f>
        <v>PHX</v>
      </c>
      <c r="G28">
        <f>trueraw!E27</f>
        <v>61</v>
      </c>
      <c r="H28">
        <f>trueraw!F27</f>
        <v>28.5</v>
      </c>
      <c r="I28">
        <v>1</v>
      </c>
      <c r="J28">
        <f t="shared" si="2"/>
        <v>5.6170833333333334</v>
      </c>
      <c r="K28">
        <f t="shared" si="3"/>
        <v>4.2361111111111107</v>
      </c>
      <c r="L28">
        <f t="shared" si="4"/>
        <v>2.3722222222222222</v>
      </c>
      <c r="M28">
        <f t="shared" si="5"/>
        <v>2.7958333333333334</v>
      </c>
      <c r="N28">
        <f t="shared" si="6"/>
        <v>4.8969444444444443</v>
      </c>
      <c r="O28">
        <f>trueraw!G27*$I28</f>
        <v>0.77</v>
      </c>
      <c r="P28">
        <f>trueraw!H27*$I28</f>
        <v>1.7</v>
      </c>
      <c r="Q28">
        <f>trueraw!I27*$I28</f>
        <v>0.15</v>
      </c>
      <c r="R28">
        <f>trueraw!J27*$I28</f>
        <v>0.54</v>
      </c>
      <c r="S28">
        <f>trueraw!K27*$I28</f>
        <v>-7.0000000000000007E-2</v>
      </c>
      <c r="T28">
        <f>trueraw!L27*$I28</f>
        <v>2.2000000000000002</v>
      </c>
      <c r="U28">
        <f>trueraw!M27*$I28</f>
        <v>1.34</v>
      </c>
      <c r="V28">
        <f>trueraw!N27*$I28</f>
        <v>-0.85</v>
      </c>
      <c r="W28">
        <f>trueraw!O27*$I28</f>
        <v>-0.78</v>
      </c>
      <c r="X28">
        <f t="shared" si="8"/>
        <v>0</v>
      </c>
      <c r="Y28">
        <f t="shared" si="8"/>
        <v>1</v>
      </c>
      <c r="Z28">
        <f t="shared" si="8"/>
        <v>0</v>
      </c>
      <c r="AA28">
        <f t="shared" si="8"/>
        <v>0</v>
      </c>
      <c r="AB28">
        <f t="shared" si="8"/>
        <v>0</v>
      </c>
      <c r="AC28">
        <f t="shared" si="8"/>
        <v>0</v>
      </c>
      <c r="AD28">
        <f t="shared" si="8"/>
        <v>0</v>
      </c>
      <c r="AE28">
        <f t="shared" si="8"/>
        <v>0</v>
      </c>
      <c r="AF28">
        <f t="shared" si="8"/>
        <v>0</v>
      </c>
      <c r="AG28">
        <f t="shared" si="8"/>
        <v>0</v>
      </c>
      <c r="AH28">
        <f t="shared" si="1"/>
        <v>0</v>
      </c>
    </row>
    <row r="29" spans="2:34" x14ac:dyDescent="0.35">
      <c r="B29" s="1" t="str">
        <f>VLOOKUP($D29, AVs!$A$3:$B$202, 2, FALSE)</f>
        <v>Akbar</v>
      </c>
      <c r="C29" s="3">
        <f>VLOOKUP($D29, AVs!$A$3:$C$202, 3, FALSE)</f>
        <v>26.531628612251829</v>
      </c>
      <c r="D29" t="str">
        <f>trueraw!B28</f>
        <v>Shai Gilgeous-Alexander</v>
      </c>
      <c r="E29" t="str">
        <f>trueraw!C28</f>
        <v>SG, PG</v>
      </c>
      <c r="F29" t="str">
        <f>trueraw!D28</f>
        <v>OKL</v>
      </c>
      <c r="G29">
        <f>trueraw!E28</f>
        <v>68</v>
      </c>
      <c r="H29">
        <f>trueraw!F28</f>
        <v>34.9</v>
      </c>
      <c r="I29">
        <v>1</v>
      </c>
      <c r="J29">
        <f t="shared" si="2"/>
        <v>4.9866666666666664</v>
      </c>
      <c r="K29">
        <f t="shared" si="3"/>
        <v>4.5144444444444449</v>
      </c>
      <c r="L29">
        <f t="shared" si="4"/>
        <v>3.2772222222222229</v>
      </c>
      <c r="M29">
        <f t="shared" si="5"/>
        <v>3.7588888888888894</v>
      </c>
      <c r="N29">
        <f t="shared" si="6"/>
        <v>5.4683333333333328</v>
      </c>
      <c r="O29">
        <f>trueraw!G28*$I29</f>
        <v>0.17</v>
      </c>
      <c r="P29">
        <f>trueraw!H28*$I29</f>
        <v>0.8</v>
      </c>
      <c r="Q29">
        <f>trueraw!I28*$I29</f>
        <v>7.0000000000000007E-2</v>
      </c>
      <c r="R29">
        <f>trueraw!J28*$I29</f>
        <v>1.28</v>
      </c>
      <c r="S29">
        <f>trueraw!K28*$I29</f>
        <v>0.62</v>
      </c>
      <c r="T29">
        <f>trueraw!L28*$I29</f>
        <v>1.31</v>
      </c>
      <c r="U29">
        <f>trueraw!M28*$I29</f>
        <v>1.03</v>
      </c>
      <c r="V29">
        <f>trueraw!N28*$I29</f>
        <v>0.51</v>
      </c>
      <c r="W29">
        <f>trueraw!O28*$I29</f>
        <v>-1.01</v>
      </c>
      <c r="X29">
        <f t="shared" si="8"/>
        <v>0</v>
      </c>
      <c r="Y29">
        <f t="shared" si="8"/>
        <v>0</v>
      </c>
      <c r="Z29">
        <f t="shared" si="8"/>
        <v>0</v>
      </c>
      <c r="AA29">
        <f t="shared" si="8"/>
        <v>0</v>
      </c>
      <c r="AB29">
        <f t="shared" si="8"/>
        <v>0</v>
      </c>
      <c r="AC29">
        <f t="shared" si="8"/>
        <v>0</v>
      </c>
      <c r="AD29">
        <f t="shared" si="8"/>
        <v>0</v>
      </c>
      <c r="AE29">
        <f t="shared" si="8"/>
        <v>0</v>
      </c>
      <c r="AF29">
        <f t="shared" si="8"/>
        <v>1</v>
      </c>
      <c r="AG29">
        <f t="shared" si="8"/>
        <v>0</v>
      </c>
      <c r="AH29">
        <f t="shared" si="1"/>
        <v>0</v>
      </c>
    </row>
    <row r="30" spans="2:34" x14ac:dyDescent="0.35">
      <c r="B30" s="1" t="str">
        <f>VLOOKUP($D30, AVs!$A$3:$B$202, 2, FALSE)</f>
        <v>Brandt</v>
      </c>
      <c r="C30" s="3">
        <f>VLOOKUP($D30, AVs!$A$3:$C$202, 3, FALSE)</f>
        <v>25.90360456400813</v>
      </c>
      <c r="D30" t="str">
        <f>trueraw!B29</f>
        <v>Fred VanVleet</v>
      </c>
      <c r="E30" t="str">
        <f>trueraw!C29</f>
        <v>SG, PG</v>
      </c>
      <c r="F30" t="str">
        <f>trueraw!D29</f>
        <v>TOR</v>
      </c>
      <c r="G30">
        <f>trueraw!E29</f>
        <v>67</v>
      </c>
      <c r="H30">
        <f>trueraw!F29</f>
        <v>35.6</v>
      </c>
      <c r="I30">
        <v>1</v>
      </c>
      <c r="J30">
        <f t="shared" si="2"/>
        <v>5.7322222222222221</v>
      </c>
      <c r="K30">
        <f t="shared" si="3"/>
        <v>4.4201388888888893</v>
      </c>
      <c r="L30">
        <f t="shared" si="4"/>
        <v>2.1495833333333336</v>
      </c>
      <c r="M30">
        <f t="shared" si="5"/>
        <v>3.3686111111111114</v>
      </c>
      <c r="N30">
        <f t="shared" si="6"/>
        <v>5.2297222222222226</v>
      </c>
      <c r="O30">
        <f>trueraw!G29*$I30</f>
        <v>-1.67</v>
      </c>
      <c r="P30">
        <f>trueraw!H29*$I30</f>
        <v>1.1299999999999999</v>
      </c>
      <c r="Q30">
        <f>trueraw!I29*$I30</f>
        <v>1.47</v>
      </c>
      <c r="R30">
        <f>trueraw!J29*$I30</f>
        <v>0.81</v>
      </c>
      <c r="S30">
        <f>trueraw!K29*$I30</f>
        <v>-0.39</v>
      </c>
      <c r="T30">
        <f>trueraw!L29*$I30</f>
        <v>2.44</v>
      </c>
      <c r="U30">
        <f>trueraw!M29*$I30</f>
        <v>2.37</v>
      </c>
      <c r="V30">
        <f>trueraw!N29*$I30</f>
        <v>-0.54</v>
      </c>
      <c r="W30">
        <f>trueraw!O29*$I30</f>
        <v>-0.87</v>
      </c>
      <c r="X30">
        <f t="shared" si="8"/>
        <v>0</v>
      </c>
      <c r="Y30">
        <f t="shared" si="8"/>
        <v>0</v>
      </c>
      <c r="Z30">
        <f t="shared" si="8"/>
        <v>0</v>
      </c>
      <c r="AA30">
        <f t="shared" si="8"/>
        <v>0</v>
      </c>
      <c r="AB30">
        <f t="shared" si="8"/>
        <v>0</v>
      </c>
      <c r="AC30">
        <f t="shared" si="8"/>
        <v>0</v>
      </c>
      <c r="AD30">
        <f t="shared" si="8"/>
        <v>0</v>
      </c>
      <c r="AE30">
        <f t="shared" si="8"/>
        <v>0</v>
      </c>
      <c r="AF30">
        <f t="shared" si="8"/>
        <v>0</v>
      </c>
      <c r="AG30">
        <f t="shared" si="8"/>
        <v>1</v>
      </c>
      <c r="AH30">
        <f t="shared" si="1"/>
        <v>0</v>
      </c>
    </row>
    <row r="31" spans="2:34" x14ac:dyDescent="0.35">
      <c r="B31" s="1" t="str">
        <f>VLOOKUP($D31, AVs!$A$3:$B$202, 2, FALSE)</f>
        <v>Ben</v>
      </c>
      <c r="C31" s="3">
        <f>VLOOKUP($D31, AVs!$A$3:$C$202, 3, FALSE)</f>
        <v>25.90267963904753</v>
      </c>
      <c r="D31" t="str">
        <f>trueraw!B30</f>
        <v>Brook Lopez</v>
      </c>
      <c r="E31" t="str">
        <f>trueraw!C30</f>
        <v>C</v>
      </c>
      <c r="F31" t="str">
        <f>trueraw!D30</f>
        <v>MIL</v>
      </c>
      <c r="G31">
        <f>trueraw!E30</f>
        <v>68</v>
      </c>
      <c r="H31">
        <f>trueraw!F30</f>
        <v>27.7</v>
      </c>
      <c r="I31">
        <v>1</v>
      </c>
      <c r="J31">
        <f t="shared" si="2"/>
        <v>-0.39666666666666667</v>
      </c>
      <c r="K31">
        <f t="shared" si="3"/>
        <v>4.42</v>
      </c>
      <c r="L31">
        <f t="shared" si="4"/>
        <v>4.9111111111111105</v>
      </c>
      <c r="M31">
        <f t="shared" si="5"/>
        <v>3.5416666666666665</v>
      </c>
      <c r="N31">
        <f t="shared" si="6"/>
        <v>3.8533333333333335</v>
      </c>
      <c r="O31">
        <f>trueraw!G30*$I31</f>
        <v>-0.59</v>
      </c>
      <c r="P31">
        <f>trueraw!H30*$I31</f>
        <v>0.93</v>
      </c>
      <c r="Q31">
        <f>trueraw!I30*$I31</f>
        <v>0.28000000000000003</v>
      </c>
      <c r="R31">
        <f>trueraw!J30*$I31</f>
        <v>-0.05</v>
      </c>
      <c r="S31">
        <f>trueraw!K30*$I31</f>
        <v>-0.05</v>
      </c>
      <c r="T31">
        <f>trueraw!L30*$I31</f>
        <v>-0.52</v>
      </c>
      <c r="U31">
        <f>trueraw!M30*$I31</f>
        <v>-0.42</v>
      </c>
      <c r="V31">
        <f>trueraw!N30*$I31</f>
        <v>4.5</v>
      </c>
      <c r="W31">
        <f>trueraw!O30*$I31</f>
        <v>0.6</v>
      </c>
      <c r="X31">
        <f t="shared" si="8"/>
        <v>0</v>
      </c>
      <c r="Y31">
        <f t="shared" si="8"/>
        <v>0</v>
      </c>
      <c r="Z31">
        <f t="shared" si="8"/>
        <v>1</v>
      </c>
      <c r="AA31">
        <f t="shared" si="8"/>
        <v>0</v>
      </c>
      <c r="AB31">
        <f t="shared" si="8"/>
        <v>0</v>
      </c>
      <c r="AC31">
        <f t="shared" si="8"/>
        <v>0</v>
      </c>
      <c r="AD31">
        <f t="shared" si="8"/>
        <v>0</v>
      </c>
      <c r="AE31">
        <f t="shared" si="8"/>
        <v>0</v>
      </c>
      <c r="AF31">
        <f t="shared" si="8"/>
        <v>0</v>
      </c>
      <c r="AG31">
        <f t="shared" si="8"/>
        <v>0</v>
      </c>
      <c r="AH31">
        <f t="shared" si="1"/>
        <v>0</v>
      </c>
    </row>
    <row r="32" spans="2:34" x14ac:dyDescent="0.35">
      <c r="B32" s="1" t="str">
        <f>VLOOKUP($D32, AVs!$A$3:$B$202, 2, FALSE)</f>
        <v>Dylan</v>
      </c>
      <c r="C32" s="3">
        <f>VLOOKUP($D32, AVs!$A$3:$C$202, 3, FALSE)</f>
        <v>22.904072916800029</v>
      </c>
      <c r="D32" t="str">
        <f>trueraw!B31</f>
        <v>Kevin Durant</v>
      </c>
      <c r="E32" t="str">
        <f>trueraw!C31</f>
        <v>SF, PF</v>
      </c>
      <c r="F32" t="str">
        <f>trueraw!D31</f>
        <v>BRO</v>
      </c>
      <c r="G32">
        <f>trueraw!E31</f>
        <v>62</v>
      </c>
      <c r="H32">
        <f>trueraw!F31</f>
        <v>30.6</v>
      </c>
      <c r="I32">
        <v>1</v>
      </c>
      <c r="J32">
        <f t="shared" si="2"/>
        <v>5.6402777777777784</v>
      </c>
      <c r="K32">
        <f t="shared" si="3"/>
        <v>3.9697222222222237</v>
      </c>
      <c r="L32">
        <f t="shared" si="4"/>
        <v>3.2291666666666674</v>
      </c>
      <c r="M32">
        <f t="shared" si="5"/>
        <v>1.8255555555555558</v>
      </c>
      <c r="N32">
        <f t="shared" si="6"/>
        <v>5.8900000000000006</v>
      </c>
      <c r="O32">
        <f>trueraw!G31*$I32</f>
        <v>0.76</v>
      </c>
      <c r="P32">
        <f>trueraw!H31*$I32</f>
        <v>2.4900000000000002</v>
      </c>
      <c r="Q32">
        <f>trueraw!I31*$I32</f>
        <v>0.78</v>
      </c>
      <c r="R32">
        <f>trueraw!J31*$I32</f>
        <v>1.75</v>
      </c>
      <c r="S32">
        <f>trueraw!K31*$I32</f>
        <v>0.45</v>
      </c>
      <c r="T32">
        <f>trueraw!L31*$I32</f>
        <v>0.86</v>
      </c>
      <c r="U32">
        <f>trueraw!M31*$I32</f>
        <v>-0.54</v>
      </c>
      <c r="V32">
        <f>trueraw!N31*$I32</f>
        <v>0.28999999999999998</v>
      </c>
      <c r="W32">
        <f>trueraw!O31*$I32</f>
        <v>-2.23</v>
      </c>
      <c r="X32">
        <f t="shared" si="8"/>
        <v>0</v>
      </c>
      <c r="Y32">
        <f t="shared" si="8"/>
        <v>0</v>
      </c>
      <c r="Z32">
        <f t="shared" si="8"/>
        <v>0</v>
      </c>
      <c r="AA32">
        <f t="shared" si="8"/>
        <v>0</v>
      </c>
      <c r="AB32">
        <f t="shared" si="8"/>
        <v>0</v>
      </c>
      <c r="AC32">
        <f t="shared" si="8"/>
        <v>0</v>
      </c>
      <c r="AD32">
        <f t="shared" si="8"/>
        <v>1</v>
      </c>
      <c r="AE32">
        <f t="shared" si="8"/>
        <v>0</v>
      </c>
      <c r="AF32">
        <f t="shared" si="8"/>
        <v>0</v>
      </c>
      <c r="AG32">
        <f t="shared" si="8"/>
        <v>0</v>
      </c>
      <c r="AH32">
        <f t="shared" si="1"/>
        <v>0</v>
      </c>
    </row>
    <row r="33" spans="2:34" x14ac:dyDescent="0.35">
      <c r="B33" s="1" t="str">
        <f>VLOOKUP($D33, AVs!$A$3:$B$202, 2, FALSE)</f>
        <v>Akbar</v>
      </c>
      <c r="C33" s="3">
        <f>VLOOKUP($D33, AVs!$A$3:$C$202, 3, FALSE)</f>
        <v>21.385346131503777</v>
      </c>
      <c r="D33" t="str">
        <f>trueraw!B32</f>
        <v>Bradley Beal</v>
      </c>
      <c r="E33" t="str">
        <f>trueraw!C32</f>
        <v>SG</v>
      </c>
      <c r="F33" t="str">
        <f>trueraw!D32</f>
        <v>WAS</v>
      </c>
      <c r="G33">
        <f>trueraw!E32</f>
        <v>60</v>
      </c>
      <c r="H33">
        <f>trueraw!F32</f>
        <v>35</v>
      </c>
      <c r="I33">
        <v>1</v>
      </c>
      <c r="J33">
        <f t="shared" si="2"/>
        <v>5.7</v>
      </c>
      <c r="K33">
        <f t="shared" si="3"/>
        <v>3.7416666666666671</v>
      </c>
      <c r="L33">
        <f t="shared" si="4"/>
        <v>2.5750000000000002</v>
      </c>
      <c r="M33">
        <f t="shared" si="5"/>
        <v>1.8583333333333334</v>
      </c>
      <c r="N33">
        <f t="shared" si="6"/>
        <v>5.3916666666666666</v>
      </c>
      <c r="O33">
        <f>trueraw!G32*$I33</f>
        <v>-0.59</v>
      </c>
      <c r="P33">
        <f>trueraw!H32*$I33</f>
        <v>2.2599999999999998</v>
      </c>
      <c r="Q33">
        <f>trueraw!I32*$I33</f>
        <v>1.52</v>
      </c>
      <c r="R33">
        <f>trueraw!J32*$I33</f>
        <v>2.13</v>
      </c>
      <c r="S33">
        <f>trueraw!K32*$I33</f>
        <v>-0.44</v>
      </c>
      <c r="T33">
        <f>trueraw!L32*$I33</f>
        <v>1.4</v>
      </c>
      <c r="U33">
        <f>trueraw!M32*$I33</f>
        <v>0.56000000000000005</v>
      </c>
      <c r="V33">
        <f>trueraw!N32*$I33</f>
        <v>-0.37</v>
      </c>
      <c r="W33">
        <f>trueraw!O32*$I33</f>
        <v>-1.98</v>
      </c>
      <c r="X33">
        <f t="shared" ref="X33:AG42" si="9">IF(EXACT($B33, X$2), 1, 0)</f>
        <v>0</v>
      </c>
      <c r="Y33">
        <f t="shared" si="9"/>
        <v>0</v>
      </c>
      <c r="Z33">
        <f t="shared" si="9"/>
        <v>0</v>
      </c>
      <c r="AA33">
        <f t="shared" si="9"/>
        <v>0</v>
      </c>
      <c r="AB33">
        <f t="shared" si="9"/>
        <v>0</v>
      </c>
      <c r="AC33">
        <f t="shared" si="9"/>
        <v>0</v>
      </c>
      <c r="AD33">
        <f t="shared" si="9"/>
        <v>0</v>
      </c>
      <c r="AE33">
        <f t="shared" si="9"/>
        <v>0</v>
      </c>
      <c r="AF33">
        <f t="shared" si="9"/>
        <v>1</v>
      </c>
      <c r="AG33">
        <f t="shared" si="9"/>
        <v>0</v>
      </c>
      <c r="AH33">
        <f t="shared" si="1"/>
        <v>0</v>
      </c>
    </row>
    <row r="34" spans="2:34" x14ac:dyDescent="0.35">
      <c r="B34" s="1" t="str">
        <f>VLOOKUP($D34, AVs!$A$3:$B$202, 2, FALSE)</f>
        <v>_______</v>
      </c>
      <c r="C34" s="3">
        <f>VLOOKUP($D34, AVs!$A$3:$C$202, 3, FALSE)</f>
        <v>21.107868643325418</v>
      </c>
      <c r="D34" t="str">
        <f>trueraw!B33</f>
        <v>Kyle Lowry</v>
      </c>
      <c r="E34" t="str">
        <f>trueraw!C33</f>
        <v>PG</v>
      </c>
      <c r="F34" t="str">
        <f>trueraw!D33</f>
        <v>TOR</v>
      </c>
      <c r="G34">
        <f>trueraw!E33</f>
        <v>60</v>
      </c>
      <c r="H34">
        <f>trueraw!F33</f>
        <v>33.9</v>
      </c>
      <c r="I34">
        <v>1</v>
      </c>
      <c r="J34">
        <f t="shared" si="2"/>
        <v>5.3583333333333343</v>
      </c>
      <c r="K34">
        <f t="shared" si="3"/>
        <v>3.7000000000000006</v>
      </c>
      <c r="L34">
        <f t="shared" si="4"/>
        <v>1.4916666666666667</v>
      </c>
      <c r="M34">
        <f t="shared" si="5"/>
        <v>2.0749999999999997</v>
      </c>
      <c r="N34">
        <f t="shared" si="6"/>
        <v>5.0500000000000007</v>
      </c>
      <c r="O34">
        <f>trueraw!G33*$I34</f>
        <v>-1.48</v>
      </c>
      <c r="P34">
        <f>trueraw!H33*$I34</f>
        <v>1.95</v>
      </c>
      <c r="Q34">
        <f>trueraw!I33*$I34</f>
        <v>1.29</v>
      </c>
      <c r="R34">
        <f>trueraw!J33*$I34</f>
        <v>0.8</v>
      </c>
      <c r="S34">
        <f>trueraw!K33*$I34</f>
        <v>-7.0000000000000007E-2</v>
      </c>
      <c r="T34">
        <f>trueraw!L33*$I34</f>
        <v>2.65</v>
      </c>
      <c r="U34">
        <f>trueraw!M33*$I34</f>
        <v>1.29</v>
      </c>
      <c r="V34">
        <f>trueraw!N33*$I34</f>
        <v>-0.37</v>
      </c>
      <c r="W34">
        <f>trueraw!O33*$I34</f>
        <v>-1.62</v>
      </c>
      <c r="X34">
        <f t="shared" si="9"/>
        <v>1</v>
      </c>
      <c r="Y34">
        <f t="shared" si="9"/>
        <v>0</v>
      </c>
      <c r="Z34">
        <f t="shared" si="9"/>
        <v>0</v>
      </c>
      <c r="AA34">
        <f t="shared" si="9"/>
        <v>0</v>
      </c>
      <c r="AB34">
        <f t="shared" si="9"/>
        <v>0</v>
      </c>
      <c r="AC34">
        <f t="shared" si="9"/>
        <v>0</v>
      </c>
      <c r="AD34">
        <f t="shared" si="9"/>
        <v>0</v>
      </c>
      <c r="AE34">
        <f t="shared" si="9"/>
        <v>0</v>
      </c>
      <c r="AF34">
        <f t="shared" si="9"/>
        <v>0</v>
      </c>
      <c r="AG34">
        <f t="shared" si="9"/>
        <v>0</v>
      </c>
      <c r="AH34">
        <f t="shared" si="1"/>
        <v>0</v>
      </c>
    </row>
    <row r="35" spans="2:34" x14ac:dyDescent="0.35">
      <c r="B35" s="1" t="str">
        <f>VLOOKUP($D35, AVs!$A$3:$B$202, 2, FALSE)</f>
        <v>_______</v>
      </c>
      <c r="C35" s="3">
        <f>VLOOKUP($D35, AVs!$A$3:$C$202, 3, FALSE)</f>
        <v>20.232889630602973</v>
      </c>
      <c r="D35" t="str">
        <f>trueraw!B34</f>
        <v xml:space="preserve">LaMarcus Aldridge </v>
      </c>
      <c r="E35" t="str">
        <f>trueraw!C34</f>
        <v>PF, C</v>
      </c>
      <c r="F35" t="str">
        <f>trueraw!D34</f>
        <v>SAS</v>
      </c>
      <c r="G35">
        <f>trueraw!E34</f>
        <v>58</v>
      </c>
      <c r="H35">
        <f>trueraw!F34</f>
        <v>30.9</v>
      </c>
      <c r="I35">
        <v>1</v>
      </c>
      <c r="J35">
        <f t="shared" si="2"/>
        <v>1.7480555555555559</v>
      </c>
      <c r="K35">
        <f t="shared" si="3"/>
        <v>3.5686111111111112</v>
      </c>
      <c r="L35">
        <f t="shared" si="4"/>
        <v>3.6733333333333338</v>
      </c>
      <c r="M35">
        <f t="shared" si="5"/>
        <v>2.8033333333333337</v>
      </c>
      <c r="N35">
        <f t="shared" si="6"/>
        <v>3.5525000000000002</v>
      </c>
      <c r="O35">
        <f>trueraw!G34*$I35</f>
        <v>0.71</v>
      </c>
      <c r="P35">
        <f>trueraw!H34*$I35</f>
        <v>0.95</v>
      </c>
      <c r="Q35">
        <f>trueraw!I34*$I35</f>
        <v>-0.24</v>
      </c>
      <c r="R35">
        <f>trueraw!J34*$I35</f>
        <v>0.56000000000000005</v>
      </c>
      <c r="S35">
        <f>trueraw!K34*$I35</f>
        <v>0.91</v>
      </c>
      <c r="T35">
        <f>trueraw!L34*$I35</f>
        <v>-0.13</v>
      </c>
      <c r="U35">
        <f>trueraw!M34*$I35</f>
        <v>-0.59</v>
      </c>
      <c r="V35">
        <f>trueraw!N34*$I35</f>
        <v>2.2400000000000002</v>
      </c>
      <c r="W35">
        <f>trueraw!O34*$I35</f>
        <v>0.02</v>
      </c>
      <c r="X35">
        <f t="shared" si="9"/>
        <v>1</v>
      </c>
      <c r="Y35">
        <f t="shared" si="9"/>
        <v>0</v>
      </c>
      <c r="Z35">
        <f t="shared" si="9"/>
        <v>0</v>
      </c>
      <c r="AA35">
        <f t="shared" si="9"/>
        <v>0</v>
      </c>
      <c r="AB35">
        <f t="shared" si="9"/>
        <v>0</v>
      </c>
      <c r="AC35">
        <f t="shared" si="9"/>
        <v>0</v>
      </c>
      <c r="AD35">
        <f t="shared" si="9"/>
        <v>0</v>
      </c>
      <c r="AE35">
        <f t="shared" si="9"/>
        <v>0</v>
      </c>
      <c r="AF35">
        <f t="shared" si="9"/>
        <v>0</v>
      </c>
      <c r="AG35">
        <f t="shared" si="9"/>
        <v>0</v>
      </c>
      <c r="AH35">
        <f t="shared" si="1"/>
        <v>0</v>
      </c>
    </row>
    <row r="36" spans="2:34" x14ac:dyDescent="0.35">
      <c r="B36" s="1" t="str">
        <f>VLOOKUP($D36, AVs!$A$3:$B$202, 2, FALSE)</f>
        <v>Alex</v>
      </c>
      <c r="C36" s="3">
        <f>VLOOKUP($D36, AVs!$A$3:$C$202, 3, FALSE)</f>
        <v>23.638463335512075</v>
      </c>
      <c r="D36" t="str">
        <f>trueraw!B35</f>
        <v>Zach LaVine</v>
      </c>
      <c r="E36" t="str">
        <f>trueraw!C35</f>
        <v>SG</v>
      </c>
      <c r="F36" t="str">
        <f>trueraw!D35</f>
        <v>CHI</v>
      </c>
      <c r="G36">
        <f>trueraw!E35</f>
        <v>68</v>
      </c>
      <c r="H36">
        <f>trueraw!F35</f>
        <v>35</v>
      </c>
      <c r="I36">
        <v>1</v>
      </c>
      <c r="J36">
        <f t="shared" si="2"/>
        <v>6.2144444444444433</v>
      </c>
      <c r="K36">
        <f t="shared" si="3"/>
        <v>4.0799999999999983</v>
      </c>
      <c r="L36">
        <f t="shared" si="4"/>
        <v>3.1733333333333329</v>
      </c>
      <c r="M36">
        <f t="shared" si="5"/>
        <v>3.2772222222222211</v>
      </c>
      <c r="N36">
        <f t="shared" si="6"/>
        <v>6.1483333333333325</v>
      </c>
      <c r="O36">
        <f>trueraw!G35*$I36</f>
        <v>-0.26</v>
      </c>
      <c r="P36">
        <f>trueraw!H35*$I36</f>
        <v>0.85</v>
      </c>
      <c r="Q36">
        <f>trueraw!I35*$I36</f>
        <v>1.83</v>
      </c>
      <c r="R36">
        <f>trueraw!J35*$I36</f>
        <v>1.96</v>
      </c>
      <c r="S36">
        <f>trueraw!K35*$I36</f>
        <v>0.02</v>
      </c>
      <c r="T36">
        <f>trueraw!L35*$I36</f>
        <v>0.96</v>
      </c>
      <c r="U36">
        <f>trueraw!M35*$I36</f>
        <v>1.22</v>
      </c>
      <c r="V36">
        <f>trueraw!N35*$I36</f>
        <v>-7.0000000000000007E-2</v>
      </c>
      <c r="W36">
        <f>trueraw!O35*$I36</f>
        <v>-2.19</v>
      </c>
      <c r="X36">
        <f t="shared" si="9"/>
        <v>0</v>
      </c>
      <c r="Y36">
        <f t="shared" si="9"/>
        <v>0</v>
      </c>
      <c r="Z36">
        <f t="shared" si="9"/>
        <v>0</v>
      </c>
      <c r="AA36">
        <f t="shared" si="9"/>
        <v>0</v>
      </c>
      <c r="AB36">
        <f t="shared" si="9"/>
        <v>1</v>
      </c>
      <c r="AC36">
        <f t="shared" si="9"/>
        <v>0</v>
      </c>
      <c r="AD36">
        <f t="shared" si="9"/>
        <v>0</v>
      </c>
      <c r="AE36">
        <f t="shared" si="9"/>
        <v>0</v>
      </c>
      <c r="AF36">
        <f t="shared" si="9"/>
        <v>0</v>
      </c>
      <c r="AG36">
        <f t="shared" si="9"/>
        <v>0</v>
      </c>
      <c r="AH36">
        <f t="shared" si="1"/>
        <v>0</v>
      </c>
    </row>
    <row r="37" spans="2:34" x14ac:dyDescent="0.35">
      <c r="B37" s="1" t="str">
        <f>VLOOKUP($D37, AVs!$A$3:$B$202, 2, FALSE)</f>
        <v>George</v>
      </c>
      <c r="C37" s="3">
        <f>VLOOKUP($D37, AVs!$A$3:$C$202, 3, FALSE)</f>
        <v>23.401682545599886</v>
      </c>
      <c r="D37" t="str">
        <f>trueraw!B36</f>
        <v>DeMar DeRozan</v>
      </c>
      <c r="E37" t="str">
        <f>trueraw!C36</f>
        <v>SG, SF</v>
      </c>
      <c r="F37" t="str">
        <f>trueraw!D36</f>
        <v>SAS</v>
      </c>
      <c r="G37">
        <f>trueraw!E36</f>
        <v>70</v>
      </c>
      <c r="H37">
        <f>trueraw!F36</f>
        <v>33.6</v>
      </c>
      <c r="I37">
        <v>1</v>
      </c>
      <c r="J37">
        <f t="shared" si="2"/>
        <v>5.522222222222223</v>
      </c>
      <c r="K37">
        <f t="shared" si="3"/>
        <v>4.0444444444444452</v>
      </c>
      <c r="L37">
        <f t="shared" si="4"/>
        <v>2.5375000000000001</v>
      </c>
      <c r="M37">
        <f t="shared" si="5"/>
        <v>1.8277777777777779</v>
      </c>
      <c r="N37">
        <f t="shared" si="6"/>
        <v>4.9777777777777787</v>
      </c>
      <c r="O37">
        <f>trueraw!G36*$I37</f>
        <v>1.76</v>
      </c>
      <c r="P37">
        <f>trueraw!H36*$I37</f>
        <v>2.2799999999999998</v>
      </c>
      <c r="Q37">
        <f>trueraw!I36*$I37</f>
        <v>-1.64</v>
      </c>
      <c r="R37">
        <f>trueraw!J36*$I37</f>
        <v>1.24</v>
      </c>
      <c r="S37">
        <f>trueraw!K36*$I37</f>
        <v>0.27</v>
      </c>
      <c r="T37">
        <f>trueraw!L36*$I37</f>
        <v>1.55</v>
      </c>
      <c r="U37">
        <f>trueraw!M36*$I37</f>
        <v>0.22</v>
      </c>
      <c r="V37">
        <f>trueraw!N36*$I37</f>
        <v>-0.56000000000000005</v>
      </c>
      <c r="W37">
        <f>trueraw!O36*$I37</f>
        <v>-0.96</v>
      </c>
      <c r="X37">
        <f t="shared" si="9"/>
        <v>0</v>
      </c>
      <c r="Y37">
        <f t="shared" si="9"/>
        <v>0</v>
      </c>
      <c r="Z37">
        <f t="shared" si="9"/>
        <v>0</v>
      </c>
      <c r="AA37">
        <f t="shared" si="9"/>
        <v>1</v>
      </c>
      <c r="AB37">
        <f t="shared" si="9"/>
        <v>0</v>
      </c>
      <c r="AC37">
        <f t="shared" si="9"/>
        <v>0</v>
      </c>
      <c r="AD37">
        <f t="shared" si="9"/>
        <v>0</v>
      </c>
      <c r="AE37">
        <f t="shared" si="9"/>
        <v>0</v>
      </c>
      <c r="AF37">
        <f t="shared" si="9"/>
        <v>0</v>
      </c>
      <c r="AG37">
        <f t="shared" si="9"/>
        <v>0</v>
      </c>
      <c r="AH37">
        <f t="shared" si="1"/>
        <v>0</v>
      </c>
    </row>
    <row r="38" spans="2:34" x14ac:dyDescent="0.35">
      <c r="B38" s="1" t="str">
        <f>VLOOKUP($D38, AVs!$A$3:$B$202, 2, FALSE)</f>
        <v>Zmo</v>
      </c>
      <c r="C38" s="3">
        <f>VLOOKUP($D38, AVs!$A$3:$C$202, 3, FALSE)</f>
        <v>22.883724567666938</v>
      </c>
      <c r="D38" t="str">
        <f>trueraw!B37</f>
        <v>Donovan Mitchell</v>
      </c>
      <c r="E38" t="str">
        <f>trueraw!C37</f>
        <v>SG</v>
      </c>
      <c r="F38" t="str">
        <f>trueraw!D37</f>
        <v>UTA</v>
      </c>
      <c r="G38">
        <f>trueraw!E37</f>
        <v>70</v>
      </c>
      <c r="H38">
        <f>trueraw!F37</f>
        <v>34.9</v>
      </c>
      <c r="I38">
        <v>1</v>
      </c>
      <c r="J38">
        <f t="shared" si="2"/>
        <v>6.3680555555555554</v>
      </c>
      <c r="K38">
        <f t="shared" si="3"/>
        <v>3.9666666666666668</v>
      </c>
      <c r="L38">
        <f t="shared" si="4"/>
        <v>2.7416666666666667</v>
      </c>
      <c r="M38">
        <f t="shared" si="5"/>
        <v>2.2458333333333336</v>
      </c>
      <c r="N38">
        <f t="shared" si="6"/>
        <v>5.6097222222222216</v>
      </c>
      <c r="O38">
        <f>trueraw!G37*$I38</f>
        <v>-0.28999999999999998</v>
      </c>
      <c r="P38">
        <f>trueraw!H37*$I38</f>
        <v>1.77</v>
      </c>
      <c r="Q38">
        <f>trueraw!I37*$I38</f>
        <v>1.43</v>
      </c>
      <c r="R38">
        <f>trueraw!J37*$I38</f>
        <v>1.96</v>
      </c>
      <c r="S38">
        <f>trueraw!K37*$I38</f>
        <v>-7.0000000000000007E-2</v>
      </c>
      <c r="T38">
        <f>trueraw!L37*$I38</f>
        <v>1.26</v>
      </c>
      <c r="U38">
        <f>trueraw!M37*$I38</f>
        <v>0.49</v>
      </c>
      <c r="V38">
        <f>trueraw!N37*$I38</f>
        <v>-0.78</v>
      </c>
      <c r="W38">
        <f>trueraw!O37*$I38</f>
        <v>-1.69</v>
      </c>
      <c r="X38">
        <f t="shared" si="9"/>
        <v>0</v>
      </c>
      <c r="Y38">
        <f t="shared" si="9"/>
        <v>0</v>
      </c>
      <c r="Z38">
        <f t="shared" si="9"/>
        <v>0</v>
      </c>
      <c r="AA38">
        <f t="shared" si="9"/>
        <v>0</v>
      </c>
      <c r="AB38">
        <f t="shared" si="9"/>
        <v>0</v>
      </c>
      <c r="AC38">
        <f t="shared" si="9"/>
        <v>1</v>
      </c>
      <c r="AD38">
        <f t="shared" si="9"/>
        <v>0</v>
      </c>
      <c r="AE38">
        <f t="shared" si="9"/>
        <v>0</v>
      </c>
      <c r="AF38">
        <f t="shared" si="9"/>
        <v>0</v>
      </c>
      <c r="AG38">
        <f t="shared" si="9"/>
        <v>0</v>
      </c>
      <c r="AH38">
        <f t="shared" si="1"/>
        <v>0</v>
      </c>
    </row>
    <row r="39" spans="2:34" x14ac:dyDescent="0.35">
      <c r="B39" s="1" t="str">
        <f>VLOOKUP($D39, AVs!$A$3:$B$202, 2, FALSE)</f>
        <v>_______</v>
      </c>
      <c r="C39" s="3">
        <f>VLOOKUP($D39, AVs!$A$3:$C$202, 3, FALSE)</f>
        <v>20.455796546106264</v>
      </c>
      <c r="D39" t="str">
        <f>trueraw!B38</f>
        <v>Ben Simmons</v>
      </c>
      <c r="E39" t="str">
        <f>trueraw!C38</f>
        <v>PG</v>
      </c>
      <c r="F39" t="str">
        <f>trueraw!D38</f>
        <v>PHI</v>
      </c>
      <c r="G39">
        <f>trueraw!E38</f>
        <v>65</v>
      </c>
      <c r="H39">
        <f>trueraw!F38</f>
        <v>35.200000000000003</v>
      </c>
      <c r="I39">
        <v>1</v>
      </c>
      <c r="J39">
        <f t="shared" si="2"/>
        <v>5.5520833333333339</v>
      </c>
      <c r="K39">
        <f t="shared" si="3"/>
        <v>3.6020833333333342</v>
      </c>
      <c r="L39">
        <f t="shared" si="4"/>
        <v>0.77638888888888924</v>
      </c>
      <c r="M39">
        <f t="shared" si="5"/>
        <v>6.5451388888888893</v>
      </c>
      <c r="N39">
        <f t="shared" si="6"/>
        <v>5.7236111111111114</v>
      </c>
      <c r="O39">
        <f>trueraw!G38*$I39</f>
        <v>3.1</v>
      </c>
      <c r="P39">
        <f>trueraw!H38*$I39</f>
        <v>-3.26</v>
      </c>
      <c r="Q39">
        <f>trueraw!I38*$I39</f>
        <v>-1.73</v>
      </c>
      <c r="R39">
        <f>trueraw!J38*$I39</f>
        <v>0.6</v>
      </c>
      <c r="S39">
        <f>trueraw!K38*$I39</f>
        <v>1.33</v>
      </c>
      <c r="T39">
        <f>trueraw!L38*$I39</f>
        <v>3.13</v>
      </c>
      <c r="U39">
        <f>trueraw!M38*$I39</f>
        <v>2.98</v>
      </c>
      <c r="V39">
        <f>trueraw!N38*$I39</f>
        <v>0.19</v>
      </c>
      <c r="W39">
        <f>trueraw!O38*$I39</f>
        <v>-2.35</v>
      </c>
      <c r="X39">
        <f t="shared" si="9"/>
        <v>1</v>
      </c>
      <c r="Y39">
        <f t="shared" si="9"/>
        <v>0</v>
      </c>
      <c r="Z39">
        <f t="shared" si="9"/>
        <v>0</v>
      </c>
      <c r="AA39">
        <f t="shared" si="9"/>
        <v>0</v>
      </c>
      <c r="AB39">
        <f t="shared" si="9"/>
        <v>0</v>
      </c>
      <c r="AC39">
        <f t="shared" si="9"/>
        <v>0</v>
      </c>
      <c r="AD39">
        <f t="shared" si="9"/>
        <v>0</v>
      </c>
      <c r="AE39">
        <f t="shared" si="9"/>
        <v>0</v>
      </c>
      <c r="AF39">
        <f t="shared" si="9"/>
        <v>0</v>
      </c>
      <c r="AG39">
        <f t="shared" si="9"/>
        <v>0</v>
      </c>
      <c r="AH39">
        <f t="shared" si="1"/>
        <v>0</v>
      </c>
    </row>
    <row r="40" spans="2:34" x14ac:dyDescent="0.35">
      <c r="B40" s="1" t="str">
        <f>VLOOKUP($D40, AVs!$A$3:$B$202, 2, FALSE)</f>
        <v>Tom</v>
      </c>
      <c r="C40" s="3">
        <f>VLOOKUP($D40, AVs!$A$3:$C$202, 3, FALSE)</f>
        <v>22.236277095250756</v>
      </c>
      <c r="D40" t="str">
        <f>trueraw!B39</f>
        <v>Myles Turner</v>
      </c>
      <c r="E40" t="str">
        <f>trueraw!C39</f>
        <v>C</v>
      </c>
      <c r="F40" t="str">
        <f>trueraw!D39</f>
        <v>IND</v>
      </c>
      <c r="G40">
        <f>trueraw!E39</f>
        <v>70</v>
      </c>
      <c r="H40">
        <f>trueraw!F39</f>
        <v>29.8</v>
      </c>
      <c r="I40">
        <v>1</v>
      </c>
      <c r="J40">
        <f t="shared" si="2"/>
        <v>-0.11666666666666661</v>
      </c>
      <c r="K40">
        <f t="shared" si="3"/>
        <v>3.8694444444444445</v>
      </c>
      <c r="L40">
        <f t="shared" si="4"/>
        <v>4.5597222222222218</v>
      </c>
      <c r="M40">
        <f t="shared" si="5"/>
        <v>4.2680555555555557</v>
      </c>
      <c r="N40">
        <f t="shared" si="6"/>
        <v>3.7430555555555558</v>
      </c>
      <c r="O40">
        <f>trueraw!G39*$I40</f>
        <v>0.38</v>
      </c>
      <c r="P40">
        <f>trueraw!H39*$I40</f>
        <v>-0.41</v>
      </c>
      <c r="Q40">
        <f>trueraw!I39*$I40</f>
        <v>0.02</v>
      </c>
      <c r="R40">
        <f>trueraw!J39*$I40</f>
        <v>-0.03</v>
      </c>
      <c r="S40">
        <f>trueraw!K39*$I40</f>
        <v>0.83</v>
      </c>
      <c r="T40">
        <f>trueraw!L39*$I40</f>
        <v>-0.71</v>
      </c>
      <c r="U40">
        <f>trueraw!M39*$I40</f>
        <v>-0.2</v>
      </c>
      <c r="V40">
        <f>trueraw!N39*$I40</f>
        <v>3.97</v>
      </c>
      <c r="W40">
        <f>trueraw!O39*$I40</f>
        <v>0.13</v>
      </c>
      <c r="X40">
        <f t="shared" si="9"/>
        <v>0</v>
      </c>
      <c r="Y40">
        <f t="shared" si="9"/>
        <v>0</v>
      </c>
      <c r="Z40">
        <f t="shared" si="9"/>
        <v>0</v>
      </c>
      <c r="AA40">
        <f t="shared" si="9"/>
        <v>0</v>
      </c>
      <c r="AB40">
        <f t="shared" si="9"/>
        <v>0</v>
      </c>
      <c r="AC40">
        <f t="shared" si="9"/>
        <v>0</v>
      </c>
      <c r="AD40">
        <f t="shared" si="9"/>
        <v>0</v>
      </c>
      <c r="AE40">
        <f t="shared" si="9"/>
        <v>1</v>
      </c>
      <c r="AF40">
        <f t="shared" si="9"/>
        <v>0</v>
      </c>
      <c r="AG40">
        <f t="shared" si="9"/>
        <v>0</v>
      </c>
      <c r="AH40">
        <f t="shared" si="1"/>
        <v>0</v>
      </c>
    </row>
    <row r="41" spans="2:34" x14ac:dyDescent="0.35">
      <c r="B41" s="1" t="str">
        <f>VLOOKUP($D41, AVs!$A$3:$B$202, 2, FALSE)</f>
        <v>Brandt</v>
      </c>
      <c r="C41" s="3">
        <f>VLOOKUP($D41, AVs!$A$3:$C$202, 3, FALSE)</f>
        <v>21.37424703197664</v>
      </c>
      <c r="D41" t="str">
        <f>trueraw!B40</f>
        <v>Brandon Clarke</v>
      </c>
      <c r="E41" t="str">
        <f>trueraw!C40</f>
        <v>PF</v>
      </c>
      <c r="F41" t="str">
        <f>trueraw!D40</f>
        <v>MEM</v>
      </c>
      <c r="G41">
        <f>trueraw!E40</f>
        <v>68</v>
      </c>
      <c r="H41">
        <f>trueraw!F40</f>
        <v>25.2</v>
      </c>
      <c r="I41">
        <v>1</v>
      </c>
      <c r="J41">
        <f t="shared" si="2"/>
        <v>2.0872222222222221</v>
      </c>
      <c r="K41">
        <f t="shared" si="3"/>
        <v>3.7399999999999998</v>
      </c>
      <c r="L41">
        <f t="shared" si="4"/>
        <v>4.2311111111111117</v>
      </c>
      <c r="M41">
        <f t="shared" si="5"/>
        <v>3.8155555555555556</v>
      </c>
      <c r="N41">
        <f t="shared" si="6"/>
        <v>3.3055555555555554</v>
      </c>
      <c r="O41">
        <f>trueraw!G40*$I41</f>
        <v>3.28</v>
      </c>
      <c r="P41">
        <f>trueraw!H40*$I41</f>
        <v>-0.08</v>
      </c>
      <c r="Q41">
        <f>trueraw!I40*$I41</f>
        <v>-0.9</v>
      </c>
      <c r="R41">
        <f>trueraw!J40*$I41</f>
        <v>0.14000000000000001</v>
      </c>
      <c r="S41">
        <f>trueraw!K40*$I41</f>
        <v>0.83</v>
      </c>
      <c r="T41">
        <f>trueraw!L40*$I41</f>
        <v>-0.52</v>
      </c>
      <c r="U41">
        <f>trueraw!M40*$I41</f>
        <v>-0.54</v>
      </c>
      <c r="V41">
        <f>trueraw!N40*$I41</f>
        <v>1.29</v>
      </c>
      <c r="W41">
        <f>trueraw!O40*$I41</f>
        <v>0.46</v>
      </c>
      <c r="X41">
        <f t="shared" si="9"/>
        <v>0</v>
      </c>
      <c r="Y41">
        <f t="shared" si="9"/>
        <v>0</v>
      </c>
      <c r="Z41">
        <f t="shared" si="9"/>
        <v>0</v>
      </c>
      <c r="AA41">
        <f t="shared" si="9"/>
        <v>0</v>
      </c>
      <c r="AB41">
        <f t="shared" si="9"/>
        <v>0</v>
      </c>
      <c r="AC41">
        <f t="shared" si="9"/>
        <v>0</v>
      </c>
      <c r="AD41">
        <f t="shared" si="9"/>
        <v>0</v>
      </c>
      <c r="AE41">
        <f t="shared" si="9"/>
        <v>0</v>
      </c>
      <c r="AF41">
        <f t="shared" si="9"/>
        <v>0</v>
      </c>
      <c r="AG41">
        <f t="shared" si="9"/>
        <v>1</v>
      </c>
      <c r="AH41">
        <f t="shared" si="1"/>
        <v>0</v>
      </c>
    </row>
    <row r="42" spans="2:34" x14ac:dyDescent="0.35">
      <c r="B42" s="1" t="str">
        <f>VLOOKUP($D42, AVs!$A$3:$B$202, 2, FALSE)</f>
        <v>_______</v>
      </c>
      <c r="C42" s="3">
        <f>VLOOKUP($D42, AVs!$A$3:$C$202, 3, FALSE)</f>
        <v>20.822066830501694</v>
      </c>
      <c r="D42" t="str">
        <f>trueraw!B41</f>
        <v>Christian Wood</v>
      </c>
      <c r="E42" t="str">
        <f>trueraw!C41</f>
        <v>C, PF</v>
      </c>
      <c r="F42" t="str">
        <f>trueraw!D41</f>
        <v>HOU</v>
      </c>
      <c r="G42">
        <f>trueraw!E41</f>
        <v>67</v>
      </c>
      <c r="H42">
        <f>trueraw!F41</f>
        <v>29.5</v>
      </c>
      <c r="I42">
        <v>1</v>
      </c>
      <c r="J42">
        <f t="shared" si="2"/>
        <v>2.3450000000000002</v>
      </c>
      <c r="K42">
        <f t="shared" si="3"/>
        <v>3.657083333333333</v>
      </c>
      <c r="L42">
        <f t="shared" si="4"/>
        <v>4.215416666666667</v>
      </c>
      <c r="M42">
        <f t="shared" si="5"/>
        <v>4.2154166666666661</v>
      </c>
      <c r="N42">
        <f t="shared" si="6"/>
        <v>3.8897222222222219</v>
      </c>
      <c r="O42">
        <f>trueraw!G41*$I42</f>
        <v>2.2000000000000002</v>
      </c>
      <c r="P42">
        <f>trueraw!H41*$I42</f>
        <v>-0.6</v>
      </c>
      <c r="Q42">
        <f>trueraw!I41*$I42</f>
        <v>-0.24</v>
      </c>
      <c r="R42">
        <f>trueraw!J41*$I42</f>
        <v>0.7</v>
      </c>
      <c r="S42">
        <f>trueraw!K41*$I42</f>
        <v>1.72</v>
      </c>
      <c r="T42">
        <f>trueraw!L41*$I42</f>
        <v>-0.6</v>
      </c>
      <c r="U42">
        <f>trueraw!M41*$I42</f>
        <v>-0.66</v>
      </c>
      <c r="V42">
        <f>trueraw!N41*$I42</f>
        <v>1.66</v>
      </c>
      <c r="W42">
        <f>trueraw!O41*$I42</f>
        <v>-0.25</v>
      </c>
      <c r="X42">
        <f t="shared" si="9"/>
        <v>1</v>
      </c>
      <c r="Y42">
        <f t="shared" si="9"/>
        <v>0</v>
      </c>
      <c r="Z42">
        <f t="shared" si="9"/>
        <v>0</v>
      </c>
      <c r="AA42">
        <f t="shared" si="9"/>
        <v>0</v>
      </c>
      <c r="AB42">
        <f t="shared" si="9"/>
        <v>0</v>
      </c>
      <c r="AC42">
        <f t="shared" si="9"/>
        <v>0</v>
      </c>
      <c r="AD42">
        <f t="shared" si="9"/>
        <v>0</v>
      </c>
      <c r="AE42">
        <f t="shared" si="9"/>
        <v>0</v>
      </c>
      <c r="AF42">
        <f t="shared" si="9"/>
        <v>0</v>
      </c>
      <c r="AG42">
        <f t="shared" si="9"/>
        <v>0</v>
      </c>
      <c r="AH42">
        <f t="shared" si="1"/>
        <v>0</v>
      </c>
    </row>
    <row r="43" spans="2:34" x14ac:dyDescent="0.35">
      <c r="B43" s="1" t="str">
        <f>VLOOKUP($D43, AVs!$A$3:$B$202, 2, FALSE)</f>
        <v>_______</v>
      </c>
      <c r="C43" s="3">
        <f>VLOOKUP($D43, AVs!$A$3:$C$202, 3, FALSE)</f>
        <v>17.496961597164308</v>
      </c>
      <c r="D43" t="str">
        <f>trueraw!B42</f>
        <v xml:space="preserve">Jaren Jackson Jr. </v>
      </c>
      <c r="E43" t="str">
        <f>trueraw!C42</f>
        <v xml:space="preserve"> PF, C</v>
      </c>
      <c r="F43" t="str">
        <f>trueraw!D42</f>
        <v>MEM</v>
      </c>
      <c r="G43">
        <f>trueraw!E42</f>
        <v>58</v>
      </c>
      <c r="H43">
        <f>trueraw!F42</f>
        <v>30.1</v>
      </c>
      <c r="I43">
        <v>1</v>
      </c>
      <c r="J43">
        <f t="shared" si="2"/>
        <v>1.0391666666666666</v>
      </c>
      <c r="K43">
        <f t="shared" si="3"/>
        <v>3.1577777777777776</v>
      </c>
      <c r="L43">
        <f t="shared" si="4"/>
        <v>3.6169444444444441</v>
      </c>
      <c r="M43">
        <f t="shared" si="5"/>
        <v>3.7619444444444454</v>
      </c>
      <c r="N43">
        <f t="shared" si="6"/>
        <v>3.4719444444444441</v>
      </c>
      <c r="O43">
        <f>trueraw!G42*$I43</f>
        <v>0.37</v>
      </c>
      <c r="P43">
        <f>trueraw!H42*$I43</f>
        <v>-0.75</v>
      </c>
      <c r="Q43">
        <f>trueraw!I42*$I43</f>
        <v>1.43</v>
      </c>
      <c r="R43">
        <f>trueraw!J42*$I43</f>
        <v>0.9</v>
      </c>
      <c r="S43">
        <f>trueraw!K42*$I43</f>
        <v>0.11</v>
      </c>
      <c r="T43">
        <f>trueraw!L42*$I43</f>
        <v>-0.56999999999999995</v>
      </c>
      <c r="U43">
        <f>trueraw!M42*$I43</f>
        <v>-0.2</v>
      </c>
      <c r="V43">
        <f>trueraw!N42*$I43</f>
        <v>3.02</v>
      </c>
      <c r="W43">
        <f>trueraw!O42*$I43</f>
        <v>-0.39</v>
      </c>
      <c r="X43">
        <f t="shared" ref="X43:AG52" si="10">IF(EXACT($B43, X$2), 1, 0)</f>
        <v>1</v>
      </c>
      <c r="Y43">
        <f t="shared" si="10"/>
        <v>0</v>
      </c>
      <c r="Z43">
        <f t="shared" si="10"/>
        <v>0</v>
      </c>
      <c r="AA43">
        <f t="shared" si="10"/>
        <v>0</v>
      </c>
      <c r="AB43">
        <f t="shared" si="10"/>
        <v>0</v>
      </c>
      <c r="AC43">
        <f t="shared" si="10"/>
        <v>0</v>
      </c>
      <c r="AD43">
        <f t="shared" si="10"/>
        <v>0</v>
      </c>
      <c r="AE43">
        <f t="shared" si="10"/>
        <v>0</v>
      </c>
      <c r="AF43">
        <f t="shared" si="10"/>
        <v>0</v>
      </c>
      <c r="AG43">
        <f t="shared" si="10"/>
        <v>0</v>
      </c>
      <c r="AH43">
        <f t="shared" si="1"/>
        <v>0</v>
      </c>
    </row>
    <row r="44" spans="2:34" x14ac:dyDescent="0.35">
      <c r="B44" s="1" t="str">
        <f>VLOOKUP($D44, AVs!$A$3:$B$202, 2, FALSE)</f>
        <v>_______</v>
      </c>
      <c r="C44" s="3">
        <f>VLOOKUP($D44, AVs!$A$3:$C$202, 3, FALSE)</f>
        <v>20.698126885782031</v>
      </c>
      <c r="D44" t="str">
        <f>trueraw!B43</f>
        <v>Pascal Siakam</v>
      </c>
      <c r="E44" t="str">
        <f>trueraw!C43</f>
        <v>PF</v>
      </c>
      <c r="F44" t="str">
        <f>trueraw!D43</f>
        <v>TOR</v>
      </c>
      <c r="G44">
        <f>trueraw!E43</f>
        <v>67</v>
      </c>
      <c r="H44">
        <f>trueraw!F43</f>
        <v>35.1</v>
      </c>
      <c r="I44">
        <v>1</v>
      </c>
      <c r="J44">
        <f t="shared" si="2"/>
        <v>3.8245833333333339</v>
      </c>
      <c r="K44">
        <f t="shared" si="3"/>
        <v>3.6384722222222226</v>
      </c>
      <c r="L44">
        <f t="shared" si="4"/>
        <v>3.2290277777777776</v>
      </c>
      <c r="M44">
        <f t="shared" si="5"/>
        <v>3.145277777777777</v>
      </c>
      <c r="N44">
        <f t="shared" si="6"/>
        <v>4.5969444444444445</v>
      </c>
      <c r="O44">
        <f>trueraw!G43*$I44</f>
        <v>-0.34</v>
      </c>
      <c r="P44">
        <f>trueraw!H43*$I44</f>
        <v>0.53</v>
      </c>
      <c r="Q44">
        <f>trueraw!I43*$I44</f>
        <v>0.91</v>
      </c>
      <c r="R44">
        <f>trueraw!J43*$I44</f>
        <v>1.45</v>
      </c>
      <c r="S44">
        <f>trueraw!K43*$I44</f>
        <v>0.95</v>
      </c>
      <c r="T44">
        <f>trueraw!L43*$I44</f>
        <v>0.44</v>
      </c>
      <c r="U44">
        <f>trueraw!M43*$I44</f>
        <v>0.17</v>
      </c>
      <c r="V44">
        <f>trueraw!N43*$I44</f>
        <v>0.83</v>
      </c>
      <c r="W44">
        <f>trueraw!O43*$I44</f>
        <v>-1.03</v>
      </c>
      <c r="X44">
        <f t="shared" si="10"/>
        <v>1</v>
      </c>
      <c r="Y44">
        <f t="shared" si="10"/>
        <v>0</v>
      </c>
      <c r="Z44">
        <f t="shared" si="10"/>
        <v>0</v>
      </c>
      <c r="AA44">
        <f t="shared" si="10"/>
        <v>0</v>
      </c>
      <c r="AB44">
        <f t="shared" si="10"/>
        <v>0</v>
      </c>
      <c r="AC44">
        <f t="shared" si="10"/>
        <v>0</v>
      </c>
      <c r="AD44">
        <f t="shared" si="10"/>
        <v>0</v>
      </c>
      <c r="AE44">
        <f t="shared" si="10"/>
        <v>0</v>
      </c>
      <c r="AF44">
        <f t="shared" si="10"/>
        <v>0</v>
      </c>
      <c r="AG44">
        <f t="shared" si="10"/>
        <v>0</v>
      </c>
      <c r="AH44">
        <f t="shared" si="1"/>
        <v>0</v>
      </c>
    </row>
    <row r="45" spans="2:34" x14ac:dyDescent="0.35">
      <c r="B45" s="1" t="str">
        <f>VLOOKUP($D45, AVs!$A$3:$B$202, 2, FALSE)</f>
        <v>_______</v>
      </c>
      <c r="C45" s="3">
        <f>VLOOKUP($D45, AVs!$A$3:$C$202, 3, FALSE)</f>
        <v>18.843652339789962</v>
      </c>
      <c r="D45" t="str">
        <f>trueraw!B44</f>
        <v>Robert Covington</v>
      </c>
      <c r="E45" t="str">
        <f>trueraw!C44</f>
        <v>PF, SF</v>
      </c>
      <c r="F45" t="str">
        <f>trueraw!D44</f>
        <v>POR</v>
      </c>
      <c r="G45">
        <f>trueraw!E44</f>
        <v>64</v>
      </c>
      <c r="H45">
        <f>trueraw!F44</f>
        <v>33.799999999999997</v>
      </c>
      <c r="I45">
        <v>1</v>
      </c>
      <c r="J45">
        <f t="shared" si="2"/>
        <v>2.097777777777778</v>
      </c>
      <c r="K45">
        <f t="shared" si="3"/>
        <v>3.36</v>
      </c>
      <c r="L45">
        <f t="shared" si="4"/>
        <v>3.9022222222222225</v>
      </c>
      <c r="M45">
        <f t="shared" si="5"/>
        <v>3.137777777777778</v>
      </c>
      <c r="N45">
        <f t="shared" si="6"/>
        <v>3.5911111111111111</v>
      </c>
      <c r="O45">
        <f>trueraw!G44*$I45</f>
        <v>-0.83</v>
      </c>
      <c r="P45">
        <f>trueraw!H44*$I45</f>
        <v>0.25</v>
      </c>
      <c r="Q45">
        <f>trueraw!I44*$I45</f>
        <v>1.08</v>
      </c>
      <c r="R45">
        <f>trueraw!J44*$I45</f>
        <v>-0.12</v>
      </c>
      <c r="S45">
        <f>trueraw!K44*$I45</f>
        <v>0.9</v>
      </c>
      <c r="T45">
        <f>trueraw!L44*$I45</f>
        <v>-0.61</v>
      </c>
      <c r="U45">
        <f>trueraw!M44*$I45</f>
        <v>1.69</v>
      </c>
      <c r="V45">
        <f>trueraw!N44*$I45</f>
        <v>1.68</v>
      </c>
      <c r="W45">
        <f>trueraw!O44*$I45</f>
        <v>-0.26</v>
      </c>
      <c r="X45">
        <f t="shared" si="10"/>
        <v>1</v>
      </c>
      <c r="Y45">
        <f t="shared" si="10"/>
        <v>0</v>
      </c>
      <c r="Z45">
        <f t="shared" si="10"/>
        <v>0</v>
      </c>
      <c r="AA45">
        <f t="shared" si="10"/>
        <v>0</v>
      </c>
      <c r="AB45">
        <f t="shared" si="10"/>
        <v>0</v>
      </c>
      <c r="AC45">
        <f t="shared" si="10"/>
        <v>0</v>
      </c>
      <c r="AD45">
        <f t="shared" si="10"/>
        <v>0</v>
      </c>
      <c r="AE45">
        <f t="shared" si="10"/>
        <v>0</v>
      </c>
      <c r="AF45">
        <f t="shared" si="10"/>
        <v>0</v>
      </c>
      <c r="AG45">
        <f t="shared" si="10"/>
        <v>0</v>
      </c>
      <c r="AH45">
        <f t="shared" si="1"/>
        <v>0</v>
      </c>
    </row>
    <row r="46" spans="2:34" x14ac:dyDescent="0.35">
      <c r="B46" s="1" t="str">
        <f>VLOOKUP($D46, AVs!$A$3:$B$202, 2, FALSE)</f>
        <v>_______</v>
      </c>
      <c r="C46" s="3">
        <f>VLOOKUP($D46, AVs!$A$3:$C$202, 3, FALSE)</f>
        <v>18.795556241839044</v>
      </c>
      <c r="D46" t="str">
        <f>trueraw!B45</f>
        <v>Mitchell Robinson</v>
      </c>
      <c r="E46" t="str">
        <f>trueraw!C45</f>
        <v>C</v>
      </c>
      <c r="F46" t="str">
        <f>trueraw!D45</f>
        <v>NYK</v>
      </c>
      <c r="G46">
        <f>trueraw!E45</f>
        <v>68</v>
      </c>
      <c r="H46">
        <f>trueraw!F45</f>
        <v>23.2</v>
      </c>
      <c r="I46">
        <v>1</v>
      </c>
      <c r="J46">
        <f t="shared" si="2"/>
        <v>-0.88777777777777767</v>
      </c>
      <c r="K46">
        <f t="shared" si="3"/>
        <v>3.3527777777777774</v>
      </c>
      <c r="L46">
        <f t="shared" si="4"/>
        <v>4.3727777777777774</v>
      </c>
      <c r="M46">
        <f t="shared" si="5"/>
        <v>5.4211111111111103</v>
      </c>
      <c r="N46">
        <f t="shared" si="6"/>
        <v>2.38</v>
      </c>
      <c r="O46">
        <f>trueraw!G45*$I46</f>
        <v>3.54</v>
      </c>
      <c r="P46">
        <f>trueraw!H45*$I46</f>
        <v>-2.19</v>
      </c>
      <c r="Q46">
        <f>trueraw!I45*$I46</f>
        <v>-1.75</v>
      </c>
      <c r="R46">
        <f>trueraw!J45*$I46</f>
        <v>-0.53</v>
      </c>
      <c r="S46">
        <f>trueraw!K45*$I46</f>
        <v>1.02</v>
      </c>
      <c r="T46">
        <f>trueraw!L45*$I46</f>
        <v>-1.08</v>
      </c>
      <c r="U46">
        <f>trueraw!M45*$I46</f>
        <v>0.05</v>
      </c>
      <c r="V46">
        <f>trueraw!N45*$I46</f>
        <v>3.46</v>
      </c>
      <c r="W46">
        <f>trueraw!O45*$I46</f>
        <v>1.03</v>
      </c>
      <c r="X46">
        <f t="shared" si="10"/>
        <v>1</v>
      </c>
      <c r="Y46">
        <f t="shared" si="10"/>
        <v>0</v>
      </c>
      <c r="Z46">
        <f t="shared" si="10"/>
        <v>0</v>
      </c>
      <c r="AA46">
        <f t="shared" si="10"/>
        <v>0</v>
      </c>
      <c r="AB46">
        <f t="shared" si="10"/>
        <v>0</v>
      </c>
      <c r="AC46">
        <f t="shared" si="10"/>
        <v>0</v>
      </c>
      <c r="AD46">
        <f t="shared" si="10"/>
        <v>0</v>
      </c>
      <c r="AE46">
        <f t="shared" si="10"/>
        <v>0</v>
      </c>
      <c r="AF46">
        <f t="shared" si="10"/>
        <v>0</v>
      </c>
      <c r="AG46">
        <f t="shared" si="10"/>
        <v>0</v>
      </c>
      <c r="AH46">
        <f t="shared" si="1"/>
        <v>0</v>
      </c>
    </row>
    <row r="47" spans="2:34" x14ac:dyDescent="0.35">
      <c r="B47" s="1" t="str">
        <f>VLOOKUP($D47, AVs!$A$3:$B$202, 2, FALSE)</f>
        <v>_______</v>
      </c>
      <c r="C47" s="3">
        <f>VLOOKUP($D47, AVs!$A$3:$C$202, 3, FALSE)</f>
        <v>18.732661344518615</v>
      </c>
      <c r="D47" t="str">
        <f>trueraw!B46</f>
        <v>Jamal Murray</v>
      </c>
      <c r="E47" t="str">
        <f>trueraw!C46</f>
        <v>PG, SG</v>
      </c>
      <c r="F47" t="str">
        <f>trueraw!D46</f>
        <v>DEN</v>
      </c>
      <c r="G47">
        <f>trueraw!E46</f>
        <v>68</v>
      </c>
      <c r="H47">
        <f>trueraw!F46</f>
        <v>33.799999999999997</v>
      </c>
      <c r="I47">
        <v>1</v>
      </c>
      <c r="J47">
        <f t="shared" si="2"/>
        <v>5.033888888888888</v>
      </c>
      <c r="K47">
        <f t="shared" si="3"/>
        <v>3.3433333333333324</v>
      </c>
      <c r="L47">
        <f t="shared" si="4"/>
        <v>1.9833333333333329</v>
      </c>
      <c r="M47">
        <f t="shared" si="5"/>
        <v>1.8416666666666663</v>
      </c>
      <c r="N47">
        <f t="shared" si="6"/>
        <v>4.4861111111111098</v>
      </c>
      <c r="O47">
        <f>trueraw!G46*$I47</f>
        <v>-0.1</v>
      </c>
      <c r="P47">
        <f>trueraw!H46*$I47</f>
        <v>1.59</v>
      </c>
      <c r="Q47">
        <f>trueraw!I46*$I47</f>
        <v>0.98</v>
      </c>
      <c r="R47">
        <f>trueraw!J46*$I47</f>
        <v>1.01</v>
      </c>
      <c r="S47">
        <f>trueraw!K46*$I47</f>
        <v>-0.2</v>
      </c>
      <c r="T47">
        <f>trueraw!L46*$I47</f>
        <v>1.44</v>
      </c>
      <c r="U47">
        <f>trueraw!M46*$I47</f>
        <v>0.61</v>
      </c>
      <c r="V47">
        <f>trueraw!N46*$I47</f>
        <v>-0.57999999999999996</v>
      </c>
      <c r="W47">
        <f>trueraw!O46*$I47</f>
        <v>-1.21</v>
      </c>
      <c r="X47">
        <f t="shared" si="10"/>
        <v>1</v>
      </c>
      <c r="Y47">
        <f t="shared" si="10"/>
        <v>0</v>
      </c>
      <c r="Z47">
        <f t="shared" si="10"/>
        <v>0</v>
      </c>
      <c r="AA47">
        <f t="shared" si="10"/>
        <v>0</v>
      </c>
      <c r="AB47">
        <f t="shared" si="10"/>
        <v>0</v>
      </c>
      <c r="AC47">
        <f t="shared" si="10"/>
        <v>0</v>
      </c>
      <c r="AD47">
        <f t="shared" si="10"/>
        <v>0</v>
      </c>
      <c r="AE47">
        <f t="shared" si="10"/>
        <v>0</v>
      </c>
      <c r="AF47">
        <f t="shared" si="10"/>
        <v>0</v>
      </c>
      <c r="AG47">
        <f t="shared" si="10"/>
        <v>0</v>
      </c>
      <c r="AH47">
        <f t="shared" si="1"/>
        <v>0</v>
      </c>
    </row>
    <row r="48" spans="2:34" x14ac:dyDescent="0.35">
      <c r="B48" s="1" t="str">
        <f>VLOOKUP($D48, AVs!$A$3:$B$202, 2, FALSE)</f>
        <v>_______</v>
      </c>
      <c r="C48" s="3">
        <f>VLOOKUP($D48, AVs!$A$3:$C$202, 3, FALSE)</f>
        <v>18.033418074309147</v>
      </c>
      <c r="D48" t="str">
        <f>trueraw!B47</f>
        <v>Russell Westbrook</v>
      </c>
      <c r="E48" t="str">
        <f>trueraw!C47</f>
        <v>PG</v>
      </c>
      <c r="F48" t="str">
        <f>trueraw!D47</f>
        <v>WAS</v>
      </c>
      <c r="G48">
        <f>trueraw!E47</f>
        <v>67</v>
      </c>
      <c r="H48">
        <f>trueraw!F47</f>
        <v>35.799999999999997</v>
      </c>
      <c r="I48">
        <v>1</v>
      </c>
      <c r="J48">
        <f t="shared" si="2"/>
        <v>6.5138888888888893</v>
      </c>
      <c r="K48">
        <f t="shared" si="3"/>
        <v>3.2383333333333337</v>
      </c>
      <c r="L48">
        <f t="shared" si="4"/>
        <v>-6.5138888888889149E-2</v>
      </c>
      <c r="M48">
        <f t="shared" si="5"/>
        <v>4.0851388888888875</v>
      </c>
      <c r="N48">
        <f t="shared" si="6"/>
        <v>6.1509722222222223</v>
      </c>
      <c r="O48">
        <f>trueraw!G47*$I48</f>
        <v>0.18</v>
      </c>
      <c r="P48">
        <f>trueraw!H47*$I48</f>
        <v>-0.91</v>
      </c>
      <c r="Q48">
        <f>trueraw!I47*$I48</f>
        <v>-0.68</v>
      </c>
      <c r="R48">
        <f>trueraw!J47*$I48</f>
        <v>1.94</v>
      </c>
      <c r="S48">
        <f>trueraw!K47*$I48</f>
        <v>1.48</v>
      </c>
      <c r="T48">
        <f>trueraw!L47*$I48</f>
        <v>3.55</v>
      </c>
      <c r="U48">
        <f>trueraw!M47*$I48</f>
        <v>1.44</v>
      </c>
      <c r="V48">
        <f>trueraw!N47*$I48</f>
        <v>-0.39</v>
      </c>
      <c r="W48">
        <f>trueraw!O47*$I48</f>
        <v>-3.13</v>
      </c>
      <c r="X48">
        <f t="shared" si="10"/>
        <v>1</v>
      </c>
      <c r="Y48">
        <f t="shared" si="10"/>
        <v>0</v>
      </c>
      <c r="Z48">
        <f t="shared" si="10"/>
        <v>0</v>
      </c>
      <c r="AA48">
        <f t="shared" si="10"/>
        <v>0</v>
      </c>
      <c r="AB48">
        <f t="shared" si="10"/>
        <v>0</v>
      </c>
      <c r="AC48">
        <f t="shared" si="10"/>
        <v>0</v>
      </c>
      <c r="AD48">
        <f t="shared" si="10"/>
        <v>0</v>
      </c>
      <c r="AE48">
        <f t="shared" si="10"/>
        <v>0</v>
      </c>
      <c r="AF48">
        <f t="shared" si="10"/>
        <v>0</v>
      </c>
      <c r="AG48">
        <f t="shared" si="10"/>
        <v>0</v>
      </c>
      <c r="AH48">
        <f t="shared" si="1"/>
        <v>0</v>
      </c>
    </row>
    <row r="49" spans="2:34" x14ac:dyDescent="0.35">
      <c r="B49" s="1" t="str">
        <f>VLOOKUP($D49, AVs!$A$3:$B$202, 2, FALSE)</f>
        <v>_______</v>
      </c>
      <c r="C49" s="3">
        <f>VLOOKUP($D49, AVs!$A$3:$C$202, 3, FALSE)</f>
        <v>16.416649243189877</v>
      </c>
      <c r="D49" t="str">
        <f>trueraw!B48</f>
        <v>Domantas Sabonis</v>
      </c>
      <c r="E49" t="str">
        <f>trueraw!C48</f>
        <v>PF, C</v>
      </c>
      <c r="F49" t="str">
        <f>trueraw!D48</f>
        <v>IND</v>
      </c>
      <c r="G49">
        <f>trueraw!E48</f>
        <v>64</v>
      </c>
      <c r="H49">
        <f>trueraw!F48</f>
        <v>34.200000000000003</v>
      </c>
      <c r="I49">
        <v>1</v>
      </c>
      <c r="J49">
        <f t="shared" si="2"/>
        <v>4.275555555555556</v>
      </c>
      <c r="K49">
        <f t="shared" si="3"/>
        <v>2.9955555555555553</v>
      </c>
      <c r="L49">
        <f t="shared" si="4"/>
        <v>2.0444444444444443</v>
      </c>
      <c r="M49">
        <f t="shared" si="5"/>
        <v>3.7511111111111113</v>
      </c>
      <c r="N49">
        <f t="shared" si="6"/>
        <v>4.1422222222222222</v>
      </c>
      <c r="O49">
        <f>trueraw!G48*$I49</f>
        <v>2.7</v>
      </c>
      <c r="P49">
        <f>trueraw!H48*$I49</f>
        <v>-0.85</v>
      </c>
      <c r="Q49">
        <f>trueraw!I48*$I49</f>
        <v>-1.2</v>
      </c>
      <c r="R49">
        <f>trueraw!J48*$I49</f>
        <v>0.8</v>
      </c>
      <c r="S49">
        <f>trueraw!K48*$I49</f>
        <v>2.88</v>
      </c>
      <c r="T49">
        <f>trueraw!L48*$I49</f>
        <v>1.07</v>
      </c>
      <c r="U49">
        <f>trueraw!M48*$I49</f>
        <v>-0.59</v>
      </c>
      <c r="V49">
        <f>trueraw!N48*$I49</f>
        <v>-0.15</v>
      </c>
      <c r="W49">
        <f>trueraw!O48*$I49</f>
        <v>-1.29</v>
      </c>
      <c r="X49">
        <f t="shared" si="10"/>
        <v>1</v>
      </c>
      <c r="Y49">
        <f t="shared" si="10"/>
        <v>0</v>
      </c>
      <c r="Z49">
        <f t="shared" si="10"/>
        <v>0</v>
      </c>
      <c r="AA49">
        <f t="shared" si="10"/>
        <v>0</v>
      </c>
      <c r="AB49">
        <f t="shared" si="10"/>
        <v>0</v>
      </c>
      <c r="AC49">
        <f t="shared" si="10"/>
        <v>0</v>
      </c>
      <c r="AD49">
        <f t="shared" si="10"/>
        <v>0</v>
      </c>
      <c r="AE49">
        <f t="shared" si="10"/>
        <v>0</v>
      </c>
      <c r="AF49">
        <f t="shared" si="10"/>
        <v>0</v>
      </c>
      <c r="AG49">
        <f t="shared" si="10"/>
        <v>0</v>
      </c>
      <c r="AH49">
        <f t="shared" si="1"/>
        <v>0</v>
      </c>
    </row>
    <row r="50" spans="2:34" x14ac:dyDescent="0.35">
      <c r="B50" s="1" t="str">
        <f>VLOOKUP($D50, AVs!$A$3:$B$202, 2, FALSE)</f>
        <v>_______</v>
      </c>
      <c r="C50" s="3">
        <f>VLOOKUP($D50, AVs!$A$3:$C$202, 3, FALSE)</f>
        <v>18.286847513512051</v>
      </c>
      <c r="D50" t="str">
        <f>trueraw!B49</f>
        <v>Tobias Harris</v>
      </c>
      <c r="E50" t="str">
        <f>trueraw!C49</f>
        <v>SF</v>
      </c>
      <c r="F50" t="str">
        <f>trueraw!D49</f>
        <v>PHI</v>
      </c>
      <c r="G50">
        <f>trueraw!E49</f>
        <v>70</v>
      </c>
      <c r="H50">
        <f>trueraw!F49</f>
        <v>34.5</v>
      </c>
      <c r="I50">
        <v>1</v>
      </c>
      <c r="J50">
        <f t="shared" si="2"/>
        <v>2.9458333333333337</v>
      </c>
      <c r="K50">
        <f t="shared" si="3"/>
        <v>3.276388888888889</v>
      </c>
      <c r="L50">
        <f t="shared" si="4"/>
        <v>2.8680555555555558</v>
      </c>
      <c r="M50">
        <f t="shared" si="5"/>
        <v>2.8972222222222217</v>
      </c>
      <c r="N50">
        <f t="shared" si="6"/>
        <v>3.1305555555555555</v>
      </c>
      <c r="O50">
        <f>trueraw!G49*$I50</f>
        <v>0.44</v>
      </c>
      <c r="P50">
        <f>trueraw!H49*$I50</f>
        <v>0.39</v>
      </c>
      <c r="Q50">
        <f>trueraw!I49*$I50</f>
        <v>0.35</v>
      </c>
      <c r="R50">
        <f>trueraw!J49*$I50</f>
        <v>1.05</v>
      </c>
      <c r="S50">
        <f>trueraw!K49*$I50</f>
        <v>0.84</v>
      </c>
      <c r="T50">
        <f>trueraw!L49*$I50</f>
        <v>0.42</v>
      </c>
      <c r="U50">
        <f>trueraw!M49*$I50</f>
        <v>-0.46</v>
      </c>
      <c r="V50">
        <f>trueraw!N49*$I50</f>
        <v>0.19</v>
      </c>
      <c r="W50">
        <f>trueraw!O49*$I50</f>
        <v>0.15</v>
      </c>
      <c r="X50">
        <f t="shared" si="10"/>
        <v>1</v>
      </c>
      <c r="Y50">
        <f t="shared" si="10"/>
        <v>0</v>
      </c>
      <c r="Z50">
        <f t="shared" si="10"/>
        <v>0</v>
      </c>
      <c r="AA50">
        <f t="shared" si="10"/>
        <v>0</v>
      </c>
      <c r="AB50">
        <f t="shared" si="10"/>
        <v>0</v>
      </c>
      <c r="AC50">
        <f t="shared" si="10"/>
        <v>0</v>
      </c>
      <c r="AD50">
        <f t="shared" si="10"/>
        <v>0</v>
      </c>
      <c r="AE50">
        <f t="shared" si="10"/>
        <v>0</v>
      </c>
      <c r="AF50">
        <f t="shared" si="10"/>
        <v>0</v>
      </c>
      <c r="AG50">
        <f t="shared" si="10"/>
        <v>0</v>
      </c>
      <c r="AH50">
        <f t="shared" si="1"/>
        <v>0</v>
      </c>
    </row>
    <row r="51" spans="2:34" x14ac:dyDescent="0.35">
      <c r="B51" s="1" t="str">
        <f>VLOOKUP($D51, AVs!$A$3:$B$202, 2, FALSE)</f>
        <v>_______</v>
      </c>
      <c r="C51" s="3">
        <f>VLOOKUP($D51, AVs!$A$3:$C$202, 3, FALSE)</f>
        <v>14.559399922316034</v>
      </c>
      <c r="D51" t="str">
        <f>trueraw!B50</f>
        <v>Thomas Bryant</v>
      </c>
      <c r="E51" t="str">
        <f>trueraw!C50</f>
        <v>C</v>
      </c>
      <c r="F51" t="str">
        <f>trueraw!D50</f>
        <v>WAS</v>
      </c>
      <c r="G51">
        <f>trueraw!E50</f>
        <v>60</v>
      </c>
      <c r="H51">
        <f>trueraw!F50</f>
        <v>27.5</v>
      </c>
      <c r="I51">
        <v>1</v>
      </c>
      <c r="J51">
        <f t="shared" si="2"/>
        <v>1.2333333333333334</v>
      </c>
      <c r="K51">
        <f t="shared" si="3"/>
        <v>2.7166666666666668</v>
      </c>
      <c r="L51">
        <f t="shared" si="4"/>
        <v>3.0583333333333336</v>
      </c>
      <c r="M51">
        <f t="shared" si="5"/>
        <v>3.041666666666667</v>
      </c>
      <c r="N51">
        <f t="shared" si="6"/>
        <v>2.3500000000000005</v>
      </c>
      <c r="O51">
        <f>trueraw!G50*$I51</f>
        <v>3.08</v>
      </c>
      <c r="P51">
        <f>trueraw!H50*$I51</f>
        <v>-0.39</v>
      </c>
      <c r="Q51">
        <f>trueraw!I50*$I51</f>
        <v>-0.84</v>
      </c>
      <c r="R51">
        <f>trueraw!J50*$I51</f>
        <v>0.09</v>
      </c>
      <c r="S51">
        <f>trueraw!K50*$I51</f>
        <v>0.95</v>
      </c>
      <c r="T51">
        <f>trueraw!L50*$I51</f>
        <v>-0.41</v>
      </c>
      <c r="U51">
        <f>trueraw!M50*$I51</f>
        <v>-1</v>
      </c>
      <c r="V51">
        <f>trueraw!N50*$I51</f>
        <v>1.34</v>
      </c>
      <c r="W51">
        <f>trueraw!O50*$I51</f>
        <v>0.44</v>
      </c>
      <c r="X51">
        <f t="shared" si="10"/>
        <v>1</v>
      </c>
      <c r="Y51">
        <f t="shared" si="10"/>
        <v>0</v>
      </c>
      <c r="Z51">
        <f t="shared" si="10"/>
        <v>0</v>
      </c>
      <c r="AA51">
        <f t="shared" si="10"/>
        <v>0</v>
      </c>
      <c r="AB51">
        <f t="shared" si="10"/>
        <v>0</v>
      </c>
      <c r="AC51">
        <f t="shared" si="10"/>
        <v>0</v>
      </c>
      <c r="AD51">
        <f t="shared" si="10"/>
        <v>0</v>
      </c>
      <c r="AE51">
        <f t="shared" si="10"/>
        <v>0</v>
      </c>
      <c r="AF51">
        <f t="shared" si="10"/>
        <v>0</v>
      </c>
      <c r="AG51">
        <f t="shared" si="10"/>
        <v>0</v>
      </c>
      <c r="AH51">
        <f t="shared" si="1"/>
        <v>0</v>
      </c>
    </row>
    <row r="52" spans="2:34" x14ac:dyDescent="0.35">
      <c r="B52" s="1" t="str">
        <f>VLOOKUP($D52, AVs!$A$3:$B$202, 2, FALSE)</f>
        <v>_______</v>
      </c>
      <c r="C52" s="3">
        <f>VLOOKUP($D52, AVs!$A$3:$C$202, 3, FALSE)</f>
        <v>17.186186810404536</v>
      </c>
      <c r="D52" t="str">
        <f>trueraw!B51</f>
        <v>Jonas Valanciunas</v>
      </c>
      <c r="E52" t="str">
        <f>trueraw!C51</f>
        <v>C</v>
      </c>
      <c r="F52" t="str">
        <f>trueraw!D51</f>
        <v>MEM</v>
      </c>
      <c r="G52">
        <f>trueraw!E51</f>
        <v>70</v>
      </c>
      <c r="H52">
        <f>trueraw!F51</f>
        <v>27.2</v>
      </c>
      <c r="I52">
        <v>1</v>
      </c>
      <c r="J52">
        <f t="shared" si="2"/>
        <v>2.3527777777777779</v>
      </c>
      <c r="K52">
        <f t="shared" si="3"/>
        <v>3.1111111111111107</v>
      </c>
      <c r="L52">
        <f t="shared" si="4"/>
        <v>3.3833333333333329</v>
      </c>
      <c r="M52">
        <f t="shared" si="5"/>
        <v>3.431944444444444</v>
      </c>
      <c r="N52">
        <f t="shared" si="6"/>
        <v>3.509722222222222</v>
      </c>
      <c r="O52">
        <f>trueraw!G51*$I52</f>
        <v>2.78</v>
      </c>
      <c r="P52">
        <f>trueraw!H51*$I52</f>
        <v>-0.33</v>
      </c>
      <c r="Q52">
        <f>trueraw!I51*$I52</f>
        <v>-1.1399999999999999</v>
      </c>
      <c r="R52">
        <f>trueraw!J51*$I52</f>
        <v>0.26</v>
      </c>
      <c r="S52">
        <f>trueraw!K51*$I52</f>
        <v>2.2999999999999998</v>
      </c>
      <c r="T52">
        <f>trueraw!L51*$I52</f>
        <v>-0.28000000000000003</v>
      </c>
      <c r="U52">
        <f>trueraw!M51*$I52</f>
        <v>-1.17</v>
      </c>
      <c r="V52">
        <f>trueraw!N51*$I52</f>
        <v>1.19</v>
      </c>
      <c r="W52">
        <f>trueraw!O51*$I52</f>
        <v>-0.41</v>
      </c>
      <c r="X52">
        <f t="shared" si="10"/>
        <v>1</v>
      </c>
      <c r="Y52">
        <f t="shared" si="10"/>
        <v>0</v>
      </c>
      <c r="Z52">
        <f t="shared" si="10"/>
        <v>0</v>
      </c>
      <c r="AA52">
        <f t="shared" si="10"/>
        <v>0</v>
      </c>
      <c r="AB52">
        <f t="shared" si="10"/>
        <v>0</v>
      </c>
      <c r="AC52">
        <f t="shared" si="10"/>
        <v>0</v>
      </c>
      <c r="AD52">
        <f t="shared" si="10"/>
        <v>0</v>
      </c>
      <c r="AE52">
        <f t="shared" si="10"/>
        <v>0</v>
      </c>
      <c r="AF52">
        <f t="shared" si="10"/>
        <v>0</v>
      </c>
      <c r="AG52">
        <f t="shared" si="10"/>
        <v>0</v>
      </c>
      <c r="AH52">
        <f t="shared" si="1"/>
        <v>0</v>
      </c>
    </row>
    <row r="53" spans="2:34" x14ac:dyDescent="0.35">
      <c r="B53" s="1" t="str">
        <f>VLOOKUP($D53, AVs!$A$3:$B$202, 2, FALSE)</f>
        <v>_______</v>
      </c>
      <c r="C53" s="3">
        <f>VLOOKUP($D53, AVs!$A$3:$C$202, 3, FALSE)</f>
        <v>14.05994044359498</v>
      </c>
      <c r="D53" t="str">
        <f>trueraw!B52</f>
        <v>T.J. Warren</v>
      </c>
      <c r="E53" t="str">
        <f>trueraw!C52</f>
        <v>SF</v>
      </c>
      <c r="F53" t="str">
        <f>trueraw!D52</f>
        <v>IND</v>
      </c>
      <c r="G53">
        <f>trueraw!E52</f>
        <v>60</v>
      </c>
      <c r="H53">
        <f>trueraw!F52</f>
        <v>32.5</v>
      </c>
      <c r="I53">
        <v>1</v>
      </c>
      <c r="J53">
        <f t="shared" si="2"/>
        <v>2.4500000000000006</v>
      </c>
      <c r="K53">
        <f t="shared" si="3"/>
        <v>2.6416666666666671</v>
      </c>
      <c r="L53">
        <f t="shared" si="4"/>
        <v>2.9250000000000003</v>
      </c>
      <c r="M53">
        <f t="shared" si="5"/>
        <v>2.1</v>
      </c>
      <c r="N53">
        <f t="shared" si="6"/>
        <v>2.3916666666666671</v>
      </c>
      <c r="O53">
        <f>trueraw!G52*$I53</f>
        <v>0.88</v>
      </c>
      <c r="P53">
        <f>trueraw!H52*$I53</f>
        <v>0.65</v>
      </c>
      <c r="Q53">
        <f>trueraw!I52*$I53</f>
        <v>0.02</v>
      </c>
      <c r="R53">
        <f>trueraw!J52*$I53</f>
        <v>0.86</v>
      </c>
      <c r="S53">
        <f>trueraw!K52*$I53</f>
        <v>-0.11</v>
      </c>
      <c r="T53">
        <f>trueraw!L52*$I53</f>
        <v>-0.34</v>
      </c>
      <c r="U53">
        <f>trueraw!M52*$I53</f>
        <v>0.98</v>
      </c>
      <c r="V53">
        <f>trueraw!N52*$I53</f>
        <v>-7.0000000000000007E-2</v>
      </c>
      <c r="W53">
        <f>trueraw!O52*$I53</f>
        <v>0.3</v>
      </c>
      <c r="X53">
        <f t="shared" ref="X53:AG62" si="11">IF(EXACT($B53, X$2), 1, 0)</f>
        <v>1</v>
      </c>
      <c r="Y53">
        <f t="shared" si="11"/>
        <v>0</v>
      </c>
      <c r="Z53">
        <f t="shared" si="11"/>
        <v>0</v>
      </c>
      <c r="AA53">
        <f t="shared" si="11"/>
        <v>0</v>
      </c>
      <c r="AB53">
        <f t="shared" si="11"/>
        <v>0</v>
      </c>
      <c r="AC53">
        <f t="shared" si="11"/>
        <v>0</v>
      </c>
      <c r="AD53">
        <f t="shared" si="11"/>
        <v>0</v>
      </c>
      <c r="AE53">
        <f t="shared" si="11"/>
        <v>0</v>
      </c>
      <c r="AF53">
        <f t="shared" si="11"/>
        <v>0</v>
      </c>
      <c r="AG53">
        <f t="shared" si="11"/>
        <v>0</v>
      </c>
      <c r="AH53">
        <f t="shared" si="1"/>
        <v>0</v>
      </c>
    </row>
    <row r="54" spans="2:34" x14ac:dyDescent="0.35">
      <c r="B54" s="1" t="str">
        <f>VLOOKUP($D54, AVs!$A$3:$B$202, 2, FALSE)</f>
        <v>_______</v>
      </c>
      <c r="C54" s="3">
        <f>VLOOKUP($D54, AVs!$A$3:$C$202, 3, FALSE)</f>
        <v>15.554619179915761</v>
      </c>
      <c r="D54" t="str">
        <f>trueraw!B53</f>
        <v xml:space="preserve">Derrick White </v>
      </c>
      <c r="E54" t="str">
        <f>trueraw!C53</f>
        <v>PG, SG</v>
      </c>
      <c r="F54" t="str">
        <f>trueraw!D53</f>
        <v>SAS</v>
      </c>
      <c r="G54">
        <f>trueraw!E53</f>
        <v>67</v>
      </c>
      <c r="H54">
        <f>trueraw!F53</f>
        <v>28.1</v>
      </c>
      <c r="I54">
        <v>1</v>
      </c>
      <c r="J54">
        <f t="shared" si="2"/>
        <v>1.889027777777778</v>
      </c>
      <c r="K54">
        <f t="shared" si="3"/>
        <v>2.8661111111111111</v>
      </c>
      <c r="L54">
        <f t="shared" si="4"/>
        <v>1.9913888888888891</v>
      </c>
      <c r="M54">
        <f t="shared" si="5"/>
        <v>1.8611111111111109</v>
      </c>
      <c r="N54">
        <f t="shared" si="6"/>
        <v>2.9777777777777779</v>
      </c>
      <c r="O54">
        <f>trueraw!G53*$I54</f>
        <v>0.22</v>
      </c>
      <c r="P54">
        <f>trueraw!H53*$I54</f>
        <v>1.08</v>
      </c>
      <c r="Q54">
        <f>trueraw!I53*$I54</f>
        <v>-0.1</v>
      </c>
      <c r="R54">
        <f>trueraw!J53*$I54</f>
        <v>0.08</v>
      </c>
      <c r="S54">
        <f>trueraw!K53*$I54</f>
        <v>-0.39</v>
      </c>
      <c r="T54">
        <f>trueraw!L53*$I54</f>
        <v>0.94</v>
      </c>
      <c r="U54">
        <f>trueraw!M53*$I54</f>
        <v>0.2</v>
      </c>
      <c r="V54">
        <f>trueraw!N53*$I54</f>
        <v>1.17</v>
      </c>
      <c r="W54">
        <f>trueraw!O53*$I54</f>
        <v>-0.12</v>
      </c>
      <c r="X54">
        <f t="shared" si="11"/>
        <v>1</v>
      </c>
      <c r="Y54">
        <f t="shared" si="11"/>
        <v>0</v>
      </c>
      <c r="Z54">
        <f t="shared" si="11"/>
        <v>0</v>
      </c>
      <c r="AA54">
        <f t="shared" si="11"/>
        <v>0</v>
      </c>
      <c r="AB54">
        <f t="shared" si="11"/>
        <v>0</v>
      </c>
      <c r="AC54">
        <f t="shared" si="11"/>
        <v>0</v>
      </c>
      <c r="AD54">
        <f t="shared" si="11"/>
        <v>0</v>
      </c>
      <c r="AE54">
        <f t="shared" si="11"/>
        <v>0</v>
      </c>
      <c r="AF54">
        <f t="shared" si="11"/>
        <v>0</v>
      </c>
      <c r="AG54">
        <f t="shared" si="11"/>
        <v>0</v>
      </c>
      <c r="AH54">
        <f t="shared" si="1"/>
        <v>0</v>
      </c>
    </row>
    <row r="55" spans="2:34" x14ac:dyDescent="0.35">
      <c r="B55" s="1" t="str">
        <f>VLOOKUP($D55, AVs!$A$3:$B$202, 2, FALSE)</f>
        <v>_______</v>
      </c>
      <c r="C55" s="3">
        <f>VLOOKUP($D55, AVs!$A$3:$C$202, 3, FALSE)</f>
        <v>15.244769318116592</v>
      </c>
      <c r="D55" t="str">
        <f>trueraw!B54</f>
        <v>D'Angelo Russell</v>
      </c>
      <c r="E55" t="str">
        <f>trueraw!C54</f>
        <v>PG</v>
      </c>
      <c r="F55" t="str">
        <f>trueraw!D54</f>
        <v>MIN</v>
      </c>
      <c r="G55">
        <f>trueraw!E54</f>
        <v>67</v>
      </c>
      <c r="H55">
        <f>trueraw!F54</f>
        <v>31.3</v>
      </c>
      <c r="I55">
        <v>1</v>
      </c>
      <c r="J55">
        <f t="shared" si="2"/>
        <v>4.885416666666667</v>
      </c>
      <c r="K55">
        <f t="shared" si="3"/>
        <v>2.8195833333333336</v>
      </c>
      <c r="L55">
        <f t="shared" si="4"/>
        <v>0.96777777777777807</v>
      </c>
      <c r="M55">
        <f t="shared" si="5"/>
        <v>1.9820833333333332</v>
      </c>
      <c r="N55">
        <f t="shared" si="6"/>
        <v>4.3456944444444447</v>
      </c>
      <c r="O55">
        <f>trueraw!G54*$I55</f>
        <v>-1.21</v>
      </c>
      <c r="P55">
        <f>trueraw!H54*$I55</f>
        <v>0.9</v>
      </c>
      <c r="Q55">
        <f>trueraw!I54*$I55</f>
        <v>2.1800000000000002</v>
      </c>
      <c r="R55">
        <f>trueraw!J54*$I55</f>
        <v>1.23</v>
      </c>
      <c r="S55">
        <f>trueraw!K54*$I55</f>
        <v>-0.48</v>
      </c>
      <c r="T55">
        <f>trueraw!L54*$I55</f>
        <v>1.99</v>
      </c>
      <c r="U55">
        <f>trueraw!M54*$I55</f>
        <v>0.64</v>
      </c>
      <c r="V55">
        <f>trueraw!N54*$I55</f>
        <v>-0.57999999999999996</v>
      </c>
      <c r="W55">
        <f>trueraw!O54*$I55</f>
        <v>-1.64</v>
      </c>
      <c r="X55">
        <f t="shared" si="11"/>
        <v>1</v>
      </c>
      <c r="Y55">
        <f t="shared" si="11"/>
        <v>0</v>
      </c>
      <c r="Z55">
        <f t="shared" si="11"/>
        <v>0</v>
      </c>
      <c r="AA55">
        <f t="shared" si="11"/>
        <v>0</v>
      </c>
      <c r="AB55">
        <f t="shared" si="11"/>
        <v>0</v>
      </c>
      <c r="AC55">
        <f t="shared" si="11"/>
        <v>0</v>
      </c>
      <c r="AD55">
        <f t="shared" si="11"/>
        <v>0</v>
      </c>
      <c r="AE55">
        <f t="shared" si="11"/>
        <v>0</v>
      </c>
      <c r="AF55">
        <f t="shared" si="11"/>
        <v>0</v>
      </c>
      <c r="AG55">
        <f t="shared" si="11"/>
        <v>0</v>
      </c>
      <c r="AH55">
        <f t="shared" si="1"/>
        <v>0</v>
      </c>
    </row>
    <row r="56" spans="2:34" x14ac:dyDescent="0.35">
      <c r="B56" s="1" t="str">
        <f>VLOOKUP($D56, AVs!$A$3:$B$202, 2, FALSE)</f>
        <v>_______</v>
      </c>
      <c r="C56" s="3">
        <f>VLOOKUP($D56, AVs!$A$3:$C$202, 3, FALSE)</f>
        <v>14.048841344067842</v>
      </c>
      <c r="D56" t="str">
        <f>trueraw!B55</f>
        <v>Brandon Ingram</v>
      </c>
      <c r="E56" t="str">
        <f>trueraw!C55</f>
        <v>SF, PF</v>
      </c>
      <c r="F56" t="str">
        <f>trueraw!D55</f>
        <v>NOP</v>
      </c>
      <c r="G56">
        <f>trueraw!E55</f>
        <v>64</v>
      </c>
      <c r="H56">
        <f>trueraw!F55</f>
        <v>33.4</v>
      </c>
      <c r="I56">
        <v>1</v>
      </c>
      <c r="J56">
        <f t="shared" si="2"/>
        <v>3.8755555555555548</v>
      </c>
      <c r="K56">
        <f t="shared" si="3"/>
        <v>2.6399999999999997</v>
      </c>
      <c r="L56">
        <f t="shared" si="4"/>
        <v>2.1511111111111108</v>
      </c>
      <c r="M56">
        <f t="shared" si="5"/>
        <v>1.9466666666666665</v>
      </c>
      <c r="N56">
        <f t="shared" si="6"/>
        <v>4.1333333333333329</v>
      </c>
      <c r="O56">
        <f>trueraw!G55*$I56</f>
        <v>0.19</v>
      </c>
      <c r="P56">
        <f>trueraw!H55*$I56</f>
        <v>0.78</v>
      </c>
      <c r="Q56">
        <f>trueraw!I55*$I56</f>
        <v>1.29</v>
      </c>
      <c r="R56">
        <f>trueraw!J55*$I56</f>
        <v>1.26</v>
      </c>
      <c r="S56">
        <f>trueraw!K55*$I56</f>
        <v>7.0000000000000007E-2</v>
      </c>
      <c r="T56">
        <f>trueraw!L55*$I56</f>
        <v>0.55000000000000004</v>
      </c>
      <c r="U56">
        <f>trueraw!M55*$I56</f>
        <v>0.22</v>
      </c>
      <c r="V56">
        <f>trueraw!N55*$I56</f>
        <v>0.28999999999999998</v>
      </c>
      <c r="W56">
        <f>trueraw!O55*$I56</f>
        <v>-1.68</v>
      </c>
      <c r="X56">
        <f t="shared" si="11"/>
        <v>1</v>
      </c>
      <c r="Y56">
        <f t="shared" si="11"/>
        <v>0</v>
      </c>
      <c r="Z56">
        <f t="shared" si="11"/>
        <v>0</v>
      </c>
      <c r="AA56">
        <f t="shared" si="11"/>
        <v>0</v>
      </c>
      <c r="AB56">
        <f t="shared" si="11"/>
        <v>0</v>
      </c>
      <c r="AC56">
        <f t="shared" si="11"/>
        <v>0</v>
      </c>
      <c r="AD56">
        <f t="shared" si="11"/>
        <v>0</v>
      </c>
      <c r="AE56">
        <f t="shared" si="11"/>
        <v>0</v>
      </c>
      <c r="AF56">
        <f t="shared" si="11"/>
        <v>0</v>
      </c>
      <c r="AG56">
        <f t="shared" si="11"/>
        <v>0</v>
      </c>
      <c r="AH56">
        <f t="shared" si="1"/>
        <v>0</v>
      </c>
    </row>
    <row r="57" spans="2:34" x14ac:dyDescent="0.35">
      <c r="B57" s="1" t="str">
        <f>VLOOKUP($D57, AVs!$A$3:$B$202, 2, FALSE)</f>
        <v>_______</v>
      </c>
      <c r="C57" s="3">
        <f>VLOOKUP($D57, AVs!$A$3:$C$202, 3, FALSE)</f>
        <v>14.203303812487126</v>
      </c>
      <c r="D57" t="str">
        <f>trueraw!B56</f>
        <v>CJ McCollum</v>
      </c>
      <c r="E57" t="str">
        <f>trueraw!C56</f>
        <v>SG</v>
      </c>
      <c r="F57" t="str">
        <f>trueraw!D56</f>
        <v>POR</v>
      </c>
      <c r="G57">
        <f>trueraw!E56</f>
        <v>65</v>
      </c>
      <c r="H57">
        <f>trueraw!F56</f>
        <v>34.700000000000003</v>
      </c>
      <c r="I57">
        <v>1</v>
      </c>
      <c r="J57">
        <f t="shared" si="2"/>
        <v>3.0062499999999992</v>
      </c>
      <c r="K57">
        <f t="shared" si="3"/>
        <v>2.6631944444444438</v>
      </c>
      <c r="L57">
        <f t="shared" si="4"/>
        <v>1.7874999999999996</v>
      </c>
      <c r="M57">
        <f t="shared" si="5"/>
        <v>2.5458333333333329</v>
      </c>
      <c r="N57">
        <f t="shared" si="6"/>
        <v>3.1145833333333326</v>
      </c>
      <c r="O57">
        <f>trueraw!G56*$I57</f>
        <v>-0.16</v>
      </c>
      <c r="P57">
        <f>trueraw!H56*$I57</f>
        <v>0.13</v>
      </c>
      <c r="Q57">
        <f>trueraw!I56*$I57</f>
        <v>1.44</v>
      </c>
      <c r="R57">
        <f>trueraw!J56*$I57</f>
        <v>1.41</v>
      </c>
      <c r="S57">
        <f>trueraw!K56*$I57</f>
        <v>-0.26</v>
      </c>
      <c r="T57">
        <f>trueraw!L56*$I57</f>
        <v>0.97</v>
      </c>
      <c r="U57">
        <f>trueraw!M56*$I57</f>
        <v>-0.2</v>
      </c>
      <c r="V57">
        <f>trueraw!N56*$I57</f>
        <v>0.12</v>
      </c>
      <c r="W57">
        <f>trueraw!O56*$I57</f>
        <v>-0.5</v>
      </c>
      <c r="X57">
        <f t="shared" si="11"/>
        <v>1</v>
      </c>
      <c r="Y57">
        <f t="shared" si="11"/>
        <v>0</v>
      </c>
      <c r="Z57">
        <f t="shared" si="11"/>
        <v>0</v>
      </c>
      <c r="AA57">
        <f t="shared" si="11"/>
        <v>0</v>
      </c>
      <c r="AB57">
        <f t="shared" si="11"/>
        <v>0</v>
      </c>
      <c r="AC57">
        <f t="shared" si="11"/>
        <v>0</v>
      </c>
      <c r="AD57">
        <f t="shared" si="11"/>
        <v>0</v>
      </c>
      <c r="AE57">
        <f t="shared" si="11"/>
        <v>0</v>
      </c>
      <c r="AF57">
        <f t="shared" si="11"/>
        <v>0</v>
      </c>
      <c r="AG57">
        <f t="shared" si="11"/>
        <v>0</v>
      </c>
      <c r="AH57">
        <f t="shared" si="1"/>
        <v>0</v>
      </c>
    </row>
    <row r="58" spans="2:34" x14ac:dyDescent="0.35">
      <c r="B58" s="1" t="str">
        <f>VLOOKUP($D58, AVs!$A$3:$B$202, 2, FALSE)</f>
        <v>_______</v>
      </c>
      <c r="C58" s="3">
        <f>VLOOKUP($D58, AVs!$A$3:$C$202, 3, FALSE)</f>
        <v>14.749009539237912</v>
      </c>
      <c r="D58" t="str">
        <f>trueraw!B57</f>
        <v>Richaun Holmes</v>
      </c>
      <c r="E58" t="str">
        <f>trueraw!C57</f>
        <v>C, PF</v>
      </c>
      <c r="F58" t="str">
        <f>trueraw!D57</f>
        <v>SAC</v>
      </c>
      <c r="G58">
        <f>trueraw!E57</f>
        <v>67</v>
      </c>
      <c r="H58">
        <f>trueraw!F57</f>
        <v>25.3</v>
      </c>
      <c r="I58">
        <v>1</v>
      </c>
      <c r="J58">
        <f t="shared" si="2"/>
        <v>0.79097222222222208</v>
      </c>
      <c r="K58">
        <f t="shared" si="3"/>
        <v>2.7451388888888886</v>
      </c>
      <c r="L58">
        <f t="shared" si="4"/>
        <v>3.5826388888888885</v>
      </c>
      <c r="M58">
        <f t="shared" si="5"/>
        <v>2.7265277777777781</v>
      </c>
      <c r="N58">
        <f t="shared" si="6"/>
        <v>2.214722222222222</v>
      </c>
      <c r="O58">
        <f>trueraw!G57*$I58</f>
        <v>3.04</v>
      </c>
      <c r="P58">
        <f>trueraw!H57*$I58</f>
        <v>0.02</v>
      </c>
      <c r="Q58">
        <f>trueraw!I57*$I58</f>
        <v>-1.75</v>
      </c>
      <c r="R58">
        <f>trueraw!J57*$I58</f>
        <v>-0.33</v>
      </c>
      <c r="S58">
        <f>trueraw!K57*$I58</f>
        <v>1.01</v>
      </c>
      <c r="T58">
        <f>trueraw!L57*$I58</f>
        <v>-0.9</v>
      </c>
      <c r="U58">
        <f>trueraw!M57*$I58</f>
        <v>-0.24</v>
      </c>
      <c r="V58">
        <f>trueraw!N57*$I58</f>
        <v>1.53</v>
      </c>
      <c r="W58">
        <f>trueraw!O57*$I58</f>
        <v>0.56999999999999995</v>
      </c>
      <c r="X58">
        <f t="shared" si="11"/>
        <v>1</v>
      </c>
      <c r="Y58">
        <f t="shared" si="11"/>
        <v>0</v>
      </c>
      <c r="Z58">
        <f t="shared" si="11"/>
        <v>0</v>
      </c>
      <c r="AA58">
        <f t="shared" si="11"/>
        <v>0</v>
      </c>
      <c r="AB58">
        <f t="shared" si="11"/>
        <v>0</v>
      </c>
      <c r="AC58">
        <f t="shared" si="11"/>
        <v>0</v>
      </c>
      <c r="AD58">
        <f t="shared" si="11"/>
        <v>0</v>
      </c>
      <c r="AE58">
        <f t="shared" si="11"/>
        <v>0</v>
      </c>
      <c r="AF58">
        <f t="shared" si="11"/>
        <v>0</v>
      </c>
      <c r="AG58">
        <f t="shared" si="11"/>
        <v>0</v>
      </c>
      <c r="AH58">
        <f t="shared" si="1"/>
        <v>0</v>
      </c>
    </row>
    <row r="59" spans="2:34" x14ac:dyDescent="0.35">
      <c r="B59" s="1" t="str">
        <f>VLOOKUP($D59, AVs!$A$3:$B$202, 2, FALSE)</f>
        <v>_______</v>
      </c>
      <c r="C59" s="3">
        <f>VLOOKUP($D59, AVs!$A$3:$C$202, 3, FALSE)</f>
        <v>15.567568129364085</v>
      </c>
      <c r="D59" t="str">
        <f>trueraw!B58</f>
        <v>Andre Drummond</v>
      </c>
      <c r="E59" t="str">
        <f>trueraw!C58</f>
        <v>C</v>
      </c>
      <c r="F59" t="str">
        <f>trueraw!D58</f>
        <v>CLE</v>
      </c>
      <c r="G59">
        <f>trueraw!E58</f>
        <v>70</v>
      </c>
      <c r="H59">
        <f>trueraw!F58</f>
        <v>31.2</v>
      </c>
      <c r="I59">
        <v>1</v>
      </c>
      <c r="J59">
        <f t="shared" si="2"/>
        <v>2.7027777777777779</v>
      </c>
      <c r="K59">
        <f t="shared" si="3"/>
        <v>2.8680555555555554</v>
      </c>
      <c r="L59">
        <f t="shared" si="4"/>
        <v>3.072222222222222</v>
      </c>
      <c r="M59">
        <f t="shared" si="5"/>
        <v>6.9416666666666655</v>
      </c>
      <c r="N59">
        <f t="shared" si="6"/>
        <v>5.3569444444444443</v>
      </c>
      <c r="O59">
        <f>trueraw!G58*$I59</f>
        <v>2.91</v>
      </c>
      <c r="P59">
        <f>trueraw!H58*$I59</f>
        <v>-4.1900000000000004</v>
      </c>
      <c r="Q59">
        <f>trueraw!I58*$I59</f>
        <v>-1.39</v>
      </c>
      <c r="R59">
        <f>trueraw!J58*$I59</f>
        <v>0.68</v>
      </c>
      <c r="S59">
        <f>trueraw!K58*$I59</f>
        <v>3.03</v>
      </c>
      <c r="T59">
        <f>trueraw!L58*$I59</f>
        <v>-0.21</v>
      </c>
      <c r="U59">
        <f>trueraw!M58*$I59</f>
        <v>1.95</v>
      </c>
      <c r="V59">
        <f>trueraw!N58*$I59</f>
        <v>2.73</v>
      </c>
      <c r="W59">
        <f>trueraw!O58*$I59</f>
        <v>-2.56</v>
      </c>
      <c r="X59">
        <f t="shared" si="11"/>
        <v>1</v>
      </c>
      <c r="Y59">
        <f t="shared" si="11"/>
        <v>0</v>
      </c>
      <c r="Z59">
        <f t="shared" si="11"/>
        <v>0</v>
      </c>
      <c r="AA59">
        <f t="shared" si="11"/>
        <v>0</v>
      </c>
      <c r="AB59">
        <f t="shared" si="11"/>
        <v>0</v>
      </c>
      <c r="AC59">
        <f t="shared" si="11"/>
        <v>0</v>
      </c>
      <c r="AD59">
        <f t="shared" si="11"/>
        <v>0</v>
      </c>
      <c r="AE59">
        <f t="shared" si="11"/>
        <v>0</v>
      </c>
      <c r="AF59">
        <f t="shared" si="11"/>
        <v>0</v>
      </c>
      <c r="AG59">
        <f t="shared" si="11"/>
        <v>0</v>
      </c>
      <c r="AH59">
        <f t="shared" si="1"/>
        <v>0</v>
      </c>
    </row>
    <row r="60" spans="2:34" x14ac:dyDescent="0.35">
      <c r="B60" s="1" t="str">
        <f>VLOOKUP($D60, AVs!$A$3:$B$202, 2, FALSE)</f>
        <v>_______</v>
      </c>
      <c r="C60" s="3">
        <f>VLOOKUP($D60, AVs!$A$3:$C$202, 3, FALSE)</f>
        <v>13.212709179690375</v>
      </c>
      <c r="D60" t="str">
        <f>trueraw!B59</f>
        <v>Al Horford</v>
      </c>
      <c r="E60" t="str">
        <f>trueraw!C59</f>
        <v>PF, C</v>
      </c>
      <c r="F60" t="str">
        <f>trueraw!D59</f>
        <v>OKL</v>
      </c>
      <c r="G60">
        <f>trueraw!E59</f>
        <v>62</v>
      </c>
      <c r="H60">
        <f>trueraw!F59</f>
        <v>30.2</v>
      </c>
      <c r="I60">
        <v>1</v>
      </c>
      <c r="J60">
        <f t="shared" si="2"/>
        <v>1.463888888888889</v>
      </c>
      <c r="K60">
        <f t="shared" si="3"/>
        <v>2.5144444444444445</v>
      </c>
      <c r="L60">
        <f t="shared" si="4"/>
        <v>1.7997222222222222</v>
      </c>
      <c r="M60">
        <f t="shared" si="5"/>
        <v>2.3852777777777781</v>
      </c>
      <c r="N60">
        <f t="shared" si="6"/>
        <v>2.2819444444444446</v>
      </c>
      <c r="O60">
        <f>trueraw!G59*$I60</f>
        <v>0.39</v>
      </c>
      <c r="P60">
        <f>trueraw!H59*$I60</f>
        <v>0.15</v>
      </c>
      <c r="Q60">
        <f>trueraw!I59*$I60</f>
        <v>-0.3</v>
      </c>
      <c r="R60">
        <f>trueraw!J59*$I60</f>
        <v>-0.13</v>
      </c>
      <c r="S60">
        <f>trueraw!K59*$I60</f>
        <v>1</v>
      </c>
      <c r="T60">
        <f>trueraw!L59*$I60</f>
        <v>0.83</v>
      </c>
      <c r="U60">
        <f>trueraw!M59*$I60</f>
        <v>-0.24</v>
      </c>
      <c r="V60">
        <f>trueraw!N59*$I60</f>
        <v>0.95</v>
      </c>
      <c r="W60">
        <f>trueraw!O59*$I60</f>
        <v>0.27</v>
      </c>
      <c r="X60">
        <f t="shared" si="11"/>
        <v>1</v>
      </c>
      <c r="Y60">
        <f t="shared" si="11"/>
        <v>0</v>
      </c>
      <c r="Z60">
        <f t="shared" si="11"/>
        <v>0</v>
      </c>
      <c r="AA60">
        <f t="shared" si="11"/>
        <v>0</v>
      </c>
      <c r="AB60">
        <f t="shared" si="11"/>
        <v>0</v>
      </c>
      <c r="AC60">
        <f t="shared" si="11"/>
        <v>0</v>
      </c>
      <c r="AD60">
        <f t="shared" si="11"/>
        <v>0</v>
      </c>
      <c r="AE60">
        <f t="shared" si="11"/>
        <v>0</v>
      </c>
      <c r="AF60">
        <f t="shared" si="11"/>
        <v>0</v>
      </c>
      <c r="AG60">
        <f t="shared" si="11"/>
        <v>0</v>
      </c>
      <c r="AH60">
        <f t="shared" si="1"/>
        <v>0</v>
      </c>
    </row>
    <row r="61" spans="2:34" x14ac:dyDescent="0.35">
      <c r="B61" s="1" t="str">
        <f>VLOOKUP($D61, AVs!$A$3:$B$202, 2, FALSE)</f>
        <v>_______</v>
      </c>
      <c r="C61" s="3">
        <f>VLOOKUP($D61, AVs!$A$3:$C$202, 3, FALSE)</f>
        <v>11.542294700856628</v>
      </c>
      <c r="D61" t="str">
        <f>trueraw!B60</f>
        <v>Gordon Hayward</v>
      </c>
      <c r="E61" t="str">
        <f>trueraw!C60</f>
        <v>SF</v>
      </c>
      <c r="F61" t="str">
        <f>trueraw!D60</f>
        <v>CHA</v>
      </c>
      <c r="G61">
        <f>trueraw!E60</f>
        <v>58</v>
      </c>
      <c r="H61">
        <f>trueraw!F60</f>
        <v>33.200000000000003</v>
      </c>
      <c r="I61">
        <v>1</v>
      </c>
      <c r="J61">
        <f t="shared" si="2"/>
        <v>2.8113888888888892</v>
      </c>
      <c r="K61">
        <f t="shared" si="3"/>
        <v>2.2636111111111115</v>
      </c>
      <c r="L61">
        <f t="shared" si="4"/>
        <v>1.7077777777777778</v>
      </c>
      <c r="M61">
        <f t="shared" si="5"/>
        <v>1.3775000000000002</v>
      </c>
      <c r="N61">
        <f t="shared" si="6"/>
        <v>2.5536111111111115</v>
      </c>
      <c r="O61">
        <f>trueraw!G60*$I61</f>
        <v>0.55000000000000004</v>
      </c>
      <c r="P61">
        <f>trueraw!H60*$I61</f>
        <v>1.1000000000000001</v>
      </c>
      <c r="Q61">
        <f>trueraw!I60*$I61</f>
        <v>0.09</v>
      </c>
      <c r="R61">
        <f>trueraw!J60*$I61</f>
        <v>1.02</v>
      </c>
      <c r="S61">
        <f>trueraw!K60*$I61</f>
        <v>0.53</v>
      </c>
      <c r="T61">
        <f>trueraw!L60*$I61</f>
        <v>0.69</v>
      </c>
      <c r="U61">
        <f>trueraw!M60*$I61</f>
        <v>-0.49</v>
      </c>
      <c r="V61">
        <f>trueraw!N60*$I61</f>
        <v>-0.32</v>
      </c>
      <c r="W61">
        <f>trueraw!O60*$I61</f>
        <v>-0.36</v>
      </c>
      <c r="X61">
        <f t="shared" si="11"/>
        <v>1</v>
      </c>
      <c r="Y61">
        <f t="shared" si="11"/>
        <v>0</v>
      </c>
      <c r="Z61">
        <f t="shared" si="11"/>
        <v>0</v>
      </c>
      <c r="AA61">
        <f t="shared" si="11"/>
        <v>0</v>
      </c>
      <c r="AB61">
        <f t="shared" si="11"/>
        <v>0</v>
      </c>
      <c r="AC61">
        <f t="shared" si="11"/>
        <v>0</v>
      </c>
      <c r="AD61">
        <f t="shared" si="11"/>
        <v>0</v>
      </c>
      <c r="AE61">
        <f t="shared" si="11"/>
        <v>0</v>
      </c>
      <c r="AF61">
        <f t="shared" si="11"/>
        <v>0</v>
      </c>
      <c r="AG61">
        <f t="shared" si="11"/>
        <v>0</v>
      </c>
      <c r="AH61">
        <f t="shared" si="1"/>
        <v>0</v>
      </c>
    </row>
    <row r="62" spans="2:34" x14ac:dyDescent="0.35">
      <c r="B62" s="1" t="str">
        <f>VLOOKUP($D62, AVs!$A$3:$B$202, 2, FALSE)</f>
        <v>_______</v>
      </c>
      <c r="C62" s="3">
        <f>VLOOKUP($D62, AVs!$A$3:$C$202, 3, FALSE)</f>
        <v>10.406486849246523</v>
      </c>
      <c r="D62" t="str">
        <f>trueraw!B61</f>
        <v>Norman Powell</v>
      </c>
      <c r="E62" t="str">
        <f>trueraw!C61</f>
        <v>SG, SF</v>
      </c>
      <c r="F62" t="str">
        <f>trueraw!D61</f>
        <v>TOR</v>
      </c>
      <c r="G62">
        <f>trueraw!E61</f>
        <v>55</v>
      </c>
      <c r="H62">
        <f>trueraw!F61</f>
        <v>27.8</v>
      </c>
      <c r="I62">
        <v>1</v>
      </c>
      <c r="J62">
        <f t="shared" si="2"/>
        <v>2.2840277777777778</v>
      </c>
      <c r="K62">
        <f t="shared" si="3"/>
        <v>2.0930555555555554</v>
      </c>
      <c r="L62">
        <f t="shared" si="4"/>
        <v>2.4138888888888888</v>
      </c>
      <c r="M62">
        <f t="shared" si="5"/>
        <v>1.3520833333333333</v>
      </c>
      <c r="N62">
        <f t="shared" si="6"/>
        <v>2.0243055555555558</v>
      </c>
      <c r="O62">
        <f>trueraw!G61*$I62</f>
        <v>1.03</v>
      </c>
      <c r="P62">
        <f>trueraw!H61*$I62</f>
        <v>0.97</v>
      </c>
      <c r="Q62">
        <f>trueraw!I61*$I62</f>
        <v>0.82</v>
      </c>
      <c r="R62">
        <f>trueraw!J61*$I62</f>
        <v>0.44</v>
      </c>
      <c r="S62">
        <f>trueraw!K61*$I62</f>
        <v>-0.51</v>
      </c>
      <c r="T62">
        <f>trueraw!L61*$I62</f>
        <v>-0.42</v>
      </c>
      <c r="U62">
        <f>trueraw!M61*$I62</f>
        <v>0.66</v>
      </c>
      <c r="V62">
        <f>trueraw!N61*$I62</f>
        <v>-0.34</v>
      </c>
      <c r="W62">
        <f>trueraw!O61*$I62</f>
        <v>0.09</v>
      </c>
      <c r="X62">
        <f t="shared" si="11"/>
        <v>1</v>
      </c>
      <c r="Y62">
        <f t="shared" si="11"/>
        <v>0</v>
      </c>
      <c r="Z62">
        <f t="shared" si="11"/>
        <v>0</v>
      </c>
      <c r="AA62">
        <f t="shared" si="11"/>
        <v>0</v>
      </c>
      <c r="AB62">
        <f t="shared" si="11"/>
        <v>0</v>
      </c>
      <c r="AC62">
        <f t="shared" si="11"/>
        <v>0</v>
      </c>
      <c r="AD62">
        <f t="shared" si="11"/>
        <v>0</v>
      </c>
      <c r="AE62">
        <f t="shared" si="11"/>
        <v>0</v>
      </c>
      <c r="AF62">
        <f t="shared" si="11"/>
        <v>0</v>
      </c>
      <c r="AG62">
        <f t="shared" si="11"/>
        <v>0</v>
      </c>
      <c r="AH62">
        <f t="shared" si="1"/>
        <v>0</v>
      </c>
    </row>
    <row r="63" spans="2:34" x14ac:dyDescent="0.35">
      <c r="B63" s="1" t="str">
        <f>VLOOKUP($D63, AVs!$A$3:$B$202, 2, FALSE)</f>
        <v>_______</v>
      </c>
      <c r="C63" s="3">
        <f>VLOOKUP($D63, AVs!$A$3:$C$202, 3, FALSE)</f>
        <v>11.559868275107922</v>
      </c>
      <c r="D63" t="str">
        <f>trueraw!B62</f>
        <v>Jrue Holiday</v>
      </c>
      <c r="E63" t="str">
        <f>trueraw!C62</f>
        <v>PG, SG</v>
      </c>
      <c r="F63" t="str">
        <f>trueraw!D62</f>
        <v>MIL</v>
      </c>
      <c r="G63">
        <f>trueraw!E62</f>
        <v>63</v>
      </c>
      <c r="H63">
        <f>trueraw!F62</f>
        <v>31.4</v>
      </c>
      <c r="I63">
        <v>1</v>
      </c>
      <c r="J63">
        <f t="shared" si="2"/>
        <v>3.1674999999999995</v>
      </c>
      <c r="K63">
        <f t="shared" si="3"/>
        <v>2.2662499999999999</v>
      </c>
      <c r="L63">
        <f t="shared" si="4"/>
        <v>0.98874999999999991</v>
      </c>
      <c r="M63">
        <f t="shared" si="5"/>
        <v>2.5287500000000001</v>
      </c>
      <c r="N63">
        <f t="shared" si="6"/>
        <v>3.61375</v>
      </c>
      <c r="O63">
        <f>trueraw!G62*$I63</f>
        <v>0.15</v>
      </c>
      <c r="P63">
        <f>trueraw!H62*$I63</f>
        <v>-0.3</v>
      </c>
      <c r="Q63">
        <f>trueraw!I62*$I63</f>
        <v>0.33</v>
      </c>
      <c r="R63">
        <f>trueraw!J62*$I63</f>
        <v>0.72</v>
      </c>
      <c r="S63">
        <f>trueraw!K62*$I63</f>
        <v>-0.18</v>
      </c>
      <c r="T63">
        <f>trueraw!L62*$I63</f>
        <v>1.46</v>
      </c>
      <c r="U63">
        <f>trueraw!M62*$I63</f>
        <v>1.44</v>
      </c>
      <c r="V63">
        <f>trueraw!N62*$I63</f>
        <v>0.51</v>
      </c>
      <c r="W63">
        <f>trueraw!O62*$I63</f>
        <v>-1.54</v>
      </c>
      <c r="X63">
        <f t="shared" ref="X63:AG72" si="12">IF(EXACT($B63, X$2), 1, 0)</f>
        <v>1</v>
      </c>
      <c r="Y63">
        <f t="shared" si="12"/>
        <v>0</v>
      </c>
      <c r="Z63">
        <f t="shared" si="12"/>
        <v>0</v>
      </c>
      <c r="AA63">
        <f t="shared" si="12"/>
        <v>0</v>
      </c>
      <c r="AB63">
        <f t="shared" si="12"/>
        <v>0</v>
      </c>
      <c r="AC63">
        <f t="shared" si="12"/>
        <v>0</v>
      </c>
      <c r="AD63">
        <f t="shared" si="12"/>
        <v>0</v>
      </c>
      <c r="AE63">
        <f t="shared" si="12"/>
        <v>0</v>
      </c>
      <c r="AF63">
        <f t="shared" si="12"/>
        <v>0</v>
      </c>
      <c r="AG63">
        <f t="shared" si="12"/>
        <v>0</v>
      </c>
      <c r="AH63">
        <f t="shared" si="1"/>
        <v>0</v>
      </c>
    </row>
    <row r="64" spans="2:34" x14ac:dyDescent="0.35">
      <c r="B64" s="1" t="str">
        <f>VLOOKUP($D64, AVs!$A$3:$B$202, 2, FALSE)</f>
        <v>_______</v>
      </c>
      <c r="C64" s="3">
        <f>VLOOKUP($D64, AVs!$A$3:$C$202, 3, FALSE)</f>
        <v>12.678102552466727</v>
      </c>
      <c r="D64" t="str">
        <f>trueraw!B63</f>
        <v>Mikal Bridges</v>
      </c>
      <c r="E64" t="str">
        <f>trueraw!C63</f>
        <v>SF</v>
      </c>
      <c r="F64" t="str">
        <f>trueraw!D63</f>
        <v>PHX</v>
      </c>
      <c r="G64">
        <f>trueraw!E63</f>
        <v>69</v>
      </c>
      <c r="H64">
        <f>trueraw!F63</f>
        <v>31.6</v>
      </c>
      <c r="I64">
        <v>1</v>
      </c>
      <c r="J64">
        <f t="shared" si="2"/>
        <v>1.945416666666667</v>
      </c>
      <c r="K64">
        <f t="shared" si="3"/>
        <v>2.4341666666666666</v>
      </c>
      <c r="L64">
        <f t="shared" si="4"/>
        <v>2.6833333333333331</v>
      </c>
      <c r="M64">
        <f t="shared" si="5"/>
        <v>2.0316666666666667</v>
      </c>
      <c r="N64">
        <f t="shared" si="6"/>
        <v>2.3862500000000004</v>
      </c>
      <c r="O64">
        <f>trueraw!G63*$I64</f>
        <v>0.5</v>
      </c>
      <c r="P64">
        <f>trueraw!H63*$I64</f>
        <v>0.42</v>
      </c>
      <c r="Q64">
        <f>trueraw!I63*$I64</f>
        <v>0.01</v>
      </c>
      <c r="R64">
        <f>trueraw!J63*$I64</f>
        <v>-0.36</v>
      </c>
      <c r="S64">
        <f>trueraw!K63*$I64</f>
        <v>-0.11</v>
      </c>
      <c r="T64">
        <f>trueraw!L63*$I64</f>
        <v>-0.26</v>
      </c>
      <c r="U64">
        <f>trueraw!M63*$I64</f>
        <v>1.83</v>
      </c>
      <c r="V64">
        <f>trueraw!N63*$I64</f>
        <v>0.46</v>
      </c>
      <c r="W64">
        <f>trueraw!O63*$I64</f>
        <v>0.05</v>
      </c>
      <c r="X64">
        <f t="shared" si="12"/>
        <v>1</v>
      </c>
      <c r="Y64">
        <f t="shared" si="12"/>
        <v>0</v>
      </c>
      <c r="Z64">
        <f t="shared" si="12"/>
        <v>0</v>
      </c>
      <c r="AA64">
        <f t="shared" si="12"/>
        <v>0</v>
      </c>
      <c r="AB64">
        <f t="shared" si="12"/>
        <v>0</v>
      </c>
      <c r="AC64">
        <f t="shared" si="12"/>
        <v>0</v>
      </c>
      <c r="AD64">
        <f t="shared" si="12"/>
        <v>0</v>
      </c>
      <c r="AE64">
        <f t="shared" si="12"/>
        <v>0</v>
      </c>
      <c r="AF64">
        <f t="shared" si="12"/>
        <v>0</v>
      </c>
      <c r="AG64">
        <f t="shared" si="12"/>
        <v>0</v>
      </c>
      <c r="AH64">
        <f t="shared" si="1"/>
        <v>0</v>
      </c>
    </row>
    <row r="65" spans="2:34" x14ac:dyDescent="0.35">
      <c r="B65" s="1" t="str">
        <f>VLOOKUP($D65, AVs!$A$3:$B$202, 2, FALSE)</f>
        <v>_______</v>
      </c>
      <c r="C65" s="3">
        <f>VLOOKUP($D65, AVs!$A$3:$C$202, 3, FALSE)</f>
        <v>12.084300727765028</v>
      </c>
      <c r="D65" t="str">
        <f>trueraw!B64</f>
        <v>Dejounte Murray</v>
      </c>
      <c r="E65" t="str">
        <f>trueraw!C64</f>
        <v>PG, SG</v>
      </c>
      <c r="F65" t="str">
        <f>trueraw!D64</f>
        <v>SAS</v>
      </c>
      <c r="G65">
        <f>trueraw!E64</f>
        <v>67</v>
      </c>
      <c r="H65">
        <f>trueraw!F64</f>
        <v>28.3</v>
      </c>
      <c r="I65">
        <v>1</v>
      </c>
      <c r="J65">
        <f t="shared" si="2"/>
        <v>3.5268055555555557</v>
      </c>
      <c r="K65">
        <f t="shared" si="3"/>
        <v>2.3449999999999998</v>
      </c>
      <c r="L65">
        <f t="shared" si="4"/>
        <v>1.2841666666666669</v>
      </c>
      <c r="M65">
        <f t="shared" si="5"/>
        <v>1.9541666666666673</v>
      </c>
      <c r="N65">
        <f t="shared" si="6"/>
        <v>3.0708333333333333</v>
      </c>
      <c r="O65">
        <f>trueraw!G64*$I65</f>
        <v>0.15</v>
      </c>
      <c r="P65">
        <f>trueraw!H64*$I65</f>
        <v>0.42</v>
      </c>
      <c r="Q65">
        <f>trueraw!I64*$I65</f>
        <v>-0.86</v>
      </c>
      <c r="R65">
        <f>trueraw!J64*$I65</f>
        <v>-0.12</v>
      </c>
      <c r="S65">
        <f>trueraw!K64*$I65</f>
        <v>0.67</v>
      </c>
      <c r="T65">
        <f>trueraw!L64*$I65</f>
        <v>1.1399999999999999</v>
      </c>
      <c r="U65">
        <f>trueraw!M64*$I65</f>
        <v>2.39</v>
      </c>
      <c r="V65">
        <f>trueraw!N64*$I65</f>
        <v>-0.49</v>
      </c>
      <c r="W65">
        <f>trueraw!O64*$I65</f>
        <v>-0.78</v>
      </c>
      <c r="X65">
        <f t="shared" si="12"/>
        <v>1</v>
      </c>
      <c r="Y65">
        <f t="shared" si="12"/>
        <v>0</v>
      </c>
      <c r="Z65">
        <f t="shared" si="12"/>
        <v>0</v>
      </c>
      <c r="AA65">
        <f t="shared" si="12"/>
        <v>0</v>
      </c>
      <c r="AB65">
        <f t="shared" si="12"/>
        <v>0</v>
      </c>
      <c r="AC65">
        <f t="shared" si="12"/>
        <v>0</v>
      </c>
      <c r="AD65">
        <f t="shared" si="12"/>
        <v>0</v>
      </c>
      <c r="AE65">
        <f t="shared" si="12"/>
        <v>0</v>
      </c>
      <c r="AF65">
        <f t="shared" si="12"/>
        <v>0</v>
      </c>
      <c r="AG65">
        <f t="shared" si="12"/>
        <v>0</v>
      </c>
      <c r="AH65">
        <f t="shared" si="1"/>
        <v>0</v>
      </c>
    </row>
    <row r="66" spans="2:34" x14ac:dyDescent="0.35">
      <c r="B66" s="1" t="str">
        <f>VLOOKUP($D66, AVs!$A$3:$B$202, 2, FALSE)</f>
        <v>_______</v>
      </c>
      <c r="C66" s="3">
        <f>VLOOKUP($D66, AVs!$A$3:$C$202, 3, FALSE)</f>
        <v>12.783543997974506</v>
      </c>
      <c r="D66" t="str">
        <f>trueraw!B65</f>
        <v xml:space="preserve">Daniel Theis </v>
      </c>
      <c r="E66" t="str">
        <f>trueraw!C65</f>
        <v>C, PF</v>
      </c>
      <c r="F66" t="str">
        <f>trueraw!D65</f>
        <v>BOS</v>
      </c>
      <c r="G66">
        <f>trueraw!E65</f>
        <v>70</v>
      </c>
      <c r="H66">
        <f>trueraw!F65</f>
        <v>26.1</v>
      </c>
      <c r="I66">
        <v>1</v>
      </c>
      <c r="J66">
        <f t="shared" si="2"/>
        <v>-0.13611111111111107</v>
      </c>
      <c r="K66">
        <f t="shared" si="3"/>
        <v>2.4500000000000002</v>
      </c>
      <c r="L66">
        <f t="shared" si="4"/>
        <v>2.8874999999999997</v>
      </c>
      <c r="M66">
        <f t="shared" si="5"/>
        <v>2.5666666666666664</v>
      </c>
      <c r="N66">
        <f t="shared" si="6"/>
        <v>1.7597222222222222</v>
      </c>
      <c r="O66">
        <f>trueraw!G65*$I66</f>
        <v>1.72</v>
      </c>
      <c r="P66">
        <f>trueraw!H65*$I66</f>
        <v>-0.12</v>
      </c>
      <c r="Q66">
        <f>trueraw!I65*$I66</f>
        <v>-1.1200000000000001</v>
      </c>
      <c r="R66">
        <f>trueraw!J65*$I66</f>
        <v>-0.47</v>
      </c>
      <c r="S66">
        <f>trueraw!K65*$I66</f>
        <v>0.89</v>
      </c>
      <c r="T66">
        <f>trueraw!L65*$I66</f>
        <v>-0.45</v>
      </c>
      <c r="U66">
        <f>trueraw!M65*$I66</f>
        <v>-0.59</v>
      </c>
      <c r="V66">
        <f>trueraw!N65*$I66</f>
        <v>1.95</v>
      </c>
      <c r="W66">
        <f>trueraw!O65*$I66</f>
        <v>0.71</v>
      </c>
      <c r="X66">
        <f t="shared" si="12"/>
        <v>1</v>
      </c>
      <c r="Y66">
        <f t="shared" si="12"/>
        <v>0</v>
      </c>
      <c r="Z66">
        <f t="shared" si="12"/>
        <v>0</v>
      </c>
      <c r="AA66">
        <f t="shared" si="12"/>
        <v>0</v>
      </c>
      <c r="AB66">
        <f t="shared" si="12"/>
        <v>0</v>
      </c>
      <c r="AC66">
        <f t="shared" si="12"/>
        <v>0</v>
      </c>
      <c r="AD66">
        <f t="shared" si="12"/>
        <v>0</v>
      </c>
      <c r="AE66">
        <f t="shared" si="12"/>
        <v>0</v>
      </c>
      <c r="AF66">
        <f t="shared" si="12"/>
        <v>0</v>
      </c>
      <c r="AG66">
        <f t="shared" si="12"/>
        <v>0</v>
      </c>
      <c r="AH66">
        <f t="shared" si="1"/>
        <v>0</v>
      </c>
    </row>
    <row r="67" spans="2:34" x14ac:dyDescent="0.35">
      <c r="B67" s="1" t="str">
        <f>VLOOKUP($D67, AVs!$A$3:$B$202, 2, FALSE)</f>
        <v>_______</v>
      </c>
      <c r="C67" s="3">
        <f>VLOOKUP($D67, AVs!$A$3:$C$202, 3, FALSE)</f>
        <v>12.200841272799938</v>
      </c>
      <c r="D67" t="str">
        <f>trueraw!B66</f>
        <v>Collin Sexton</v>
      </c>
      <c r="E67" t="str">
        <f>trueraw!C66</f>
        <v>SG, PG</v>
      </c>
      <c r="F67" t="str">
        <f>trueraw!D66</f>
        <v>CLE</v>
      </c>
      <c r="G67">
        <f>trueraw!E66</f>
        <v>70</v>
      </c>
      <c r="H67">
        <f>trueraw!F66</f>
        <v>34.9</v>
      </c>
      <c r="I67">
        <v>1</v>
      </c>
      <c r="J67">
        <f t="shared" si="2"/>
        <v>4.6861111111111109</v>
      </c>
      <c r="K67">
        <f t="shared" si="3"/>
        <v>2.3624999999999994</v>
      </c>
      <c r="L67">
        <f t="shared" si="4"/>
        <v>1.7013888888888886</v>
      </c>
      <c r="M67">
        <f t="shared" si="5"/>
        <v>0.69027777777777743</v>
      </c>
      <c r="N67">
        <f t="shared" si="6"/>
        <v>3.6944444444444438</v>
      </c>
      <c r="O67">
        <f>trueraw!G66*$I67</f>
        <v>0.59</v>
      </c>
      <c r="P67">
        <f>trueraw!H66*$I67</f>
        <v>1.72</v>
      </c>
      <c r="Q67">
        <f>trueraw!I66*$I67</f>
        <v>0.32</v>
      </c>
      <c r="R67">
        <f>trueraw!J66*$I67</f>
        <v>1.5</v>
      </c>
      <c r="S67">
        <f>trueraw!K66*$I67</f>
        <v>-0.5</v>
      </c>
      <c r="T67">
        <f>trueraw!L66*$I67</f>
        <v>0.68</v>
      </c>
      <c r="U67">
        <f>trueraw!M66*$I67</f>
        <v>0.51</v>
      </c>
      <c r="V67">
        <f>trueraw!N66*$I67</f>
        <v>-1.02</v>
      </c>
      <c r="W67">
        <f>trueraw!O66*$I67</f>
        <v>-1.37</v>
      </c>
      <c r="X67">
        <f t="shared" si="12"/>
        <v>1</v>
      </c>
      <c r="Y67">
        <f t="shared" si="12"/>
        <v>0</v>
      </c>
      <c r="Z67">
        <f t="shared" si="12"/>
        <v>0</v>
      </c>
      <c r="AA67">
        <f t="shared" si="12"/>
        <v>0</v>
      </c>
      <c r="AB67">
        <f t="shared" si="12"/>
        <v>0</v>
      </c>
      <c r="AC67">
        <f t="shared" si="12"/>
        <v>0</v>
      </c>
      <c r="AD67">
        <f t="shared" si="12"/>
        <v>0</v>
      </c>
      <c r="AE67">
        <f t="shared" si="12"/>
        <v>0</v>
      </c>
      <c r="AF67">
        <f t="shared" si="12"/>
        <v>0</v>
      </c>
      <c r="AG67">
        <f t="shared" si="12"/>
        <v>0</v>
      </c>
      <c r="AH67">
        <f t="shared" ref="AH67:AH130" si="13">IF(EXACT($B67, AH$2), 1, 0)</f>
        <v>0</v>
      </c>
    </row>
    <row r="68" spans="2:34" x14ac:dyDescent="0.35">
      <c r="B68" s="1" t="str">
        <f>VLOOKUP($D68, AVs!$A$3:$B$202, 2, FALSE)</f>
        <v>_______</v>
      </c>
      <c r="C68" s="3">
        <f>VLOOKUP($D68, AVs!$A$3:$C$202, 3, FALSE)</f>
        <v>11.278691087087184</v>
      </c>
      <c r="D68" t="str">
        <f>trueraw!B67</f>
        <v>Wendell Carter Jr.</v>
      </c>
      <c r="E68" t="str">
        <f>trueraw!C67</f>
        <v xml:space="preserve"> C</v>
      </c>
      <c r="F68" t="str">
        <f>trueraw!D67</f>
        <v>CHI</v>
      </c>
      <c r="G68">
        <f>trueraw!E67</f>
        <v>67</v>
      </c>
      <c r="H68">
        <f>trueraw!F67</f>
        <v>32.6</v>
      </c>
      <c r="I68">
        <v>1</v>
      </c>
      <c r="J68">
        <f t="shared" ref="J68:J131" si="14">$G68/72*SUMPRODUCT($O68:$W68, $O$1:$W$1)</f>
        <v>0.94916666666666671</v>
      </c>
      <c r="K68">
        <f t="shared" ref="J68:K131" si="15">$G68/72*SUM($O68:$W68)</f>
        <v>2.2240277777777782</v>
      </c>
      <c r="L68">
        <f t="shared" ref="L68:L131" si="16">$G68/72*(SUM($O68:$S68) + SUM($U68:$W68))</f>
        <v>2.8288888888888888</v>
      </c>
      <c r="M68">
        <f t="shared" ref="M68:M131" si="17">$G68/72*(SUM($Q68:$W68) + $O68)</f>
        <v>2.7358333333333338</v>
      </c>
      <c r="N68">
        <f t="shared" ref="N68:N131" si="18">$G68/72*SUM($O68:$V68)</f>
        <v>2.5125000000000002</v>
      </c>
      <c r="O68">
        <f>trueraw!G67*$I68</f>
        <v>1.61</v>
      </c>
      <c r="P68">
        <f>trueraw!H67*$I68</f>
        <v>-0.55000000000000004</v>
      </c>
      <c r="Q68">
        <f>trueraw!I67*$I68</f>
        <v>-1.52</v>
      </c>
      <c r="R68">
        <f>trueraw!J67*$I68</f>
        <v>-0.03</v>
      </c>
      <c r="S68">
        <f>trueraw!K67*$I68</f>
        <v>2.16</v>
      </c>
      <c r="T68">
        <f>trueraw!L67*$I68</f>
        <v>-0.65</v>
      </c>
      <c r="U68">
        <f>trueraw!M67*$I68</f>
        <v>0</v>
      </c>
      <c r="V68">
        <f>trueraw!N67*$I68</f>
        <v>1.68</v>
      </c>
      <c r="W68">
        <f>trueraw!O67*$I68</f>
        <v>-0.31</v>
      </c>
      <c r="X68">
        <f t="shared" si="12"/>
        <v>1</v>
      </c>
      <c r="Y68">
        <f t="shared" si="12"/>
        <v>0</v>
      </c>
      <c r="Z68">
        <f t="shared" si="12"/>
        <v>0</v>
      </c>
      <c r="AA68">
        <f t="shared" si="12"/>
        <v>0</v>
      </c>
      <c r="AB68">
        <f t="shared" si="12"/>
        <v>0</v>
      </c>
      <c r="AC68">
        <f t="shared" si="12"/>
        <v>0</v>
      </c>
      <c r="AD68">
        <f t="shared" si="12"/>
        <v>0</v>
      </c>
      <c r="AE68">
        <f t="shared" si="12"/>
        <v>0</v>
      </c>
      <c r="AF68">
        <f t="shared" si="12"/>
        <v>0</v>
      </c>
      <c r="AG68">
        <f t="shared" si="12"/>
        <v>0</v>
      </c>
      <c r="AH68">
        <f t="shared" si="13"/>
        <v>0</v>
      </c>
    </row>
    <row r="69" spans="2:34" x14ac:dyDescent="0.35">
      <c r="B69" s="1" t="str">
        <f>VLOOKUP($D69, AVs!$A$3:$B$202, 2, FALSE)</f>
        <v>_______</v>
      </c>
      <c r="C69" s="3">
        <f>VLOOKUP($D69, AVs!$A$3:$C$202, 3, FALSE)</f>
        <v>11.941862283833469</v>
      </c>
      <c r="D69" t="str">
        <f>trueraw!B68</f>
        <v>Jaylen Brown</v>
      </c>
      <c r="E69" t="str">
        <f>trueraw!C68</f>
        <v>SG, SF</v>
      </c>
      <c r="F69" t="str">
        <f>trueraw!D68</f>
        <v>BOS</v>
      </c>
      <c r="G69">
        <f>trueraw!E68</f>
        <v>70</v>
      </c>
      <c r="H69">
        <f>trueraw!F68</f>
        <v>34.4</v>
      </c>
      <c r="I69">
        <v>1</v>
      </c>
      <c r="J69">
        <f t="shared" si="14"/>
        <v>3.5972222222222223</v>
      </c>
      <c r="K69">
        <f t="shared" si="15"/>
        <v>2.3236111111111111</v>
      </c>
      <c r="L69">
        <f t="shared" si="16"/>
        <v>2.5375000000000001</v>
      </c>
      <c r="M69">
        <f t="shared" si="17"/>
        <v>2.8874999999999997</v>
      </c>
      <c r="N69">
        <f t="shared" si="18"/>
        <v>3.3152777777777778</v>
      </c>
      <c r="O69">
        <f>trueraw!G68*$I69</f>
        <v>0.72</v>
      </c>
      <c r="P69">
        <f>trueraw!H68*$I69</f>
        <v>-0.57999999999999996</v>
      </c>
      <c r="Q69">
        <f>trueraw!I68*$I69</f>
        <v>1.01</v>
      </c>
      <c r="R69">
        <f>trueraw!J68*$I69</f>
        <v>1.25</v>
      </c>
      <c r="S69">
        <f>trueraw!K68*$I69</f>
        <v>0.76</v>
      </c>
      <c r="T69">
        <f>trueraw!L68*$I69</f>
        <v>-0.22</v>
      </c>
      <c r="U69">
        <f>trueraw!M68*$I69</f>
        <v>0.76</v>
      </c>
      <c r="V69">
        <f>trueraw!N68*$I69</f>
        <v>-0.28999999999999998</v>
      </c>
      <c r="W69">
        <f>trueraw!O68*$I69</f>
        <v>-1.02</v>
      </c>
      <c r="X69">
        <f t="shared" si="12"/>
        <v>1</v>
      </c>
      <c r="Y69">
        <f t="shared" si="12"/>
        <v>0</v>
      </c>
      <c r="Z69">
        <f t="shared" si="12"/>
        <v>0</v>
      </c>
      <c r="AA69">
        <f t="shared" si="12"/>
        <v>0</v>
      </c>
      <c r="AB69">
        <f t="shared" si="12"/>
        <v>0</v>
      </c>
      <c r="AC69">
        <f t="shared" si="12"/>
        <v>0</v>
      </c>
      <c r="AD69">
        <f t="shared" si="12"/>
        <v>0</v>
      </c>
      <c r="AE69">
        <f t="shared" si="12"/>
        <v>0</v>
      </c>
      <c r="AF69">
        <f t="shared" si="12"/>
        <v>0</v>
      </c>
      <c r="AG69">
        <f t="shared" si="12"/>
        <v>0</v>
      </c>
      <c r="AH69">
        <f t="shared" si="13"/>
        <v>0</v>
      </c>
    </row>
    <row r="70" spans="2:34" x14ac:dyDescent="0.35">
      <c r="B70" s="1" t="str">
        <f>VLOOKUP($D70, AVs!$A$3:$B$202, 2, FALSE)</f>
        <v>_______</v>
      </c>
      <c r="C70" s="3">
        <f>VLOOKUP($D70, AVs!$A$3:$C$202, 3, FALSE)</f>
        <v>10.716336711045695</v>
      </c>
      <c r="D70" t="str">
        <f>trueraw!B69</f>
        <v>De'Aaron Fox</v>
      </c>
      <c r="E70" t="str">
        <f>trueraw!C69</f>
        <v>PG</v>
      </c>
      <c r="F70" t="str">
        <f>trueraw!D69</f>
        <v>SAC</v>
      </c>
      <c r="G70">
        <f>trueraw!E69</f>
        <v>65</v>
      </c>
      <c r="H70">
        <f>trueraw!F69</f>
        <v>33.6</v>
      </c>
      <c r="I70">
        <v>1</v>
      </c>
      <c r="J70">
        <f t="shared" si="14"/>
        <v>3.9722222222222219</v>
      </c>
      <c r="K70">
        <f t="shared" si="15"/>
        <v>2.1395833333333329</v>
      </c>
      <c r="L70">
        <f t="shared" si="16"/>
        <v>-0.35208333333333347</v>
      </c>
      <c r="M70">
        <f t="shared" si="17"/>
        <v>3.584027777777778</v>
      </c>
      <c r="N70">
        <f t="shared" si="18"/>
        <v>3.9722222222222219</v>
      </c>
      <c r="O70">
        <f>trueraw!G69*$I70</f>
        <v>0.83</v>
      </c>
      <c r="P70">
        <f>trueraw!H69*$I70</f>
        <v>-1.6</v>
      </c>
      <c r="Q70">
        <f>trueraw!I69*$I70</f>
        <v>-0.41</v>
      </c>
      <c r="R70">
        <f>trueraw!J69*$I70</f>
        <v>1.44</v>
      </c>
      <c r="S70">
        <f>trueraw!K69*$I70</f>
        <v>-0.28000000000000003</v>
      </c>
      <c r="T70">
        <f>trueraw!L69*$I70</f>
        <v>2.76</v>
      </c>
      <c r="U70">
        <f>trueraw!M69*$I70</f>
        <v>1.66</v>
      </c>
      <c r="V70">
        <f>trueraw!N69*$I70</f>
        <v>0</v>
      </c>
      <c r="W70">
        <f>trueraw!O69*$I70</f>
        <v>-2.0299999999999998</v>
      </c>
      <c r="X70">
        <f t="shared" si="12"/>
        <v>1</v>
      </c>
      <c r="Y70">
        <f t="shared" si="12"/>
        <v>0</v>
      </c>
      <c r="Z70">
        <f t="shared" si="12"/>
        <v>0</v>
      </c>
      <c r="AA70">
        <f t="shared" si="12"/>
        <v>0</v>
      </c>
      <c r="AB70">
        <f t="shared" si="12"/>
        <v>0</v>
      </c>
      <c r="AC70">
        <f t="shared" si="12"/>
        <v>0</v>
      </c>
      <c r="AD70">
        <f t="shared" si="12"/>
        <v>0</v>
      </c>
      <c r="AE70">
        <f t="shared" si="12"/>
        <v>0</v>
      </c>
      <c r="AF70">
        <f t="shared" si="12"/>
        <v>0</v>
      </c>
      <c r="AG70">
        <f t="shared" si="12"/>
        <v>0</v>
      </c>
      <c r="AH70">
        <f t="shared" si="13"/>
        <v>0</v>
      </c>
    </row>
    <row r="71" spans="2:34" x14ac:dyDescent="0.35">
      <c r="B71" s="1" t="str">
        <f>VLOOKUP($D71, AVs!$A$3:$B$202, 2, FALSE)</f>
        <v>_______</v>
      </c>
      <c r="C71" s="3">
        <f>VLOOKUP($D71, AVs!$A$3:$C$202, 3, FALSE)</f>
        <v>9.2373816990550228</v>
      </c>
      <c r="D71" t="str">
        <f>trueraw!B70</f>
        <v>Clint Capela</v>
      </c>
      <c r="E71" t="str">
        <f>trueraw!C70</f>
        <v>C</v>
      </c>
      <c r="F71" t="str">
        <f>trueraw!D70</f>
        <v>ATL</v>
      </c>
      <c r="G71">
        <f>trueraw!E70</f>
        <v>59</v>
      </c>
      <c r="H71">
        <f>trueraw!F70</f>
        <v>29.7</v>
      </c>
      <c r="I71">
        <v>1</v>
      </c>
      <c r="J71">
        <f t="shared" si="14"/>
        <v>-4.9166666666666324E-2</v>
      </c>
      <c r="K71">
        <f t="shared" si="15"/>
        <v>1.9175000000000002</v>
      </c>
      <c r="L71">
        <f t="shared" si="16"/>
        <v>2.4337500000000003</v>
      </c>
      <c r="M71">
        <f t="shared" si="17"/>
        <v>4.3266666666666671</v>
      </c>
      <c r="N71">
        <f t="shared" si="18"/>
        <v>2.0076388888888892</v>
      </c>
      <c r="O71">
        <f>trueraw!G70*$I71</f>
        <v>3.16</v>
      </c>
      <c r="P71">
        <f>trueraw!H70*$I71</f>
        <v>-2.94</v>
      </c>
      <c r="Q71">
        <f>trueraw!I70*$I71</f>
        <v>-1.75</v>
      </c>
      <c r="R71">
        <f>trueraw!J70*$I71</f>
        <v>-0.18</v>
      </c>
      <c r="S71">
        <f>trueraw!K70*$I71</f>
        <v>2.4500000000000002</v>
      </c>
      <c r="T71">
        <f>trueraw!L70*$I71</f>
        <v>-0.63</v>
      </c>
      <c r="U71">
        <f>trueraw!M70*$I71</f>
        <v>-0.17</v>
      </c>
      <c r="V71">
        <f>trueraw!N70*$I71</f>
        <v>2.5099999999999998</v>
      </c>
      <c r="W71">
        <f>trueraw!O70*$I71</f>
        <v>-0.11</v>
      </c>
      <c r="X71">
        <f t="shared" si="12"/>
        <v>1</v>
      </c>
      <c r="Y71">
        <f t="shared" si="12"/>
        <v>0</v>
      </c>
      <c r="Z71">
        <f t="shared" si="12"/>
        <v>0</v>
      </c>
      <c r="AA71">
        <f t="shared" si="12"/>
        <v>0</v>
      </c>
      <c r="AB71">
        <f t="shared" si="12"/>
        <v>0</v>
      </c>
      <c r="AC71">
        <f t="shared" si="12"/>
        <v>0</v>
      </c>
      <c r="AD71">
        <f t="shared" si="12"/>
        <v>0</v>
      </c>
      <c r="AE71">
        <f t="shared" si="12"/>
        <v>0</v>
      </c>
      <c r="AF71">
        <f t="shared" si="12"/>
        <v>0</v>
      </c>
      <c r="AG71">
        <f t="shared" si="12"/>
        <v>0</v>
      </c>
      <c r="AH71">
        <f t="shared" si="13"/>
        <v>0</v>
      </c>
    </row>
    <row r="72" spans="2:34" x14ac:dyDescent="0.35">
      <c r="B72" s="1" t="str">
        <f>VLOOKUP($D72, AVs!$A$3:$B$202, 2, FALSE)</f>
        <v>_______</v>
      </c>
      <c r="C72" s="3">
        <f>VLOOKUP($D72, AVs!$A$3:$C$202, 3, FALSE)</f>
        <v>11.359159558658904</v>
      </c>
      <c r="D72" t="str">
        <f>trueraw!B71</f>
        <v>Buddy Hield</v>
      </c>
      <c r="E72" t="str">
        <f>trueraw!C71</f>
        <v>SG</v>
      </c>
      <c r="F72" t="str">
        <f>trueraw!D71</f>
        <v>SAC</v>
      </c>
      <c r="G72">
        <f>trueraw!E71</f>
        <v>70</v>
      </c>
      <c r="H72">
        <f>trueraw!F71</f>
        <v>29.6</v>
      </c>
      <c r="I72">
        <v>1</v>
      </c>
      <c r="J72">
        <f t="shared" si="14"/>
        <v>3.7430555555555558</v>
      </c>
      <c r="K72">
        <f t="shared" si="15"/>
        <v>2.2361111111111107</v>
      </c>
      <c r="L72">
        <f t="shared" si="16"/>
        <v>2.0611111111111113</v>
      </c>
      <c r="M72">
        <f t="shared" si="17"/>
        <v>1.7402777777777776</v>
      </c>
      <c r="N72">
        <f t="shared" si="18"/>
        <v>2.9361111111111109</v>
      </c>
      <c r="O72">
        <f>trueraw!G71*$I72</f>
        <v>-0.08</v>
      </c>
      <c r="P72">
        <f>trueraw!H71*$I72</f>
        <v>0.51</v>
      </c>
      <c r="Q72">
        <f>trueraw!I71*$I72</f>
        <v>2.58</v>
      </c>
      <c r="R72">
        <f>trueraw!J71*$I72</f>
        <v>0.96</v>
      </c>
      <c r="S72">
        <f>trueraw!K71*$I72</f>
        <v>-0.18</v>
      </c>
      <c r="T72">
        <f>trueraw!L71*$I72</f>
        <v>0.18</v>
      </c>
      <c r="U72">
        <f>trueraw!M71*$I72</f>
        <v>-0.12</v>
      </c>
      <c r="V72">
        <f>trueraw!N71*$I72</f>
        <v>-0.83</v>
      </c>
      <c r="W72">
        <f>trueraw!O71*$I72</f>
        <v>-0.72</v>
      </c>
      <c r="X72">
        <f t="shared" si="12"/>
        <v>1</v>
      </c>
      <c r="Y72">
        <f t="shared" si="12"/>
        <v>0</v>
      </c>
      <c r="Z72">
        <f t="shared" si="12"/>
        <v>0</v>
      </c>
      <c r="AA72">
        <f t="shared" si="12"/>
        <v>0</v>
      </c>
      <c r="AB72">
        <f t="shared" si="12"/>
        <v>0</v>
      </c>
      <c r="AC72">
        <f t="shared" si="12"/>
        <v>0</v>
      </c>
      <c r="AD72">
        <f t="shared" si="12"/>
        <v>0</v>
      </c>
      <c r="AE72">
        <f t="shared" si="12"/>
        <v>0</v>
      </c>
      <c r="AF72">
        <f t="shared" si="12"/>
        <v>0</v>
      </c>
      <c r="AG72">
        <f t="shared" si="12"/>
        <v>0</v>
      </c>
      <c r="AH72">
        <f t="shared" si="13"/>
        <v>0</v>
      </c>
    </row>
    <row r="73" spans="2:34" x14ac:dyDescent="0.35">
      <c r="B73" s="1" t="str">
        <f>VLOOKUP($D73, AVs!$A$3:$B$202, 2, FALSE)</f>
        <v>_______</v>
      </c>
      <c r="C73" s="3">
        <f>VLOOKUP($D73, AVs!$A$3:$C$202, 3, FALSE)</f>
        <v>6.9195197478050918</v>
      </c>
      <c r="D73" t="str">
        <f>trueraw!B72</f>
        <v>Lauri Markkanen</v>
      </c>
      <c r="E73" t="str">
        <f>trueraw!C72</f>
        <v>PF</v>
      </c>
      <c r="F73" t="str">
        <f>trueraw!D72</f>
        <v>CHI</v>
      </c>
      <c r="G73">
        <f>trueraw!E72</f>
        <v>50</v>
      </c>
      <c r="H73">
        <f>trueraw!F72</f>
        <v>32.5</v>
      </c>
      <c r="I73">
        <v>1</v>
      </c>
      <c r="J73">
        <f t="shared" si="14"/>
        <v>1.8055555555555556</v>
      </c>
      <c r="K73">
        <f t="shared" si="15"/>
        <v>1.5694444444444446</v>
      </c>
      <c r="L73">
        <f t="shared" si="16"/>
        <v>1.9166666666666667</v>
      </c>
      <c r="M73">
        <f t="shared" si="17"/>
        <v>0.80555555555555547</v>
      </c>
      <c r="N73">
        <f t="shared" si="18"/>
        <v>1.8194444444444444</v>
      </c>
      <c r="O73">
        <f>trueraw!G72*$I73</f>
        <v>-0.78</v>
      </c>
      <c r="P73">
        <f>trueraw!H72*$I73</f>
        <v>1.1000000000000001</v>
      </c>
      <c r="Q73">
        <f>trueraw!I72*$I73</f>
        <v>1.03</v>
      </c>
      <c r="R73">
        <f>trueraw!J72*$I73</f>
        <v>0.73</v>
      </c>
      <c r="S73">
        <f>trueraw!K72*$I73</f>
        <v>1</v>
      </c>
      <c r="T73">
        <f>trueraw!L72*$I73</f>
        <v>-0.5</v>
      </c>
      <c r="U73">
        <f>trueraw!M72*$I73</f>
        <v>0.02</v>
      </c>
      <c r="V73">
        <f>trueraw!N72*$I73</f>
        <v>0.02</v>
      </c>
      <c r="W73">
        <f>trueraw!O72*$I73</f>
        <v>-0.36</v>
      </c>
      <c r="X73">
        <f t="shared" ref="X73:AG82" si="19">IF(EXACT($B73, X$2), 1, 0)</f>
        <v>1</v>
      </c>
      <c r="Y73">
        <f t="shared" si="19"/>
        <v>0</v>
      </c>
      <c r="Z73">
        <f t="shared" si="19"/>
        <v>0</v>
      </c>
      <c r="AA73">
        <f t="shared" si="19"/>
        <v>0</v>
      </c>
      <c r="AB73">
        <f t="shared" si="19"/>
        <v>0</v>
      </c>
      <c r="AC73">
        <f t="shared" si="19"/>
        <v>0</v>
      </c>
      <c r="AD73">
        <f t="shared" si="19"/>
        <v>0</v>
      </c>
      <c r="AE73">
        <f t="shared" si="19"/>
        <v>0</v>
      </c>
      <c r="AF73">
        <f t="shared" si="19"/>
        <v>0</v>
      </c>
      <c r="AG73">
        <f t="shared" si="19"/>
        <v>0</v>
      </c>
      <c r="AH73">
        <f t="shared" si="13"/>
        <v>0</v>
      </c>
    </row>
    <row r="74" spans="2:34" x14ac:dyDescent="0.35">
      <c r="B74" s="1" t="str">
        <f>VLOOKUP($D74, AVs!$A$3:$B$202, 2, FALSE)</f>
        <v>_______</v>
      </c>
      <c r="C74" s="3">
        <f>VLOOKUP($D74, AVs!$A$3:$C$202, 3, FALSE)</f>
        <v>8.95435466111309</v>
      </c>
      <c r="D74" t="str">
        <f>trueraw!B73</f>
        <v xml:space="preserve">Hassan Whiteside </v>
      </c>
      <c r="E74" t="str">
        <f>trueraw!C73</f>
        <v>C</v>
      </c>
      <c r="F74" t="str">
        <f>trueraw!D73</f>
        <v>SAC</v>
      </c>
      <c r="G74">
        <f>trueraw!E73</f>
        <v>60</v>
      </c>
      <c r="H74">
        <f>trueraw!F73</f>
        <v>22.4</v>
      </c>
      <c r="I74">
        <v>1</v>
      </c>
      <c r="J74">
        <f t="shared" si="14"/>
        <v>-1.1916666666666667</v>
      </c>
      <c r="K74">
        <f t="shared" si="15"/>
        <v>1.875</v>
      </c>
      <c r="L74">
        <f t="shared" si="16"/>
        <v>2.6916666666666669</v>
      </c>
      <c r="M74">
        <f t="shared" si="17"/>
        <v>2.7916666666666665</v>
      </c>
      <c r="N74">
        <f t="shared" si="18"/>
        <v>1.4666666666666668</v>
      </c>
      <c r="O74">
        <f>trueraw!G73*$I74</f>
        <v>2.62</v>
      </c>
      <c r="P74">
        <f>trueraw!H73*$I74</f>
        <v>-1.1000000000000001</v>
      </c>
      <c r="Q74">
        <f>trueraw!I73*$I74</f>
        <v>-1.68</v>
      </c>
      <c r="R74">
        <f>trueraw!J73*$I74</f>
        <v>-0.4</v>
      </c>
      <c r="S74">
        <f>trueraw!K73*$I74</f>
        <v>1.7</v>
      </c>
      <c r="T74">
        <f>trueraw!L73*$I74</f>
        <v>-0.98</v>
      </c>
      <c r="U74">
        <f>trueraw!M73*$I74</f>
        <v>-1.59</v>
      </c>
      <c r="V74">
        <f>trueraw!N73*$I74</f>
        <v>3.19</v>
      </c>
      <c r="W74">
        <f>trueraw!O73*$I74</f>
        <v>0.49</v>
      </c>
      <c r="X74">
        <f t="shared" si="19"/>
        <v>1</v>
      </c>
      <c r="Y74">
        <f t="shared" si="19"/>
        <v>0</v>
      </c>
      <c r="Z74">
        <f t="shared" si="19"/>
        <v>0</v>
      </c>
      <c r="AA74">
        <f t="shared" si="19"/>
        <v>0</v>
      </c>
      <c r="AB74">
        <f t="shared" si="19"/>
        <v>0</v>
      </c>
      <c r="AC74">
        <f t="shared" si="19"/>
        <v>0</v>
      </c>
      <c r="AD74">
        <f t="shared" si="19"/>
        <v>0</v>
      </c>
      <c r="AE74">
        <f t="shared" si="19"/>
        <v>0</v>
      </c>
      <c r="AF74">
        <f t="shared" si="19"/>
        <v>0</v>
      </c>
      <c r="AG74">
        <f t="shared" si="19"/>
        <v>0</v>
      </c>
      <c r="AH74">
        <f t="shared" si="13"/>
        <v>0</v>
      </c>
    </row>
    <row r="75" spans="2:34" x14ac:dyDescent="0.35">
      <c r="B75" s="1" t="str">
        <f>VLOOKUP($D75, AVs!$A$3:$B$202, 2, FALSE)</f>
        <v>_______</v>
      </c>
      <c r="C75" s="3">
        <f>VLOOKUP($D75, AVs!$A$3:$C$202, 3, FALSE)</f>
        <v>10.711712086242724</v>
      </c>
      <c r="D75" t="str">
        <f>trueraw!B74</f>
        <v>Jarrett Allen</v>
      </c>
      <c r="E75" t="str">
        <f>trueraw!C74</f>
        <v>C</v>
      </c>
      <c r="F75" t="str">
        <f>trueraw!D74</f>
        <v>BRO</v>
      </c>
      <c r="G75">
        <f>trueraw!E74</f>
        <v>70</v>
      </c>
      <c r="H75">
        <f>trueraw!F74</f>
        <v>26.4</v>
      </c>
      <c r="I75">
        <v>1</v>
      </c>
      <c r="J75">
        <f t="shared" si="14"/>
        <v>-0.41805555555555579</v>
      </c>
      <c r="K75">
        <f t="shared" si="15"/>
        <v>2.1388888888888888</v>
      </c>
      <c r="L75">
        <f t="shared" si="16"/>
        <v>2.7416666666666667</v>
      </c>
      <c r="M75">
        <f t="shared" si="17"/>
        <v>3.8986111111111108</v>
      </c>
      <c r="N75">
        <f t="shared" si="18"/>
        <v>1.7402777777777778</v>
      </c>
      <c r="O75">
        <f>trueraw!G74*$I75</f>
        <v>3.05</v>
      </c>
      <c r="P75">
        <f>trueraw!H74*$I75</f>
        <v>-1.81</v>
      </c>
      <c r="Q75">
        <f>trueraw!I74*$I75</f>
        <v>-1.74</v>
      </c>
      <c r="R75">
        <f>trueraw!J74*$I75</f>
        <v>-0.32</v>
      </c>
      <c r="S75">
        <f>trueraw!K74*$I75</f>
        <v>1.99</v>
      </c>
      <c r="T75">
        <f>trueraw!L74*$I75</f>
        <v>-0.62</v>
      </c>
      <c r="U75">
        <f>trueraw!M74*$I75</f>
        <v>-0.98</v>
      </c>
      <c r="V75">
        <f>trueraw!N74*$I75</f>
        <v>2.2200000000000002</v>
      </c>
      <c r="W75">
        <f>trueraw!O74*$I75</f>
        <v>0.41</v>
      </c>
      <c r="X75">
        <f t="shared" si="19"/>
        <v>1</v>
      </c>
      <c r="Y75">
        <f t="shared" si="19"/>
        <v>0</v>
      </c>
      <c r="Z75">
        <f t="shared" si="19"/>
        <v>0</v>
      </c>
      <c r="AA75">
        <f t="shared" si="19"/>
        <v>0</v>
      </c>
      <c r="AB75">
        <f t="shared" si="19"/>
        <v>0</v>
      </c>
      <c r="AC75">
        <f t="shared" si="19"/>
        <v>0</v>
      </c>
      <c r="AD75">
        <f t="shared" si="19"/>
        <v>0</v>
      </c>
      <c r="AE75">
        <f t="shared" si="19"/>
        <v>0</v>
      </c>
      <c r="AF75">
        <f t="shared" si="19"/>
        <v>0</v>
      </c>
      <c r="AG75">
        <f t="shared" si="19"/>
        <v>0</v>
      </c>
      <c r="AH75">
        <f t="shared" si="13"/>
        <v>0</v>
      </c>
    </row>
    <row r="76" spans="2:34" x14ac:dyDescent="0.35">
      <c r="B76" s="1" t="str">
        <f>VLOOKUP($D76, AVs!$A$3:$B$202, 2, FALSE)</f>
        <v>_______</v>
      </c>
      <c r="C76" s="3">
        <f>VLOOKUP($D76, AVs!$A$3:$C$202, 3, FALSE)</f>
        <v>8.395699984913982</v>
      </c>
      <c r="D76" t="str">
        <f>trueraw!B75</f>
        <v>Malcolm Brogdon</v>
      </c>
      <c r="E76" t="str">
        <f>trueraw!C75</f>
        <v>PG, SG</v>
      </c>
      <c r="F76" t="str">
        <f>trueraw!D75</f>
        <v>IND</v>
      </c>
      <c r="G76">
        <f>trueraw!E75</f>
        <v>62</v>
      </c>
      <c r="H76">
        <f>trueraw!F75</f>
        <v>30.8</v>
      </c>
      <c r="I76">
        <v>1</v>
      </c>
      <c r="J76">
        <f t="shared" si="14"/>
        <v>3.3238888888888889</v>
      </c>
      <c r="K76">
        <f t="shared" si="15"/>
        <v>1.7911111111111109</v>
      </c>
      <c r="L76">
        <f t="shared" si="16"/>
        <v>-0.41333333333333333</v>
      </c>
      <c r="M76">
        <f t="shared" si="17"/>
        <v>0.12916666666666679</v>
      </c>
      <c r="N76">
        <f t="shared" si="18"/>
        <v>2.6349999999999998</v>
      </c>
      <c r="O76">
        <f>trueraw!G75*$I76</f>
        <v>-0.5</v>
      </c>
      <c r="P76">
        <f>trueraw!H75*$I76</f>
        <v>1.93</v>
      </c>
      <c r="Q76">
        <f>trueraw!I75*$I76</f>
        <v>0.09</v>
      </c>
      <c r="R76">
        <f>trueraw!J75*$I76</f>
        <v>0.47</v>
      </c>
      <c r="S76">
        <f>trueraw!K75*$I76</f>
        <v>0.04</v>
      </c>
      <c r="T76">
        <f>trueraw!L75*$I76</f>
        <v>2.56</v>
      </c>
      <c r="U76">
        <f>trueraw!M75*$I76</f>
        <v>-0.73</v>
      </c>
      <c r="V76">
        <f>trueraw!N75*$I76</f>
        <v>-0.8</v>
      </c>
      <c r="W76">
        <f>trueraw!O75*$I76</f>
        <v>-0.98</v>
      </c>
      <c r="X76">
        <f t="shared" si="19"/>
        <v>1</v>
      </c>
      <c r="Y76">
        <f t="shared" si="19"/>
        <v>0</v>
      </c>
      <c r="Z76">
        <f t="shared" si="19"/>
        <v>0</v>
      </c>
      <c r="AA76">
        <f t="shared" si="19"/>
        <v>0</v>
      </c>
      <c r="AB76">
        <f t="shared" si="19"/>
        <v>0</v>
      </c>
      <c r="AC76">
        <f t="shared" si="19"/>
        <v>0</v>
      </c>
      <c r="AD76">
        <f t="shared" si="19"/>
        <v>0</v>
      </c>
      <c r="AE76">
        <f t="shared" si="19"/>
        <v>0</v>
      </c>
      <c r="AF76">
        <f t="shared" si="19"/>
        <v>0</v>
      </c>
      <c r="AG76">
        <f t="shared" si="19"/>
        <v>0</v>
      </c>
      <c r="AH76">
        <f t="shared" si="13"/>
        <v>0</v>
      </c>
    </row>
    <row r="77" spans="2:34" x14ac:dyDescent="0.35">
      <c r="B77" s="1" t="str">
        <f>VLOOKUP($D77, AVs!$A$3:$B$202, 2, FALSE)</f>
        <v>_______</v>
      </c>
      <c r="C77" s="3">
        <f>VLOOKUP($D77, AVs!$A$3:$C$202, 3, FALSE)</f>
        <v>9.7405408776184537</v>
      </c>
      <c r="D77" t="str">
        <f>trueraw!B76</f>
        <v>Duncan Robinson</v>
      </c>
      <c r="E77" t="str">
        <f>trueraw!C76</f>
        <v>SG, SF</v>
      </c>
      <c r="F77" t="str">
        <f>trueraw!D76</f>
        <v>MIA</v>
      </c>
      <c r="G77">
        <f>trueraw!E76</f>
        <v>70</v>
      </c>
      <c r="H77">
        <f>trueraw!F76</f>
        <v>30.2</v>
      </c>
      <c r="I77">
        <v>1</v>
      </c>
      <c r="J77">
        <f t="shared" si="14"/>
        <v>1.7888888888888892</v>
      </c>
      <c r="K77">
        <f t="shared" si="15"/>
        <v>1.9930555555555558</v>
      </c>
      <c r="L77">
        <f t="shared" si="16"/>
        <v>2.4111111111111114</v>
      </c>
      <c r="M77">
        <f t="shared" si="17"/>
        <v>1.4486111111111111</v>
      </c>
      <c r="N77">
        <f t="shared" si="18"/>
        <v>1.2638888888888891</v>
      </c>
      <c r="O77">
        <f>trueraw!G76*$I77</f>
        <v>0.24</v>
      </c>
      <c r="P77">
        <f>trueraw!H76*$I77</f>
        <v>0.56000000000000005</v>
      </c>
      <c r="Q77">
        <f>trueraw!I76*$I77</f>
        <v>2.65</v>
      </c>
      <c r="R77">
        <f>trueraw!J76*$I77</f>
        <v>0.1</v>
      </c>
      <c r="S77">
        <f>trueraw!K76*$I77</f>
        <v>-0.67</v>
      </c>
      <c r="T77">
        <f>trueraw!L76*$I77</f>
        <v>-0.43</v>
      </c>
      <c r="U77">
        <f>trueraw!M76*$I77</f>
        <v>-0.61</v>
      </c>
      <c r="V77">
        <f>trueraw!N76*$I77</f>
        <v>-0.54</v>
      </c>
      <c r="W77">
        <f>trueraw!O76*$I77</f>
        <v>0.75</v>
      </c>
      <c r="X77">
        <f t="shared" si="19"/>
        <v>1</v>
      </c>
      <c r="Y77">
        <f t="shared" si="19"/>
        <v>0</v>
      </c>
      <c r="Z77">
        <f t="shared" si="19"/>
        <v>0</v>
      </c>
      <c r="AA77">
        <f t="shared" si="19"/>
        <v>0</v>
      </c>
      <c r="AB77">
        <f t="shared" si="19"/>
        <v>0</v>
      </c>
      <c r="AC77">
        <f t="shared" si="19"/>
        <v>0</v>
      </c>
      <c r="AD77">
        <f t="shared" si="19"/>
        <v>0</v>
      </c>
      <c r="AE77">
        <f t="shared" si="19"/>
        <v>0</v>
      </c>
      <c r="AF77">
        <f t="shared" si="19"/>
        <v>0</v>
      </c>
      <c r="AG77">
        <f t="shared" si="19"/>
        <v>0</v>
      </c>
      <c r="AH77">
        <f t="shared" si="13"/>
        <v>0</v>
      </c>
    </row>
    <row r="78" spans="2:34" x14ac:dyDescent="0.35">
      <c r="B78" s="1" t="str">
        <f>VLOOKUP($D78, AVs!$A$3:$B$202, 2, FALSE)</f>
        <v>_______</v>
      </c>
      <c r="C78" s="3">
        <f>VLOOKUP($D78, AVs!$A$3:$C$202, 3, FALSE)</f>
        <v>8.9210573625316858</v>
      </c>
      <c r="D78" t="str">
        <f>trueraw!B77</f>
        <v>Ja Morant</v>
      </c>
      <c r="E78" t="str">
        <f>trueraw!C77</f>
        <v>PG</v>
      </c>
      <c r="F78" t="str">
        <f>trueraw!D77</f>
        <v>MEM</v>
      </c>
      <c r="G78">
        <f>trueraw!E77</f>
        <v>68</v>
      </c>
      <c r="H78">
        <f>trueraw!F77</f>
        <v>33.1</v>
      </c>
      <c r="I78">
        <v>1</v>
      </c>
      <c r="J78">
        <f t="shared" si="14"/>
        <v>4.6277777777777782</v>
      </c>
      <c r="K78">
        <f t="shared" si="15"/>
        <v>1.8699999999999999</v>
      </c>
      <c r="L78">
        <f t="shared" si="16"/>
        <v>-1.0294444444444444</v>
      </c>
      <c r="M78">
        <f t="shared" si="17"/>
        <v>1.6338888888888885</v>
      </c>
      <c r="N78">
        <f t="shared" si="18"/>
        <v>4.165</v>
      </c>
      <c r="O78">
        <f>trueraw!G77*$I78</f>
        <v>0.56000000000000005</v>
      </c>
      <c r="P78">
        <f>trueraw!H77*$I78</f>
        <v>0.25</v>
      </c>
      <c r="Q78">
        <f>trueraw!I77*$I78</f>
        <v>-0.25</v>
      </c>
      <c r="R78">
        <f>trueraw!J77*$I78</f>
        <v>1.04</v>
      </c>
      <c r="S78">
        <f>trueraw!K77*$I78</f>
        <v>-0.26</v>
      </c>
      <c r="T78">
        <f>trueraw!L77*$I78</f>
        <v>3.07</v>
      </c>
      <c r="U78">
        <f>trueraw!M77*$I78</f>
        <v>0.49</v>
      </c>
      <c r="V78">
        <f>trueraw!N77*$I78</f>
        <v>-0.49</v>
      </c>
      <c r="W78">
        <f>trueraw!O77*$I78</f>
        <v>-2.4300000000000002</v>
      </c>
      <c r="X78">
        <f t="shared" si="19"/>
        <v>1</v>
      </c>
      <c r="Y78">
        <f t="shared" si="19"/>
        <v>0</v>
      </c>
      <c r="Z78">
        <f t="shared" si="19"/>
        <v>0</v>
      </c>
      <c r="AA78">
        <f t="shared" si="19"/>
        <v>0</v>
      </c>
      <c r="AB78">
        <f t="shared" si="19"/>
        <v>0</v>
      </c>
      <c r="AC78">
        <f t="shared" si="19"/>
        <v>0</v>
      </c>
      <c r="AD78">
        <f t="shared" si="19"/>
        <v>0</v>
      </c>
      <c r="AE78">
        <f t="shared" si="19"/>
        <v>0</v>
      </c>
      <c r="AF78">
        <f t="shared" si="19"/>
        <v>0</v>
      </c>
      <c r="AG78">
        <f t="shared" si="19"/>
        <v>0</v>
      </c>
      <c r="AH78">
        <f t="shared" si="13"/>
        <v>0</v>
      </c>
    </row>
    <row r="79" spans="2:34" x14ac:dyDescent="0.35">
      <c r="B79" s="1" t="str">
        <f>VLOOKUP($D79, AVs!$A$3:$B$202, 2, FALSE)</f>
        <v>_______</v>
      </c>
      <c r="C79" s="3">
        <f>VLOOKUP($D79, AVs!$A$3:$C$202, 3, FALSE)</f>
        <v>8.0109312013066543</v>
      </c>
      <c r="D79" t="str">
        <f>trueraw!B78</f>
        <v>Darius Bazley</v>
      </c>
      <c r="E79" t="str">
        <f>trueraw!C78</f>
        <v>SF</v>
      </c>
      <c r="F79" t="str">
        <f>trueraw!D78</f>
        <v>OKL</v>
      </c>
      <c r="G79">
        <f>trueraw!E78</f>
        <v>64</v>
      </c>
      <c r="H79">
        <f>trueraw!F78</f>
        <v>30.1</v>
      </c>
      <c r="I79">
        <v>1</v>
      </c>
      <c r="J79">
        <f t="shared" si="14"/>
        <v>0.29333333333333333</v>
      </c>
      <c r="K79">
        <f t="shared" si="15"/>
        <v>1.7333333333333332</v>
      </c>
      <c r="L79">
        <f t="shared" si="16"/>
        <v>2.2044444444444444</v>
      </c>
      <c r="M79">
        <f t="shared" si="17"/>
        <v>1.84</v>
      </c>
      <c r="N79">
        <f t="shared" si="18"/>
        <v>1.7422222222222221</v>
      </c>
      <c r="O79">
        <f>trueraw!G78*$I79</f>
        <v>-0.59</v>
      </c>
      <c r="P79">
        <f>trueraw!H78*$I79</f>
        <v>-0.12</v>
      </c>
      <c r="Q79">
        <f>trueraw!I78*$I79</f>
        <v>0.67</v>
      </c>
      <c r="R79">
        <f>trueraw!J78*$I79</f>
        <v>0.12</v>
      </c>
      <c r="S79">
        <f>trueraw!K78*$I79</f>
        <v>0.85</v>
      </c>
      <c r="T79">
        <f>trueraw!L78*$I79</f>
        <v>-0.53</v>
      </c>
      <c r="U79">
        <f>trueraw!M78*$I79</f>
        <v>-7.0000000000000007E-2</v>
      </c>
      <c r="V79">
        <f>trueraw!N78*$I79</f>
        <v>1.63</v>
      </c>
      <c r="W79">
        <f>trueraw!O78*$I79</f>
        <v>-0.01</v>
      </c>
      <c r="X79">
        <f t="shared" si="19"/>
        <v>1</v>
      </c>
      <c r="Y79">
        <f t="shared" si="19"/>
        <v>0</v>
      </c>
      <c r="Z79">
        <f t="shared" si="19"/>
        <v>0</v>
      </c>
      <c r="AA79">
        <f t="shared" si="19"/>
        <v>0</v>
      </c>
      <c r="AB79">
        <f t="shared" si="19"/>
        <v>0</v>
      </c>
      <c r="AC79">
        <f t="shared" si="19"/>
        <v>0</v>
      </c>
      <c r="AD79">
        <f t="shared" si="19"/>
        <v>0</v>
      </c>
      <c r="AE79">
        <f t="shared" si="19"/>
        <v>0</v>
      </c>
      <c r="AF79">
        <f t="shared" si="19"/>
        <v>0</v>
      </c>
      <c r="AG79">
        <f t="shared" si="19"/>
        <v>0</v>
      </c>
      <c r="AH79">
        <f t="shared" si="13"/>
        <v>0</v>
      </c>
    </row>
    <row r="80" spans="2:34" x14ac:dyDescent="0.35">
      <c r="B80" s="1" t="str">
        <f>VLOOKUP($D80, AVs!$A$3:$B$202, 2, FALSE)</f>
        <v>_______</v>
      </c>
      <c r="C80" s="3">
        <f>VLOOKUP($D80, AVs!$A$3:$C$202, 3, FALSE)</f>
        <v>5.5580302058099171</v>
      </c>
      <c r="D80" t="str">
        <f>trueraw!B79</f>
        <v>Kevin Love</v>
      </c>
      <c r="E80" t="str">
        <f>trueraw!C79</f>
        <v>PF</v>
      </c>
      <c r="F80" t="str">
        <f>trueraw!D79</f>
        <v>CLE</v>
      </c>
      <c r="G80">
        <f>trueraw!E79</f>
        <v>54</v>
      </c>
      <c r="H80">
        <f>trueraw!F79</f>
        <v>29.5</v>
      </c>
      <c r="I80">
        <v>1</v>
      </c>
      <c r="J80">
        <f t="shared" si="14"/>
        <v>2.3924999999999996</v>
      </c>
      <c r="K80">
        <f t="shared" si="15"/>
        <v>1.3649999999999995</v>
      </c>
      <c r="L80">
        <f t="shared" si="16"/>
        <v>1.2824999999999998</v>
      </c>
      <c r="M80">
        <f t="shared" si="17"/>
        <v>0.28500000000000009</v>
      </c>
      <c r="N80">
        <f t="shared" si="18"/>
        <v>1.9874999999999996</v>
      </c>
      <c r="O80">
        <f>trueraw!G79*$I80</f>
        <v>-0.11</v>
      </c>
      <c r="P80">
        <f>trueraw!H79*$I80</f>
        <v>1.44</v>
      </c>
      <c r="Q80">
        <f>trueraw!I79*$I80</f>
        <v>0.96</v>
      </c>
      <c r="R80">
        <f>trueraw!J79*$I80</f>
        <v>0.47</v>
      </c>
      <c r="S80">
        <f>trueraw!K79*$I80</f>
        <v>1.27</v>
      </c>
      <c r="T80">
        <f>trueraw!L79*$I80</f>
        <v>0.11</v>
      </c>
      <c r="U80">
        <f>trueraw!M79*$I80</f>
        <v>-0.95</v>
      </c>
      <c r="V80">
        <f>trueraw!N79*$I80</f>
        <v>-0.54</v>
      </c>
      <c r="W80">
        <f>trueraw!O79*$I80</f>
        <v>-0.83</v>
      </c>
      <c r="X80">
        <f t="shared" si="19"/>
        <v>1</v>
      </c>
      <c r="Y80">
        <f t="shared" si="19"/>
        <v>0</v>
      </c>
      <c r="Z80">
        <f t="shared" si="19"/>
        <v>0</v>
      </c>
      <c r="AA80">
        <f t="shared" si="19"/>
        <v>0</v>
      </c>
      <c r="AB80">
        <f t="shared" si="19"/>
        <v>0</v>
      </c>
      <c r="AC80">
        <f t="shared" si="19"/>
        <v>0</v>
      </c>
      <c r="AD80">
        <f t="shared" si="19"/>
        <v>0</v>
      </c>
      <c r="AE80">
        <f t="shared" si="19"/>
        <v>0</v>
      </c>
      <c r="AF80">
        <f t="shared" si="19"/>
        <v>0</v>
      </c>
      <c r="AG80">
        <f t="shared" si="19"/>
        <v>0</v>
      </c>
      <c r="AH80">
        <f t="shared" si="13"/>
        <v>0</v>
      </c>
    </row>
    <row r="81" spans="2:34" x14ac:dyDescent="0.35">
      <c r="B81" s="1" t="str">
        <f>VLOOKUP($D81, AVs!$A$3:$B$202, 2, FALSE)</f>
        <v>_______</v>
      </c>
      <c r="C81" s="3">
        <f>VLOOKUP($D81, AVs!$A$3:$C$202, 3, FALSE)</f>
        <v>7.1230032391358877</v>
      </c>
      <c r="D81" t="str">
        <f>trueraw!B80</f>
        <v>Michael Porter Jr.</v>
      </c>
      <c r="E81" t="str">
        <f>trueraw!C80</f>
        <v xml:space="preserve"> SF, PF</v>
      </c>
      <c r="F81" t="str">
        <f>trueraw!D80</f>
        <v>DEN</v>
      </c>
      <c r="G81">
        <f>trueraw!E80</f>
        <v>64</v>
      </c>
      <c r="H81">
        <f>trueraw!F80</f>
        <v>26.4</v>
      </c>
      <c r="I81">
        <v>1</v>
      </c>
      <c r="J81">
        <f t="shared" si="14"/>
        <v>1.7599999999999996</v>
      </c>
      <c r="K81">
        <f t="shared" si="15"/>
        <v>1.5999999999999996</v>
      </c>
      <c r="L81">
        <f t="shared" si="16"/>
        <v>2.2755555555555551</v>
      </c>
      <c r="M81">
        <f t="shared" si="17"/>
        <v>1.0311111111111111</v>
      </c>
      <c r="N81">
        <f t="shared" si="18"/>
        <v>1.5644444444444439</v>
      </c>
      <c r="O81">
        <f>trueraw!G80*$I81</f>
        <v>0.68</v>
      </c>
      <c r="P81">
        <f>trueraw!H80*$I81</f>
        <v>0.64</v>
      </c>
      <c r="Q81">
        <f>trueraw!I80*$I81</f>
        <v>0.6</v>
      </c>
      <c r="R81">
        <f>trueraw!J80*$I81</f>
        <v>0.3</v>
      </c>
      <c r="S81">
        <f>trueraw!K80*$I81</f>
        <v>0.81</v>
      </c>
      <c r="T81">
        <f>trueraw!L80*$I81</f>
        <v>-0.76</v>
      </c>
      <c r="U81">
        <f>trueraw!M80*$I81</f>
        <v>-0.28999999999999998</v>
      </c>
      <c r="V81">
        <f>trueraw!N80*$I81</f>
        <v>-0.22</v>
      </c>
      <c r="W81">
        <f>trueraw!O80*$I81</f>
        <v>0.04</v>
      </c>
      <c r="X81">
        <f t="shared" si="19"/>
        <v>1</v>
      </c>
      <c r="Y81">
        <f t="shared" si="19"/>
        <v>0</v>
      </c>
      <c r="Z81">
        <f t="shared" si="19"/>
        <v>0</v>
      </c>
      <c r="AA81">
        <f t="shared" si="19"/>
        <v>0</v>
      </c>
      <c r="AB81">
        <f t="shared" si="19"/>
        <v>0</v>
      </c>
      <c r="AC81">
        <f t="shared" si="19"/>
        <v>0</v>
      </c>
      <c r="AD81">
        <f t="shared" si="19"/>
        <v>0</v>
      </c>
      <c r="AE81">
        <f t="shared" si="19"/>
        <v>0</v>
      </c>
      <c r="AF81">
        <f t="shared" si="19"/>
        <v>0</v>
      </c>
      <c r="AG81">
        <f t="shared" si="19"/>
        <v>0</v>
      </c>
      <c r="AH81">
        <f t="shared" si="13"/>
        <v>0</v>
      </c>
    </row>
    <row r="82" spans="2:34" x14ac:dyDescent="0.35">
      <c r="B82" s="1" t="str">
        <f>VLOOKUP($D82, AVs!$A$3:$B$202, 2, FALSE)</f>
        <v>_______</v>
      </c>
      <c r="C82" s="3">
        <f>VLOOKUP($D82, AVs!$A$3:$C$202, 3, FALSE)</f>
        <v>5.8725046924120647</v>
      </c>
      <c r="D82" t="str">
        <f>trueraw!B81</f>
        <v>Eric Bledsoe</v>
      </c>
      <c r="E82" t="str">
        <f>trueraw!C81</f>
        <v>PG</v>
      </c>
      <c r="F82" t="str">
        <f>trueraw!D81</f>
        <v>NOP</v>
      </c>
      <c r="G82">
        <f>trueraw!E81</f>
        <v>62</v>
      </c>
      <c r="H82">
        <f>trueraw!F81</f>
        <v>29</v>
      </c>
      <c r="I82">
        <v>1</v>
      </c>
      <c r="J82">
        <f t="shared" si="14"/>
        <v>2.5919444444444446</v>
      </c>
      <c r="K82">
        <f t="shared" si="15"/>
        <v>1.412222222222222</v>
      </c>
      <c r="L82">
        <f t="shared" si="16"/>
        <v>0.13777777777777772</v>
      </c>
      <c r="M82">
        <f t="shared" si="17"/>
        <v>0.99888888888888883</v>
      </c>
      <c r="N82">
        <f t="shared" si="18"/>
        <v>2.342222222222222</v>
      </c>
      <c r="O82">
        <f>trueraw!G81*$I82</f>
        <v>0.49</v>
      </c>
      <c r="P82">
        <f>trueraw!H81*$I82</f>
        <v>0.48</v>
      </c>
      <c r="Q82">
        <f>trueraw!I81*$I82</f>
        <v>-0.32</v>
      </c>
      <c r="R82">
        <f>trueraw!J81*$I82</f>
        <v>0.37</v>
      </c>
      <c r="S82">
        <f>trueraw!K81*$I82</f>
        <v>0.02</v>
      </c>
      <c r="T82">
        <f>trueraw!L81*$I82</f>
        <v>1.48</v>
      </c>
      <c r="U82">
        <f>trueraw!M81*$I82</f>
        <v>0.49</v>
      </c>
      <c r="V82">
        <f>trueraw!N81*$I82</f>
        <v>-0.28999999999999998</v>
      </c>
      <c r="W82">
        <f>trueraw!O81*$I82</f>
        <v>-1.08</v>
      </c>
      <c r="X82">
        <f t="shared" si="19"/>
        <v>1</v>
      </c>
      <c r="Y82">
        <f t="shared" si="19"/>
        <v>0</v>
      </c>
      <c r="Z82">
        <f t="shared" si="19"/>
        <v>0</v>
      </c>
      <c r="AA82">
        <f t="shared" si="19"/>
        <v>0</v>
      </c>
      <c r="AB82">
        <f t="shared" si="19"/>
        <v>0</v>
      </c>
      <c r="AC82">
        <f t="shared" si="19"/>
        <v>0</v>
      </c>
      <c r="AD82">
        <f t="shared" si="19"/>
        <v>0</v>
      </c>
      <c r="AE82">
        <f t="shared" si="19"/>
        <v>0</v>
      </c>
      <c r="AF82">
        <f t="shared" si="19"/>
        <v>0</v>
      </c>
      <c r="AG82">
        <f t="shared" si="19"/>
        <v>0</v>
      </c>
      <c r="AH82">
        <f t="shared" si="13"/>
        <v>0</v>
      </c>
    </row>
    <row r="83" spans="2:34" x14ac:dyDescent="0.35">
      <c r="B83" s="1" t="str">
        <f>VLOOKUP($D83, AVs!$A$3:$B$202, 2, FALSE)</f>
        <v>_______</v>
      </c>
      <c r="C83" s="3">
        <f>VLOOKUP($D83, AVs!$A$3:$C$202, 3, FALSE)</f>
        <v>7.0212614934704929</v>
      </c>
      <c r="D83" t="str">
        <f>trueraw!B82</f>
        <v>Maxi Kleber</v>
      </c>
      <c r="E83" t="str">
        <f>trueraw!C82</f>
        <v>PF</v>
      </c>
      <c r="F83" t="str">
        <f>trueraw!D82</f>
        <v>DAL</v>
      </c>
      <c r="G83">
        <f>trueraw!E82</f>
        <v>70</v>
      </c>
      <c r="H83">
        <f>trueraw!F82</f>
        <v>27.1</v>
      </c>
      <c r="I83">
        <v>1</v>
      </c>
      <c r="J83">
        <f t="shared" si="14"/>
        <v>-0.75833333333333297</v>
      </c>
      <c r="K83">
        <f t="shared" si="15"/>
        <v>1.5847222222222226</v>
      </c>
      <c r="L83">
        <f t="shared" si="16"/>
        <v>2.1680555555555561</v>
      </c>
      <c r="M83">
        <f t="shared" si="17"/>
        <v>1.2152777777777777</v>
      </c>
      <c r="N83">
        <f t="shared" si="18"/>
        <v>0.85555555555555574</v>
      </c>
      <c r="O83">
        <f>trueraw!G82*$I83</f>
        <v>0.63</v>
      </c>
      <c r="P83">
        <f>trueraw!H82*$I83</f>
        <v>0.38</v>
      </c>
      <c r="Q83">
        <f>trueraw!I82*$I83</f>
        <v>0.33</v>
      </c>
      <c r="R83">
        <f>trueraw!J82*$I83</f>
        <v>-0.43</v>
      </c>
      <c r="S83">
        <f>trueraw!K82*$I83</f>
        <v>0.35</v>
      </c>
      <c r="T83">
        <f>trueraw!L82*$I83</f>
        <v>-0.6</v>
      </c>
      <c r="U83">
        <f>trueraw!M82*$I83</f>
        <v>-1.44</v>
      </c>
      <c r="V83">
        <f>trueraw!N82*$I83</f>
        <v>1.66</v>
      </c>
      <c r="W83">
        <f>trueraw!O82*$I83</f>
        <v>0.75</v>
      </c>
      <c r="X83">
        <f t="shared" ref="X83:AG92" si="20">IF(EXACT($B83, X$2), 1, 0)</f>
        <v>1</v>
      </c>
      <c r="Y83">
        <f t="shared" si="20"/>
        <v>0</v>
      </c>
      <c r="Z83">
        <f t="shared" si="20"/>
        <v>0</v>
      </c>
      <c r="AA83">
        <f t="shared" si="20"/>
        <v>0</v>
      </c>
      <c r="AB83">
        <f t="shared" si="20"/>
        <v>0</v>
      </c>
      <c r="AC83">
        <f t="shared" si="20"/>
        <v>0</v>
      </c>
      <c r="AD83">
        <f t="shared" si="20"/>
        <v>0</v>
      </c>
      <c r="AE83">
        <f t="shared" si="20"/>
        <v>0</v>
      </c>
      <c r="AF83">
        <f t="shared" si="20"/>
        <v>0</v>
      </c>
      <c r="AG83">
        <f t="shared" si="20"/>
        <v>0</v>
      </c>
      <c r="AH83">
        <f t="shared" si="13"/>
        <v>0</v>
      </c>
    </row>
    <row r="84" spans="2:34" x14ac:dyDescent="0.35">
      <c r="B84" s="1" t="str">
        <f>VLOOKUP($D84, AVs!$A$3:$B$202, 2, FALSE)</f>
        <v>_______</v>
      </c>
      <c r="C84" s="3">
        <f>VLOOKUP($D84, AVs!$A$3:$C$202, 3, FALSE)</f>
        <v>5.9982944870529247</v>
      </c>
      <c r="D84" t="str">
        <f>trueraw!B83</f>
        <v>Kelly Oubre Jr.</v>
      </c>
      <c r="E84" t="str">
        <f>trueraw!C83</f>
        <v xml:space="preserve"> PF, SF</v>
      </c>
      <c r="F84" t="str">
        <f>trueraw!D83</f>
        <v>GSW</v>
      </c>
      <c r="G84">
        <f>trueraw!E83</f>
        <v>64</v>
      </c>
      <c r="H84">
        <f>trueraw!F83</f>
        <v>31.6</v>
      </c>
      <c r="I84">
        <v>1</v>
      </c>
      <c r="J84">
        <f t="shared" si="14"/>
        <v>0.9244444444444444</v>
      </c>
      <c r="K84">
        <f t="shared" si="15"/>
        <v>1.4311111111111112</v>
      </c>
      <c r="L84">
        <f t="shared" si="16"/>
        <v>1.9911111111111113</v>
      </c>
      <c r="M84">
        <f t="shared" si="17"/>
        <v>1.4488888888888887</v>
      </c>
      <c r="N84">
        <f t="shared" si="18"/>
        <v>1.4222222222222223</v>
      </c>
      <c r="O84">
        <f>trueraw!G83*$I84</f>
        <v>-0.42</v>
      </c>
      <c r="P84">
        <f>trueraw!H83*$I84</f>
        <v>-0.02</v>
      </c>
      <c r="Q84">
        <f>trueraw!I83*$I84</f>
        <v>0.46</v>
      </c>
      <c r="R84">
        <f>trueraw!J83*$I84</f>
        <v>0.65</v>
      </c>
      <c r="S84">
        <f>trueraw!K83*$I84</f>
        <v>0.22</v>
      </c>
      <c r="T84">
        <f>trueraw!L83*$I84</f>
        <v>-0.63</v>
      </c>
      <c r="U84">
        <f>trueraw!M83*$I84</f>
        <v>0.78</v>
      </c>
      <c r="V84">
        <f>trueraw!N83*$I84</f>
        <v>0.56000000000000005</v>
      </c>
      <c r="W84">
        <f>trueraw!O83*$I84</f>
        <v>0.01</v>
      </c>
      <c r="X84">
        <f t="shared" si="20"/>
        <v>1</v>
      </c>
      <c r="Y84">
        <f t="shared" si="20"/>
        <v>0</v>
      </c>
      <c r="Z84">
        <f t="shared" si="20"/>
        <v>0</v>
      </c>
      <c r="AA84">
        <f t="shared" si="20"/>
        <v>0</v>
      </c>
      <c r="AB84">
        <f t="shared" si="20"/>
        <v>0</v>
      </c>
      <c r="AC84">
        <f t="shared" si="20"/>
        <v>0</v>
      </c>
      <c r="AD84">
        <f t="shared" si="20"/>
        <v>0</v>
      </c>
      <c r="AE84">
        <f t="shared" si="20"/>
        <v>0</v>
      </c>
      <c r="AF84">
        <f t="shared" si="20"/>
        <v>0</v>
      </c>
      <c r="AG84">
        <f t="shared" si="20"/>
        <v>0</v>
      </c>
      <c r="AH84">
        <f t="shared" si="13"/>
        <v>0</v>
      </c>
    </row>
    <row r="85" spans="2:34" x14ac:dyDescent="0.35">
      <c r="B85" s="1" t="str">
        <f>VLOOKUP($D85, AVs!$A$3:$B$202, 2, FALSE)</f>
        <v>_______</v>
      </c>
      <c r="C85" s="3">
        <f>VLOOKUP($D85, AVs!$A$3:$C$202, 3, FALSE)</f>
        <v>3.3493093999101444</v>
      </c>
      <c r="D85" t="str">
        <f>trueraw!B84</f>
        <v xml:space="preserve">Kemba Walker </v>
      </c>
      <c r="E85" t="str">
        <f>trueraw!C84</f>
        <v>PG</v>
      </c>
      <c r="F85" t="str">
        <f>trueraw!D84</f>
        <v>BOS</v>
      </c>
      <c r="G85">
        <f>trueraw!E84</f>
        <v>48</v>
      </c>
      <c r="H85">
        <f>trueraw!F84</f>
        <v>29.2</v>
      </c>
      <c r="I85">
        <v>1</v>
      </c>
      <c r="J85">
        <f t="shared" si="14"/>
        <v>1.6199999999999997</v>
      </c>
      <c r="K85">
        <f t="shared" si="15"/>
        <v>1.033333333333333</v>
      </c>
      <c r="L85">
        <f t="shared" si="16"/>
        <v>0.57333333333333325</v>
      </c>
      <c r="M85">
        <f t="shared" si="17"/>
        <v>0</v>
      </c>
      <c r="N85">
        <f t="shared" si="18"/>
        <v>1.3599999999999997</v>
      </c>
      <c r="O85">
        <f>trueraw!G84*$I85</f>
        <v>-1.1599999999999999</v>
      </c>
      <c r="P85">
        <f>trueraw!H84*$I85</f>
        <v>1.55</v>
      </c>
      <c r="Q85">
        <f>trueraw!I84*$I85</f>
        <v>1.47</v>
      </c>
      <c r="R85">
        <f>trueraw!J84*$I85</f>
        <v>0.73</v>
      </c>
      <c r="S85">
        <f>trueraw!K84*$I85</f>
        <v>-0.57999999999999996</v>
      </c>
      <c r="T85">
        <f>trueraw!L84*$I85</f>
        <v>0.69</v>
      </c>
      <c r="U85">
        <f>trueraw!M84*$I85</f>
        <v>-0.27</v>
      </c>
      <c r="V85">
        <f>trueraw!N84*$I85</f>
        <v>-0.39</v>
      </c>
      <c r="W85">
        <f>trueraw!O84*$I85</f>
        <v>-0.49</v>
      </c>
      <c r="X85">
        <f t="shared" si="20"/>
        <v>1</v>
      </c>
      <c r="Y85">
        <f t="shared" si="20"/>
        <v>0</v>
      </c>
      <c r="Z85">
        <f t="shared" si="20"/>
        <v>0</v>
      </c>
      <c r="AA85">
        <f t="shared" si="20"/>
        <v>0</v>
      </c>
      <c r="AB85">
        <f t="shared" si="20"/>
        <v>0</v>
      </c>
      <c r="AC85">
        <f t="shared" si="20"/>
        <v>0</v>
      </c>
      <c r="AD85">
        <f t="shared" si="20"/>
        <v>0</v>
      </c>
      <c r="AE85">
        <f t="shared" si="20"/>
        <v>0</v>
      </c>
      <c r="AF85">
        <f t="shared" si="20"/>
        <v>0</v>
      </c>
      <c r="AG85">
        <f t="shared" si="20"/>
        <v>0</v>
      </c>
      <c r="AH85">
        <f t="shared" si="13"/>
        <v>0</v>
      </c>
    </row>
    <row r="86" spans="2:34" x14ac:dyDescent="0.35">
      <c r="B86" s="1" t="str">
        <f>VLOOKUP($D86, AVs!$A$3:$B$202, 2, FALSE)</f>
        <v>_______</v>
      </c>
      <c r="C86" s="3">
        <f>VLOOKUP($D86, AVs!$A$3:$C$202, 3, FALSE)</f>
        <v>5.5154836576225721</v>
      </c>
      <c r="D86" t="str">
        <f>trueraw!B85</f>
        <v>Lonzo Ball</v>
      </c>
      <c r="E86" t="str">
        <f>trueraw!C85</f>
        <v>PG</v>
      </c>
      <c r="F86" t="str">
        <f>trueraw!D85</f>
        <v>NOP</v>
      </c>
      <c r="G86">
        <f>trueraw!E85</f>
        <v>67</v>
      </c>
      <c r="H86">
        <f>trueraw!F85</f>
        <v>33.1</v>
      </c>
      <c r="I86">
        <v>1</v>
      </c>
      <c r="J86">
        <f t="shared" si="14"/>
        <v>2.8475000000000001</v>
      </c>
      <c r="K86">
        <f t="shared" si="15"/>
        <v>1.3586111111111112</v>
      </c>
      <c r="L86">
        <f t="shared" si="16"/>
        <v>-1.0608333333333335</v>
      </c>
      <c r="M86">
        <f t="shared" si="17"/>
        <v>2.382222222222222</v>
      </c>
      <c r="N86">
        <f t="shared" si="18"/>
        <v>3.0522222222222224</v>
      </c>
      <c r="O86">
        <f>trueraw!G85*$I86</f>
        <v>-1.43</v>
      </c>
      <c r="P86">
        <f>trueraw!H85*$I86</f>
        <v>-1.1000000000000001</v>
      </c>
      <c r="Q86">
        <f>trueraw!I85*$I86</f>
        <v>0.98</v>
      </c>
      <c r="R86">
        <f>trueraw!J85*$I86</f>
        <v>-0.17</v>
      </c>
      <c r="S86">
        <f>trueraw!K85*$I86</f>
        <v>0.62</v>
      </c>
      <c r="T86">
        <f>trueraw!L85*$I86</f>
        <v>2.6</v>
      </c>
      <c r="U86">
        <f>trueraw!M85*$I86</f>
        <v>1.56</v>
      </c>
      <c r="V86">
        <f>trueraw!N85*$I86</f>
        <v>0.22</v>
      </c>
      <c r="W86">
        <f>trueraw!O85*$I86</f>
        <v>-1.82</v>
      </c>
      <c r="X86">
        <f t="shared" si="20"/>
        <v>1</v>
      </c>
      <c r="Y86">
        <f t="shared" si="20"/>
        <v>0</v>
      </c>
      <c r="Z86">
        <f t="shared" si="20"/>
        <v>0</v>
      </c>
      <c r="AA86">
        <f t="shared" si="20"/>
        <v>0</v>
      </c>
      <c r="AB86">
        <f t="shared" si="20"/>
        <v>0</v>
      </c>
      <c r="AC86">
        <f t="shared" si="20"/>
        <v>0</v>
      </c>
      <c r="AD86">
        <f t="shared" si="20"/>
        <v>0</v>
      </c>
      <c r="AE86">
        <f t="shared" si="20"/>
        <v>0</v>
      </c>
      <c r="AF86">
        <f t="shared" si="20"/>
        <v>0</v>
      </c>
      <c r="AG86">
        <f t="shared" si="20"/>
        <v>0</v>
      </c>
      <c r="AH86">
        <f t="shared" si="13"/>
        <v>0</v>
      </c>
    </row>
    <row r="87" spans="2:34" x14ac:dyDescent="0.35">
      <c r="B87" s="1" t="str">
        <f>VLOOKUP($D87, AVs!$A$3:$B$202, 2, FALSE)</f>
        <v>_______</v>
      </c>
      <c r="C87" s="3">
        <f>VLOOKUP($D87, AVs!$A$3:$C$202, 3, FALSE)</f>
        <v>5.3295737405430677</v>
      </c>
      <c r="D87" t="str">
        <f>trueraw!B86</f>
        <v>Marcus Smart</v>
      </c>
      <c r="E87" t="str">
        <f>trueraw!C86</f>
        <v>SG, PG</v>
      </c>
      <c r="F87" t="str">
        <f>trueraw!D86</f>
        <v>BOS</v>
      </c>
      <c r="G87">
        <f>trueraw!E86</f>
        <v>67</v>
      </c>
      <c r="H87">
        <f>trueraw!F86</f>
        <v>32.1</v>
      </c>
      <c r="I87">
        <v>1</v>
      </c>
      <c r="J87">
        <f t="shared" si="14"/>
        <v>1.7773611111111112</v>
      </c>
      <c r="K87">
        <f t="shared" si="15"/>
        <v>1.3306944444444444</v>
      </c>
      <c r="L87">
        <f t="shared" si="16"/>
        <v>0.2326388888888889</v>
      </c>
      <c r="M87">
        <f t="shared" si="17"/>
        <v>0.66999999999999982</v>
      </c>
      <c r="N87">
        <f t="shared" si="18"/>
        <v>1.7122222222222221</v>
      </c>
      <c r="O87">
        <f>trueraw!G86*$I87</f>
        <v>-2.19</v>
      </c>
      <c r="P87">
        <f>trueraw!H86*$I87</f>
        <v>0.71</v>
      </c>
      <c r="Q87">
        <f>trueraw!I86*$I87</f>
        <v>0.91</v>
      </c>
      <c r="R87">
        <f>trueraw!J86*$I87</f>
        <v>-0.01</v>
      </c>
      <c r="S87">
        <f>trueraw!K86*$I87</f>
        <v>-0.4</v>
      </c>
      <c r="T87">
        <f>trueraw!L86*$I87</f>
        <v>1.18</v>
      </c>
      <c r="U87">
        <f>trueraw!M86*$I87</f>
        <v>1.71</v>
      </c>
      <c r="V87">
        <f>trueraw!N86*$I87</f>
        <v>-7.0000000000000007E-2</v>
      </c>
      <c r="W87">
        <f>trueraw!O86*$I87</f>
        <v>-0.41</v>
      </c>
      <c r="X87">
        <f t="shared" si="20"/>
        <v>1</v>
      </c>
      <c r="Y87">
        <f t="shared" si="20"/>
        <v>0</v>
      </c>
      <c r="Z87">
        <f t="shared" si="20"/>
        <v>0</v>
      </c>
      <c r="AA87">
        <f t="shared" si="20"/>
        <v>0</v>
      </c>
      <c r="AB87">
        <f t="shared" si="20"/>
        <v>0</v>
      </c>
      <c r="AC87">
        <f t="shared" si="20"/>
        <v>0</v>
      </c>
      <c r="AD87">
        <f t="shared" si="20"/>
        <v>0</v>
      </c>
      <c r="AE87">
        <f t="shared" si="20"/>
        <v>0</v>
      </c>
      <c r="AF87">
        <f t="shared" si="20"/>
        <v>0</v>
      </c>
      <c r="AG87">
        <f t="shared" si="20"/>
        <v>0</v>
      </c>
      <c r="AH87">
        <f t="shared" si="13"/>
        <v>0</v>
      </c>
    </row>
    <row r="88" spans="2:34" x14ac:dyDescent="0.35">
      <c r="B88" s="1" t="str">
        <f>VLOOKUP($D88, AVs!$A$3:$B$202, 2, FALSE)</f>
        <v>_______</v>
      </c>
      <c r="C88" s="3">
        <f>VLOOKUP($D88, AVs!$A$3:$C$202, 3, FALSE)</f>
        <v>4.7551953400138469</v>
      </c>
      <c r="D88" t="str">
        <f>trueraw!B87</f>
        <v xml:space="preserve">Bojan Bogdanovic </v>
      </c>
      <c r="E88" t="str">
        <f>trueraw!C87</f>
        <v>SF, PF</v>
      </c>
      <c r="F88" t="str">
        <f>trueraw!D87</f>
        <v>UTA</v>
      </c>
      <c r="G88">
        <f>trueraw!E87</f>
        <v>64</v>
      </c>
      <c r="H88">
        <f>trueraw!F87</f>
        <v>32.9</v>
      </c>
      <c r="I88">
        <v>1</v>
      </c>
      <c r="J88">
        <f t="shared" si="14"/>
        <v>3.1644444444444435</v>
      </c>
      <c r="K88">
        <f t="shared" si="15"/>
        <v>1.2444444444444434</v>
      </c>
      <c r="L88">
        <f t="shared" si="16"/>
        <v>1.448888888888888</v>
      </c>
      <c r="M88">
        <f t="shared" si="17"/>
        <v>-1.0044444444444443</v>
      </c>
      <c r="N88">
        <f t="shared" si="18"/>
        <v>2.2311111111111099</v>
      </c>
      <c r="O88">
        <f>trueraw!G87*$I88</f>
        <v>-0.25</v>
      </c>
      <c r="P88">
        <f>trueraw!H87*$I88</f>
        <v>2.5299999999999998</v>
      </c>
      <c r="Q88">
        <f>trueraw!I87*$I88</f>
        <v>1.69</v>
      </c>
      <c r="R88">
        <f>trueraw!J87*$I88</f>
        <v>1.08</v>
      </c>
      <c r="S88">
        <f>trueraw!K87*$I88</f>
        <v>-0.28000000000000003</v>
      </c>
      <c r="T88">
        <f>trueraw!L87*$I88</f>
        <v>-0.23</v>
      </c>
      <c r="U88">
        <f>trueraw!M87*$I88</f>
        <v>-0.98</v>
      </c>
      <c r="V88">
        <f>trueraw!N87*$I88</f>
        <v>-1.05</v>
      </c>
      <c r="W88">
        <f>trueraw!O87*$I88</f>
        <v>-1.1100000000000001</v>
      </c>
      <c r="X88">
        <f t="shared" si="20"/>
        <v>1</v>
      </c>
      <c r="Y88">
        <f t="shared" si="20"/>
        <v>0</v>
      </c>
      <c r="Z88">
        <f t="shared" si="20"/>
        <v>0</v>
      </c>
      <c r="AA88">
        <f t="shared" si="20"/>
        <v>0</v>
      </c>
      <c r="AB88">
        <f t="shared" si="20"/>
        <v>0</v>
      </c>
      <c r="AC88">
        <f t="shared" si="20"/>
        <v>0</v>
      </c>
      <c r="AD88">
        <f t="shared" si="20"/>
        <v>0</v>
      </c>
      <c r="AE88">
        <f t="shared" si="20"/>
        <v>0</v>
      </c>
      <c r="AF88">
        <f t="shared" si="20"/>
        <v>0</v>
      </c>
      <c r="AG88">
        <f t="shared" si="20"/>
        <v>0</v>
      </c>
      <c r="AH88">
        <f t="shared" si="13"/>
        <v>0</v>
      </c>
    </row>
    <row r="89" spans="2:34" x14ac:dyDescent="0.35">
      <c r="B89" s="1" t="str">
        <f>VLOOKUP($D89, AVs!$A$3:$B$202, 2, FALSE)</f>
        <v>_______</v>
      </c>
      <c r="C89" s="3">
        <f>VLOOKUP($D89, AVs!$A$3:$C$202, 3, FALSE)</f>
        <v>5.2731533179468002</v>
      </c>
      <c r="D89" t="str">
        <f>trueraw!B88</f>
        <v>Delon Wright</v>
      </c>
      <c r="E89" t="str">
        <f>trueraw!C88</f>
        <v>SG, PG</v>
      </c>
      <c r="F89" t="str">
        <f>trueraw!D88</f>
        <v>DET</v>
      </c>
      <c r="G89">
        <f>trueraw!E88</f>
        <v>68</v>
      </c>
      <c r="H89">
        <f>trueraw!F88</f>
        <v>27.8</v>
      </c>
      <c r="I89">
        <v>1</v>
      </c>
      <c r="J89">
        <f t="shared" si="14"/>
        <v>1.4450000000000001</v>
      </c>
      <c r="K89">
        <f t="shared" si="15"/>
        <v>1.3222222222222222</v>
      </c>
      <c r="L89">
        <f t="shared" si="16"/>
        <v>0.4533333333333332</v>
      </c>
      <c r="M89">
        <f t="shared" si="17"/>
        <v>1.2372222222222222</v>
      </c>
      <c r="N89">
        <f t="shared" si="18"/>
        <v>1.19</v>
      </c>
      <c r="O89">
        <f>trueraw!G88*$I89</f>
        <v>0.21</v>
      </c>
      <c r="P89">
        <f>trueraw!H88*$I89</f>
        <v>0.09</v>
      </c>
      <c r="Q89">
        <f>trueraw!I88*$I89</f>
        <v>-0.73</v>
      </c>
      <c r="R89">
        <f>trueraw!J88*$I89</f>
        <v>-0.62</v>
      </c>
      <c r="S89">
        <f>trueraw!K88*$I89</f>
        <v>0.15</v>
      </c>
      <c r="T89">
        <f>trueraw!L88*$I89</f>
        <v>0.92</v>
      </c>
      <c r="U89">
        <f>trueraw!M88*$I89</f>
        <v>1.51</v>
      </c>
      <c r="V89">
        <f>trueraw!N88*$I89</f>
        <v>-0.27</v>
      </c>
      <c r="W89">
        <f>trueraw!O88*$I89</f>
        <v>0.14000000000000001</v>
      </c>
      <c r="X89">
        <f t="shared" si="20"/>
        <v>1</v>
      </c>
      <c r="Y89">
        <f t="shared" si="20"/>
        <v>0</v>
      </c>
      <c r="Z89">
        <f t="shared" si="20"/>
        <v>0</v>
      </c>
      <c r="AA89">
        <f t="shared" si="20"/>
        <v>0</v>
      </c>
      <c r="AB89">
        <f t="shared" si="20"/>
        <v>0</v>
      </c>
      <c r="AC89">
        <f t="shared" si="20"/>
        <v>0</v>
      </c>
      <c r="AD89">
        <f t="shared" si="20"/>
        <v>0</v>
      </c>
      <c r="AE89">
        <f t="shared" si="20"/>
        <v>0</v>
      </c>
      <c r="AF89">
        <f t="shared" si="20"/>
        <v>0</v>
      </c>
      <c r="AG89">
        <f t="shared" si="20"/>
        <v>0</v>
      </c>
      <c r="AH89">
        <f t="shared" si="13"/>
        <v>0</v>
      </c>
    </row>
    <row r="90" spans="2:34" x14ac:dyDescent="0.35">
      <c r="B90" s="1" t="str">
        <f>VLOOKUP($D90, AVs!$A$3:$B$202, 2, FALSE)</f>
        <v>_______</v>
      </c>
      <c r="C90" s="3">
        <f>VLOOKUP($D90, AVs!$A$3:$C$202, 3, FALSE)</f>
        <v>5.4026428124300381</v>
      </c>
      <c r="D90" t="str">
        <f>trueraw!B89</f>
        <v>OG Anunoby</v>
      </c>
      <c r="E90" t="str">
        <f>trueraw!C89</f>
        <v>SF</v>
      </c>
      <c r="F90" t="str">
        <f>trueraw!D89</f>
        <v>TOR</v>
      </c>
      <c r="G90">
        <f>trueraw!E89</f>
        <v>70</v>
      </c>
      <c r="H90">
        <f>trueraw!F89</f>
        <v>30.8</v>
      </c>
      <c r="I90">
        <v>1</v>
      </c>
      <c r="J90">
        <f t="shared" si="14"/>
        <v>0.70000000000000018</v>
      </c>
      <c r="K90">
        <f t="shared" si="15"/>
        <v>1.3416666666666668</v>
      </c>
      <c r="L90">
        <f t="shared" si="16"/>
        <v>1.788888888888889</v>
      </c>
      <c r="M90">
        <f t="shared" si="17"/>
        <v>1.8472222222222221</v>
      </c>
      <c r="N90">
        <f t="shared" si="18"/>
        <v>1.1958333333333335</v>
      </c>
      <c r="O90">
        <f>trueraw!G89*$I90</f>
        <v>0.25</v>
      </c>
      <c r="P90">
        <f>trueraw!H89*$I90</f>
        <v>-0.52</v>
      </c>
      <c r="Q90">
        <f>trueraw!I89*$I90</f>
        <v>-0.09</v>
      </c>
      <c r="R90">
        <f>trueraw!J89*$I90</f>
        <v>-0.28999999999999998</v>
      </c>
      <c r="S90">
        <f>trueraw!K89*$I90</f>
        <v>0.24</v>
      </c>
      <c r="T90">
        <f>trueraw!L89*$I90</f>
        <v>-0.46</v>
      </c>
      <c r="U90">
        <f>trueraw!M89*$I90</f>
        <v>1.59</v>
      </c>
      <c r="V90">
        <f>trueraw!N89*$I90</f>
        <v>0.51</v>
      </c>
      <c r="W90">
        <f>trueraw!O89*$I90</f>
        <v>0.15</v>
      </c>
      <c r="X90">
        <f t="shared" si="20"/>
        <v>1</v>
      </c>
      <c r="Y90">
        <f t="shared" si="20"/>
        <v>0</v>
      </c>
      <c r="Z90">
        <f t="shared" si="20"/>
        <v>0</v>
      </c>
      <c r="AA90">
        <f t="shared" si="20"/>
        <v>0</v>
      </c>
      <c r="AB90">
        <f t="shared" si="20"/>
        <v>0</v>
      </c>
      <c r="AC90">
        <f t="shared" si="20"/>
        <v>0</v>
      </c>
      <c r="AD90">
        <f t="shared" si="20"/>
        <v>0</v>
      </c>
      <c r="AE90">
        <f t="shared" si="20"/>
        <v>0</v>
      </c>
      <c r="AF90">
        <f t="shared" si="20"/>
        <v>0</v>
      </c>
      <c r="AG90">
        <f t="shared" si="20"/>
        <v>0</v>
      </c>
      <c r="AH90">
        <f t="shared" si="13"/>
        <v>0</v>
      </c>
    </row>
    <row r="91" spans="2:34" x14ac:dyDescent="0.35">
      <c r="B91" s="1" t="str">
        <f>VLOOKUP($D91, AVs!$A$3:$B$202, 2, FALSE)</f>
        <v>_______</v>
      </c>
      <c r="C91" s="3">
        <f>VLOOKUP($D91, AVs!$A$3:$C$202, 3, FALSE)</f>
        <v>4.6442043447425085</v>
      </c>
      <c r="D91" t="str">
        <f>trueraw!B90</f>
        <v>Nerlens Noel</v>
      </c>
      <c r="E91" t="str">
        <f>trueraw!C90</f>
        <v>C</v>
      </c>
      <c r="F91" t="str">
        <f>trueraw!D90</f>
        <v>NYK</v>
      </c>
      <c r="G91">
        <f>trueraw!E90</f>
        <v>65</v>
      </c>
      <c r="H91">
        <f>trueraw!F90</f>
        <v>23</v>
      </c>
      <c r="I91">
        <v>1</v>
      </c>
      <c r="J91">
        <f t="shared" si="14"/>
        <v>-1.4986111111111113</v>
      </c>
      <c r="K91">
        <f t="shared" si="15"/>
        <v>1.2277777777777776</v>
      </c>
      <c r="L91">
        <f t="shared" si="16"/>
        <v>1.9500000000000002</v>
      </c>
      <c r="M91">
        <f t="shared" si="17"/>
        <v>1.7874999999999999</v>
      </c>
      <c r="N91">
        <f t="shared" si="18"/>
        <v>0.98402777777777761</v>
      </c>
      <c r="O91">
        <f>trueraw!G90*$I91</f>
        <v>1.24</v>
      </c>
      <c r="P91">
        <f>trueraw!H90*$I91</f>
        <v>-0.62</v>
      </c>
      <c r="Q91">
        <f>trueraw!I90*$I91</f>
        <v>-1.75</v>
      </c>
      <c r="R91">
        <f>trueraw!J90*$I91</f>
        <v>-0.89</v>
      </c>
      <c r="S91">
        <f>trueraw!K90*$I91</f>
        <v>0.45</v>
      </c>
      <c r="T91">
        <f>trueraw!L90*$I91</f>
        <v>-0.8</v>
      </c>
      <c r="U91">
        <f>trueraw!M90*$I91</f>
        <v>0.71</v>
      </c>
      <c r="V91">
        <f>trueraw!N90*$I91</f>
        <v>2.75</v>
      </c>
      <c r="W91">
        <f>trueraw!O90*$I91</f>
        <v>0.27</v>
      </c>
      <c r="X91">
        <f t="shared" si="20"/>
        <v>1</v>
      </c>
      <c r="Y91">
        <f t="shared" si="20"/>
        <v>0</v>
      </c>
      <c r="Z91">
        <f t="shared" si="20"/>
        <v>0</v>
      </c>
      <c r="AA91">
        <f t="shared" si="20"/>
        <v>0</v>
      </c>
      <c r="AB91">
        <f t="shared" si="20"/>
        <v>0</v>
      </c>
      <c r="AC91">
        <f t="shared" si="20"/>
        <v>0</v>
      </c>
      <c r="AD91">
        <f t="shared" si="20"/>
        <v>0</v>
      </c>
      <c r="AE91">
        <f t="shared" si="20"/>
        <v>0</v>
      </c>
      <c r="AF91">
        <f t="shared" si="20"/>
        <v>0</v>
      </c>
      <c r="AG91">
        <f t="shared" si="20"/>
        <v>0</v>
      </c>
      <c r="AH91">
        <f t="shared" si="13"/>
        <v>0</v>
      </c>
    </row>
    <row r="92" spans="2:34" x14ac:dyDescent="0.35">
      <c r="B92" s="1" t="str">
        <f>VLOOKUP($D92, AVs!$A$3:$B$202, 2, FALSE)</f>
        <v>_______</v>
      </c>
      <c r="C92" s="3">
        <f>VLOOKUP($D92, AVs!$A$3:$C$202, 3, FALSE)</f>
        <v>4.0430031203560546</v>
      </c>
      <c r="D92" t="str">
        <f>trueraw!B91</f>
        <v>Jerami Grant</v>
      </c>
      <c r="E92" t="str">
        <f>trueraw!C91</f>
        <v>SF, PF</v>
      </c>
      <c r="F92" t="str">
        <f>trueraw!D91</f>
        <v>DET</v>
      </c>
      <c r="G92">
        <f>trueraw!E91</f>
        <v>70</v>
      </c>
      <c r="H92">
        <f>trueraw!F91</f>
        <v>30.4</v>
      </c>
      <c r="I92">
        <v>1</v>
      </c>
      <c r="J92">
        <f t="shared" si="14"/>
        <v>-0.50555555555555542</v>
      </c>
      <c r="K92">
        <f t="shared" si="15"/>
        <v>1.1375</v>
      </c>
      <c r="L92">
        <f t="shared" si="16"/>
        <v>1.7305555555555556</v>
      </c>
      <c r="M92">
        <f t="shared" si="17"/>
        <v>1.351388888888889</v>
      </c>
      <c r="N92">
        <f t="shared" si="18"/>
        <v>0.63194444444444442</v>
      </c>
      <c r="O92">
        <f>trueraw!G91*$I92</f>
        <v>0.33</v>
      </c>
      <c r="P92">
        <f>trueraw!H91*$I92</f>
        <v>-0.22</v>
      </c>
      <c r="Q92">
        <f>trueraw!I91*$I92</f>
        <v>0.2</v>
      </c>
      <c r="R92">
        <f>trueraw!J91*$I92</f>
        <v>0.15</v>
      </c>
      <c r="S92">
        <f>trueraw!K91*$I92</f>
        <v>-0.15</v>
      </c>
      <c r="T92">
        <f>trueraw!L91*$I92</f>
        <v>-0.61</v>
      </c>
      <c r="U92">
        <f>trueraw!M91*$I92</f>
        <v>-0.22</v>
      </c>
      <c r="V92">
        <f>trueraw!N91*$I92</f>
        <v>1.17</v>
      </c>
      <c r="W92">
        <f>trueraw!O91*$I92</f>
        <v>0.52</v>
      </c>
      <c r="X92">
        <f t="shared" si="20"/>
        <v>1</v>
      </c>
      <c r="Y92">
        <f t="shared" si="20"/>
        <v>0</v>
      </c>
      <c r="Z92">
        <f t="shared" si="20"/>
        <v>0</v>
      </c>
      <c r="AA92">
        <f t="shared" si="20"/>
        <v>0</v>
      </c>
      <c r="AB92">
        <f t="shared" si="20"/>
        <v>0</v>
      </c>
      <c r="AC92">
        <f t="shared" si="20"/>
        <v>0</v>
      </c>
      <c r="AD92">
        <f t="shared" si="20"/>
        <v>0</v>
      </c>
      <c r="AE92">
        <f t="shared" si="20"/>
        <v>0</v>
      </c>
      <c r="AF92">
        <f t="shared" si="20"/>
        <v>0</v>
      </c>
      <c r="AG92">
        <f t="shared" si="20"/>
        <v>0</v>
      </c>
      <c r="AH92">
        <f t="shared" si="13"/>
        <v>0</v>
      </c>
    </row>
    <row r="93" spans="2:34" x14ac:dyDescent="0.35">
      <c r="B93" s="1" t="str">
        <f>VLOOKUP($D93, AVs!$A$3:$B$202, 2, FALSE)</f>
        <v>_______</v>
      </c>
      <c r="C93" s="3">
        <f>VLOOKUP($D93, AVs!$A$3:$C$202, 3, FALSE)</f>
        <v>3.097729810628433</v>
      </c>
      <c r="D93" t="str">
        <f>trueraw!B92</f>
        <v>JJ Redick</v>
      </c>
      <c r="E93" t="str">
        <f>trueraw!C92</f>
        <v>SG</v>
      </c>
      <c r="F93" t="str">
        <f>trueraw!D92</f>
        <v>NOP</v>
      </c>
      <c r="G93">
        <f>trueraw!E92</f>
        <v>64</v>
      </c>
      <c r="H93">
        <f>trueraw!F92</f>
        <v>26.4</v>
      </c>
      <c r="I93">
        <v>1</v>
      </c>
      <c r="J93">
        <f t="shared" si="14"/>
        <v>1.3688888888888893</v>
      </c>
      <c r="K93">
        <f t="shared" si="15"/>
        <v>0.99555555555555597</v>
      </c>
      <c r="L93">
        <f t="shared" si="16"/>
        <v>1.2088888888888891</v>
      </c>
      <c r="M93">
        <f t="shared" si="17"/>
        <v>-0.56888888888888889</v>
      </c>
      <c r="N93">
        <f t="shared" si="18"/>
        <v>0.67555555555555591</v>
      </c>
      <c r="O93">
        <f>trueraw!G92*$I93</f>
        <v>-0.04</v>
      </c>
      <c r="P93">
        <f>trueraw!H92*$I93</f>
        <v>1.76</v>
      </c>
      <c r="Q93">
        <f>trueraw!I92*$I93</f>
        <v>1.95</v>
      </c>
      <c r="R93">
        <f>trueraw!J92*$I93</f>
        <v>0.44</v>
      </c>
      <c r="S93">
        <f>trueraw!K92*$I93</f>
        <v>-0.89</v>
      </c>
      <c r="T93">
        <f>trueraw!L92*$I93</f>
        <v>-0.24</v>
      </c>
      <c r="U93">
        <f>trueraw!M92*$I93</f>
        <v>-1.44</v>
      </c>
      <c r="V93">
        <f>trueraw!N92*$I93</f>
        <v>-0.78</v>
      </c>
      <c r="W93">
        <f>trueraw!O92*$I93</f>
        <v>0.36</v>
      </c>
      <c r="X93">
        <f t="shared" ref="X93:AG102" si="21">IF(EXACT($B93, X$2), 1, 0)</f>
        <v>1</v>
      </c>
      <c r="Y93">
        <f t="shared" si="21"/>
        <v>0</v>
      </c>
      <c r="Z93">
        <f t="shared" si="21"/>
        <v>0</v>
      </c>
      <c r="AA93">
        <f t="shared" si="21"/>
        <v>0</v>
      </c>
      <c r="AB93">
        <f t="shared" si="21"/>
        <v>0</v>
      </c>
      <c r="AC93">
        <f t="shared" si="21"/>
        <v>0</v>
      </c>
      <c r="AD93">
        <f t="shared" si="21"/>
        <v>0</v>
      </c>
      <c r="AE93">
        <f t="shared" si="21"/>
        <v>0</v>
      </c>
      <c r="AF93">
        <f t="shared" si="21"/>
        <v>0</v>
      </c>
      <c r="AG93">
        <f t="shared" si="21"/>
        <v>0</v>
      </c>
      <c r="AH93">
        <f t="shared" si="13"/>
        <v>0</v>
      </c>
    </row>
    <row r="94" spans="2:34" x14ac:dyDescent="0.35">
      <c r="B94" s="1" t="str">
        <f>VLOOKUP($D94, AVs!$A$3:$B$202, 2, FALSE)</f>
        <v>_______</v>
      </c>
      <c r="C94" s="3">
        <f>VLOOKUP($D94, AVs!$A$3:$C$202, 3, FALSE)</f>
        <v>3.2845646526685277</v>
      </c>
      <c r="D94" t="str">
        <f>trueraw!B93</f>
        <v xml:space="preserve">Draymond Green </v>
      </c>
      <c r="E94" t="str">
        <f>trueraw!C93</f>
        <v>PF</v>
      </c>
      <c r="F94" t="str">
        <f>trueraw!D93</f>
        <v>GSW</v>
      </c>
      <c r="G94">
        <f>trueraw!E93</f>
        <v>67</v>
      </c>
      <c r="H94">
        <f>trueraw!F93</f>
        <v>31.2</v>
      </c>
      <c r="I94">
        <v>1</v>
      </c>
      <c r="J94">
        <f t="shared" si="14"/>
        <v>1.3772222222222221</v>
      </c>
      <c r="K94">
        <f t="shared" si="15"/>
        <v>1.023611111111111</v>
      </c>
      <c r="L94">
        <f t="shared" si="16"/>
        <v>-0.82819444444444457</v>
      </c>
      <c r="M94">
        <f t="shared" si="17"/>
        <v>1.3493055555555558</v>
      </c>
      <c r="N94">
        <f t="shared" si="18"/>
        <v>2.1030555555555552</v>
      </c>
      <c r="O94">
        <f>trueraw!G93*$I94</f>
        <v>-0.63</v>
      </c>
      <c r="P94">
        <f>trueraw!H93*$I94</f>
        <v>-0.35</v>
      </c>
      <c r="Q94">
        <f>trueraw!I93*$I94</f>
        <v>-0.77</v>
      </c>
      <c r="R94">
        <f>trueraw!J93*$I94</f>
        <v>-0.66</v>
      </c>
      <c r="S94">
        <f>trueraw!K93*$I94</f>
        <v>0.73</v>
      </c>
      <c r="T94">
        <f>trueraw!L93*$I94</f>
        <v>1.99</v>
      </c>
      <c r="U94">
        <f>trueraw!M93*$I94</f>
        <v>1.17</v>
      </c>
      <c r="V94">
        <f>trueraw!N93*$I94</f>
        <v>0.78</v>
      </c>
      <c r="W94">
        <f>trueraw!O93*$I94</f>
        <v>-1.1599999999999999</v>
      </c>
      <c r="X94">
        <f t="shared" si="21"/>
        <v>1</v>
      </c>
      <c r="Y94">
        <f t="shared" si="21"/>
        <v>0</v>
      </c>
      <c r="Z94">
        <f t="shared" si="21"/>
        <v>0</v>
      </c>
      <c r="AA94">
        <f t="shared" si="21"/>
        <v>0</v>
      </c>
      <c r="AB94">
        <f t="shared" si="21"/>
        <v>0</v>
      </c>
      <c r="AC94">
        <f t="shared" si="21"/>
        <v>0</v>
      </c>
      <c r="AD94">
        <f t="shared" si="21"/>
        <v>0</v>
      </c>
      <c r="AE94">
        <f t="shared" si="21"/>
        <v>0</v>
      </c>
      <c r="AF94">
        <f t="shared" si="21"/>
        <v>0</v>
      </c>
      <c r="AG94">
        <f t="shared" si="21"/>
        <v>0</v>
      </c>
      <c r="AH94">
        <f t="shared" si="13"/>
        <v>0</v>
      </c>
    </row>
    <row r="95" spans="2:34" x14ac:dyDescent="0.35">
      <c r="B95" s="1" t="str">
        <f>VLOOKUP($D95, AVs!$A$3:$B$202, 2, FALSE)</f>
        <v>_______</v>
      </c>
      <c r="C95" s="3">
        <f>VLOOKUP($D95, AVs!$A$3:$C$202, 3, FALSE)</f>
        <v>3.1606247079488572</v>
      </c>
      <c r="D95" t="str">
        <f>trueraw!B94</f>
        <v>Elfrid Payton</v>
      </c>
      <c r="E95" t="str">
        <f>trueraw!C94</f>
        <v>PG</v>
      </c>
      <c r="F95" t="str">
        <f>trueraw!D94</f>
        <v>NYK</v>
      </c>
      <c r="G95">
        <f>trueraw!E94</f>
        <v>67</v>
      </c>
      <c r="H95">
        <f>trueraw!F94</f>
        <v>32.5</v>
      </c>
      <c r="I95">
        <v>1</v>
      </c>
      <c r="J95">
        <f t="shared" si="14"/>
        <v>2.1681944444444441</v>
      </c>
      <c r="K95">
        <f t="shared" si="15"/>
        <v>1.0049999999999997</v>
      </c>
      <c r="L95">
        <f t="shared" si="16"/>
        <v>-1.6936111111111114</v>
      </c>
      <c r="M95">
        <f t="shared" si="17"/>
        <v>1.8424999999999998</v>
      </c>
      <c r="N95">
        <f t="shared" si="18"/>
        <v>2.0565277777777773</v>
      </c>
      <c r="O95">
        <f>trueraw!G94*$I95</f>
        <v>-0.55000000000000004</v>
      </c>
      <c r="P95">
        <f>trueraw!H94*$I95</f>
        <v>-0.9</v>
      </c>
      <c r="Q95">
        <f>trueraw!I94*$I95</f>
        <v>-1.1100000000000001</v>
      </c>
      <c r="R95">
        <f>trueraw!J94*$I95</f>
        <v>-0.3</v>
      </c>
      <c r="S95">
        <f>trueraw!K94*$I95</f>
        <v>0.12</v>
      </c>
      <c r="T95">
        <f>trueraw!L94*$I95</f>
        <v>2.9</v>
      </c>
      <c r="U95">
        <f>trueraw!M94*$I95</f>
        <v>2.17</v>
      </c>
      <c r="V95">
        <f>trueraw!N94*$I95</f>
        <v>-0.12</v>
      </c>
      <c r="W95">
        <f>trueraw!O94*$I95</f>
        <v>-1.1299999999999999</v>
      </c>
      <c r="X95">
        <f t="shared" si="21"/>
        <v>1</v>
      </c>
      <c r="Y95">
        <f t="shared" si="21"/>
        <v>0</v>
      </c>
      <c r="Z95">
        <f t="shared" si="21"/>
        <v>0</v>
      </c>
      <c r="AA95">
        <f t="shared" si="21"/>
        <v>0</v>
      </c>
      <c r="AB95">
        <f t="shared" si="21"/>
        <v>0</v>
      </c>
      <c r="AC95">
        <f t="shared" si="21"/>
        <v>0</v>
      </c>
      <c r="AD95">
        <f t="shared" si="21"/>
        <v>0</v>
      </c>
      <c r="AE95">
        <f t="shared" si="21"/>
        <v>0</v>
      </c>
      <c r="AF95">
        <f t="shared" si="21"/>
        <v>0</v>
      </c>
      <c r="AG95">
        <f t="shared" si="21"/>
        <v>0</v>
      </c>
      <c r="AH95">
        <f t="shared" si="13"/>
        <v>0</v>
      </c>
    </row>
    <row r="96" spans="2:34" x14ac:dyDescent="0.35">
      <c r="B96" s="1" t="str">
        <f>VLOOKUP($D96, AVs!$A$3:$B$202, 2, FALSE)</f>
        <v>_______</v>
      </c>
      <c r="C96" s="3">
        <f>VLOOKUP($D96, AVs!$A$3:$C$202, 3, FALSE)</f>
        <v>1.5549549763567296</v>
      </c>
      <c r="D96" t="str">
        <f>trueraw!B95</f>
        <v>Otto Porter Jr.</v>
      </c>
      <c r="E96" t="str">
        <f>trueraw!C95</f>
        <v xml:space="preserve"> SF</v>
      </c>
      <c r="F96" t="str">
        <f>trueraw!D95</f>
        <v>CHI</v>
      </c>
      <c r="G96">
        <f>trueraw!E95</f>
        <v>50</v>
      </c>
      <c r="H96">
        <f>trueraw!F95</f>
        <v>28.4</v>
      </c>
      <c r="I96">
        <v>1</v>
      </c>
      <c r="J96">
        <f t="shared" si="14"/>
        <v>0.50694444444444442</v>
      </c>
      <c r="K96">
        <f t="shared" si="15"/>
        <v>0.76388888888888895</v>
      </c>
      <c r="L96">
        <f t="shared" si="16"/>
        <v>0.91666666666666663</v>
      </c>
      <c r="M96">
        <f t="shared" si="17"/>
        <v>0.70138888888888884</v>
      </c>
      <c r="N96">
        <f t="shared" si="18"/>
        <v>0.4236111111111111</v>
      </c>
      <c r="O96">
        <f>trueraw!G95*$I96</f>
        <v>-0.02</v>
      </c>
      <c r="P96">
        <f>trueraw!H95*$I96</f>
        <v>0.09</v>
      </c>
      <c r="Q96">
        <f>trueraw!I95*$I96</f>
        <v>0.44</v>
      </c>
      <c r="R96">
        <f>trueraw!J95*$I96</f>
        <v>0.12</v>
      </c>
      <c r="S96">
        <f>trueraw!K95*$I96</f>
        <v>-0.39</v>
      </c>
      <c r="T96">
        <f>trueraw!L95*$I96</f>
        <v>-0.22</v>
      </c>
      <c r="U96">
        <f>trueraw!M95*$I96</f>
        <v>0.71</v>
      </c>
      <c r="V96">
        <f>trueraw!N95*$I96</f>
        <v>-0.12</v>
      </c>
      <c r="W96">
        <f>trueraw!O95*$I96</f>
        <v>0.49</v>
      </c>
      <c r="X96">
        <f t="shared" si="21"/>
        <v>1</v>
      </c>
      <c r="Y96">
        <f t="shared" si="21"/>
        <v>0</v>
      </c>
      <c r="Z96">
        <f t="shared" si="21"/>
        <v>0</v>
      </c>
      <c r="AA96">
        <f t="shared" si="21"/>
        <v>0</v>
      </c>
      <c r="AB96">
        <f t="shared" si="21"/>
        <v>0</v>
      </c>
      <c r="AC96">
        <f t="shared" si="21"/>
        <v>0</v>
      </c>
      <c r="AD96">
        <f t="shared" si="21"/>
        <v>0</v>
      </c>
      <c r="AE96">
        <f t="shared" si="21"/>
        <v>0</v>
      </c>
      <c r="AF96">
        <f t="shared" si="21"/>
        <v>0</v>
      </c>
      <c r="AG96">
        <f t="shared" si="21"/>
        <v>0</v>
      </c>
      <c r="AH96">
        <f t="shared" si="13"/>
        <v>0</v>
      </c>
    </row>
    <row r="97" spans="2:34" x14ac:dyDescent="0.35">
      <c r="B97" s="1" t="str">
        <f>VLOOKUP($D97, AVs!$A$3:$B$202, 2, FALSE)</f>
        <v>_______</v>
      </c>
      <c r="C97" s="3">
        <f>VLOOKUP($D97, AVs!$A$3:$C$202, 3, FALSE)</f>
        <v>2.0174174566540071</v>
      </c>
      <c r="D97" t="str">
        <f>trueraw!B96</f>
        <v>Zion Williamson</v>
      </c>
      <c r="E97" t="str">
        <f>trueraw!C96</f>
        <v>PF</v>
      </c>
      <c r="F97" t="str">
        <f>trueraw!D96</f>
        <v>NOP</v>
      </c>
      <c r="G97">
        <f>trueraw!E96</f>
        <v>60</v>
      </c>
      <c r="H97">
        <f>trueraw!F96</f>
        <v>31.5</v>
      </c>
      <c r="I97">
        <v>1</v>
      </c>
      <c r="J97">
        <f t="shared" si="14"/>
        <v>2.2000000000000011</v>
      </c>
      <c r="K97">
        <f t="shared" si="15"/>
        <v>0.83333333333333415</v>
      </c>
      <c r="L97">
        <f t="shared" si="16"/>
        <v>0.81666666666666743</v>
      </c>
      <c r="M97">
        <f t="shared" si="17"/>
        <v>4.666666666666667</v>
      </c>
      <c r="N97">
        <f t="shared" si="18"/>
        <v>2.2416666666666676</v>
      </c>
      <c r="O97">
        <f>trueraw!G96*$I97</f>
        <v>5.28</v>
      </c>
      <c r="P97">
        <f>trueraw!H96*$I97</f>
        <v>-4.5999999999999996</v>
      </c>
      <c r="Q97">
        <f>trueraw!I96*$I97</f>
        <v>-1.26</v>
      </c>
      <c r="R97">
        <f>trueraw!J96*$I97</f>
        <v>2</v>
      </c>
      <c r="S97">
        <f>trueraw!K96*$I97</f>
        <v>1.25</v>
      </c>
      <c r="T97">
        <f>trueraw!L96*$I97</f>
        <v>0.02</v>
      </c>
      <c r="U97">
        <f>trueraw!M96*$I97</f>
        <v>-0.05</v>
      </c>
      <c r="V97">
        <f>trueraw!N96*$I97</f>
        <v>0.05</v>
      </c>
      <c r="W97">
        <f>trueraw!O96*$I97</f>
        <v>-1.69</v>
      </c>
      <c r="X97">
        <f t="shared" si="21"/>
        <v>1</v>
      </c>
      <c r="Y97">
        <f t="shared" si="21"/>
        <v>0</v>
      </c>
      <c r="Z97">
        <f t="shared" si="21"/>
        <v>0</v>
      </c>
      <c r="AA97">
        <f t="shared" si="21"/>
        <v>0</v>
      </c>
      <c r="AB97">
        <f t="shared" si="21"/>
        <v>0</v>
      </c>
      <c r="AC97">
        <f t="shared" si="21"/>
        <v>0</v>
      </c>
      <c r="AD97">
        <f t="shared" si="21"/>
        <v>0</v>
      </c>
      <c r="AE97">
        <f t="shared" si="21"/>
        <v>0</v>
      </c>
      <c r="AF97">
        <f t="shared" si="21"/>
        <v>0</v>
      </c>
      <c r="AG97">
        <f t="shared" si="21"/>
        <v>0</v>
      </c>
      <c r="AH97">
        <f t="shared" si="13"/>
        <v>0</v>
      </c>
    </row>
    <row r="98" spans="2:34" x14ac:dyDescent="0.35">
      <c r="B98" s="1" t="str">
        <f>VLOOKUP($D98, AVs!$A$3:$B$202, 2, FALSE)</f>
        <v>_______</v>
      </c>
      <c r="C98" s="3">
        <f>VLOOKUP($D98, AVs!$A$3:$C$202, 3, FALSE)</f>
        <v>2.6028949567103492</v>
      </c>
      <c r="D98" t="str">
        <f>trueraw!B97</f>
        <v>Evan Fournier</v>
      </c>
      <c r="E98" t="str">
        <f>trueraw!C97</f>
        <v>SG</v>
      </c>
      <c r="F98" t="str">
        <f>trueraw!D97</f>
        <v>ORL</v>
      </c>
      <c r="G98">
        <f>trueraw!E97</f>
        <v>67</v>
      </c>
      <c r="H98">
        <f>trueraw!F97</f>
        <v>31.1</v>
      </c>
      <c r="I98">
        <v>1</v>
      </c>
      <c r="J98">
        <f t="shared" si="14"/>
        <v>2.0286111111111111</v>
      </c>
      <c r="K98">
        <f t="shared" si="15"/>
        <v>0.92125000000000012</v>
      </c>
      <c r="L98">
        <f t="shared" si="16"/>
        <v>0.56763888888888925</v>
      </c>
      <c r="M98">
        <f t="shared" si="17"/>
        <v>0.32569444444444451</v>
      </c>
      <c r="N98">
        <f t="shared" si="18"/>
        <v>1.2841666666666669</v>
      </c>
      <c r="O98">
        <f>trueraw!G97*$I98</f>
        <v>-0.35</v>
      </c>
      <c r="P98">
        <f>trueraw!H97*$I98</f>
        <v>0.64</v>
      </c>
      <c r="Q98">
        <f>trueraw!I97*$I98</f>
        <v>1.27</v>
      </c>
      <c r="R98">
        <f>trueraw!J97*$I98</f>
        <v>0.68</v>
      </c>
      <c r="S98">
        <f>trueraw!K97*$I98</f>
        <v>-0.9</v>
      </c>
      <c r="T98">
        <f>trueraw!L97*$I98</f>
        <v>0.38</v>
      </c>
      <c r="U98">
        <f>trueraw!M97*$I98</f>
        <v>0.46</v>
      </c>
      <c r="V98">
        <f>trueraw!N97*$I98</f>
        <v>-0.8</v>
      </c>
      <c r="W98">
        <f>trueraw!O97*$I98</f>
        <v>-0.39</v>
      </c>
      <c r="X98">
        <f t="shared" si="21"/>
        <v>1</v>
      </c>
      <c r="Y98">
        <f t="shared" si="21"/>
        <v>0</v>
      </c>
      <c r="Z98">
        <f t="shared" si="21"/>
        <v>0</v>
      </c>
      <c r="AA98">
        <f t="shared" si="21"/>
        <v>0</v>
      </c>
      <c r="AB98">
        <f t="shared" si="21"/>
        <v>0</v>
      </c>
      <c r="AC98">
        <f t="shared" si="21"/>
        <v>0</v>
      </c>
      <c r="AD98">
        <f t="shared" si="21"/>
        <v>0</v>
      </c>
      <c r="AE98">
        <f t="shared" si="21"/>
        <v>0</v>
      </c>
      <c r="AF98">
        <f t="shared" si="21"/>
        <v>0</v>
      </c>
      <c r="AG98">
        <f t="shared" si="21"/>
        <v>0</v>
      </c>
      <c r="AH98">
        <f t="shared" si="13"/>
        <v>0</v>
      </c>
    </row>
    <row r="99" spans="2:34" x14ac:dyDescent="0.35">
      <c r="B99" s="1" t="str">
        <f>VLOOKUP($D99, AVs!$A$3:$B$202, 2, FALSE)</f>
        <v>_______</v>
      </c>
      <c r="C99" s="3">
        <f>VLOOKUP($D99, AVs!$A$3:$C$202, 3, FALSE)</f>
        <v>1.7954354661113119</v>
      </c>
      <c r="D99" t="str">
        <f>trueraw!B98</f>
        <v>Victor Oladipo</v>
      </c>
      <c r="E99" t="str">
        <f>trueraw!C98</f>
        <v>SG</v>
      </c>
      <c r="F99" t="str">
        <f>trueraw!D98</f>
        <v>IND</v>
      </c>
      <c r="G99">
        <f>trueraw!E98</f>
        <v>60</v>
      </c>
      <c r="H99">
        <f>trueraw!F98</f>
        <v>31.7</v>
      </c>
      <c r="I99">
        <v>1</v>
      </c>
      <c r="J99">
        <f t="shared" si="14"/>
        <v>2.791666666666667</v>
      </c>
      <c r="K99">
        <f t="shared" si="15"/>
        <v>0.80000000000000016</v>
      </c>
      <c r="L99">
        <f t="shared" si="16"/>
        <v>-4.9999999999999864E-2</v>
      </c>
      <c r="M99">
        <f t="shared" si="17"/>
        <v>0.1416666666666668</v>
      </c>
      <c r="N99">
        <f t="shared" si="18"/>
        <v>2.1833333333333336</v>
      </c>
      <c r="O99">
        <f>trueraw!G98*$I99</f>
        <v>-1.17</v>
      </c>
      <c r="P99">
        <f>trueraw!H98*$I99</f>
        <v>0.79</v>
      </c>
      <c r="Q99">
        <f>trueraw!I98*$I99</f>
        <v>0.56000000000000005</v>
      </c>
      <c r="R99">
        <f>trueraw!J98*$I99</f>
        <v>0.86</v>
      </c>
      <c r="S99">
        <f>trueraw!K98*$I99</f>
        <v>0</v>
      </c>
      <c r="T99">
        <f>trueraw!L98*$I99</f>
        <v>1.02</v>
      </c>
      <c r="U99">
        <f>trueraw!M98*$I99</f>
        <v>1.29</v>
      </c>
      <c r="V99">
        <f>trueraw!N98*$I99</f>
        <v>-0.73</v>
      </c>
      <c r="W99">
        <f>trueraw!O98*$I99</f>
        <v>-1.66</v>
      </c>
      <c r="X99">
        <f t="shared" si="21"/>
        <v>1</v>
      </c>
      <c r="Y99">
        <f t="shared" si="21"/>
        <v>0</v>
      </c>
      <c r="Z99">
        <f t="shared" si="21"/>
        <v>0</v>
      </c>
      <c r="AA99">
        <f t="shared" si="21"/>
        <v>0</v>
      </c>
      <c r="AB99">
        <f t="shared" si="21"/>
        <v>0</v>
      </c>
      <c r="AC99">
        <f t="shared" si="21"/>
        <v>0</v>
      </c>
      <c r="AD99">
        <f t="shared" si="21"/>
        <v>0</v>
      </c>
      <c r="AE99">
        <f t="shared" si="21"/>
        <v>0</v>
      </c>
      <c r="AF99">
        <f t="shared" si="21"/>
        <v>0</v>
      </c>
      <c r="AG99">
        <f t="shared" si="21"/>
        <v>0</v>
      </c>
      <c r="AH99">
        <f t="shared" si="13"/>
        <v>0</v>
      </c>
    </row>
    <row r="100" spans="2:34" x14ac:dyDescent="0.35">
      <c r="B100" s="1" t="str">
        <f>VLOOKUP($D100, AVs!$A$3:$B$202, 2, FALSE)</f>
        <v>_______</v>
      </c>
      <c r="C100" s="3">
        <f>VLOOKUP($D100, AVs!$A$3:$C$202, 3, FALSE)</f>
        <v>1.4069669826616036</v>
      </c>
      <c r="D100" t="str">
        <f>trueraw!B99</f>
        <v>Davis Bertans</v>
      </c>
      <c r="E100" t="str">
        <f>trueraw!C99</f>
        <v>PF</v>
      </c>
      <c r="F100" t="str">
        <f>trueraw!D99</f>
        <v>WAS</v>
      </c>
      <c r="G100">
        <f>trueraw!E99</f>
        <v>60</v>
      </c>
      <c r="H100">
        <f>trueraw!F99</f>
        <v>27.1</v>
      </c>
      <c r="I100">
        <v>1</v>
      </c>
      <c r="J100">
        <f t="shared" si="14"/>
        <v>0.16666666666666691</v>
      </c>
      <c r="K100">
        <f t="shared" si="15"/>
        <v>0.74166666666666692</v>
      </c>
      <c r="L100">
        <f t="shared" si="16"/>
        <v>1.2250000000000003</v>
      </c>
      <c r="M100">
        <f t="shared" si="17"/>
        <v>0.37500000000000006</v>
      </c>
      <c r="N100">
        <f t="shared" si="18"/>
        <v>0.15000000000000024</v>
      </c>
      <c r="O100">
        <f>trueraw!G99*$I100</f>
        <v>-0.56999999999999995</v>
      </c>
      <c r="P100">
        <f>trueraw!H99*$I100</f>
        <v>0.44</v>
      </c>
      <c r="Q100">
        <f>trueraw!I99*$I100</f>
        <v>1.94</v>
      </c>
      <c r="R100">
        <f>trueraw!J99*$I100</f>
        <v>0.04</v>
      </c>
      <c r="S100">
        <f>trueraw!K99*$I100</f>
        <v>-0.36</v>
      </c>
      <c r="T100">
        <f>trueraw!L99*$I100</f>
        <v>-0.57999999999999996</v>
      </c>
      <c r="U100">
        <f>trueraw!M99*$I100</f>
        <v>-0.71</v>
      </c>
      <c r="V100">
        <f>trueraw!N99*$I100</f>
        <v>-0.02</v>
      </c>
      <c r="W100">
        <f>trueraw!O99*$I100</f>
        <v>0.71</v>
      </c>
      <c r="X100">
        <f t="shared" si="21"/>
        <v>1</v>
      </c>
      <c r="Y100">
        <f t="shared" si="21"/>
        <v>0</v>
      </c>
      <c r="Z100">
        <f t="shared" si="21"/>
        <v>0</v>
      </c>
      <c r="AA100">
        <f t="shared" si="21"/>
        <v>0</v>
      </c>
      <c r="AB100">
        <f t="shared" si="21"/>
        <v>0</v>
      </c>
      <c r="AC100">
        <f t="shared" si="21"/>
        <v>0</v>
      </c>
      <c r="AD100">
        <f t="shared" si="21"/>
        <v>0</v>
      </c>
      <c r="AE100">
        <f t="shared" si="21"/>
        <v>0</v>
      </c>
      <c r="AF100">
        <f t="shared" si="21"/>
        <v>0</v>
      </c>
      <c r="AG100">
        <f t="shared" si="21"/>
        <v>0</v>
      </c>
      <c r="AH100">
        <f t="shared" si="13"/>
        <v>0</v>
      </c>
    </row>
    <row r="101" spans="2:34" x14ac:dyDescent="0.35">
      <c r="B101" s="1" t="str">
        <f>VLOOKUP($D101, AVs!$A$3:$B$202, 2, FALSE)</f>
        <v>_______</v>
      </c>
      <c r="C101" s="3">
        <f>VLOOKUP($D101, AVs!$A$3:$C$202, 3, FALSE)</f>
        <v>1.7353153436726652</v>
      </c>
      <c r="D101" t="str">
        <f>trueraw!B100</f>
        <v>Rui Hachimura</v>
      </c>
      <c r="E101" t="str">
        <f>trueraw!C100</f>
        <v>PF, SF</v>
      </c>
      <c r="F101" t="str">
        <f>trueraw!D100</f>
        <v>WAS</v>
      </c>
      <c r="G101">
        <f>trueraw!E100</f>
        <v>67</v>
      </c>
      <c r="H101">
        <f>trueraw!F100</f>
        <v>32.4</v>
      </c>
      <c r="I101">
        <v>1</v>
      </c>
      <c r="J101">
        <f t="shared" si="14"/>
        <v>1.34</v>
      </c>
      <c r="K101">
        <f t="shared" si="15"/>
        <v>0.79097222222222219</v>
      </c>
      <c r="L101">
        <f t="shared" si="16"/>
        <v>1.0143055555555553</v>
      </c>
      <c r="M101">
        <f t="shared" si="17"/>
        <v>2.7916666666666742E-2</v>
      </c>
      <c r="N101">
        <f t="shared" si="18"/>
        <v>0.66069444444444447</v>
      </c>
      <c r="O101">
        <f>trueraw!G100*$I101</f>
        <v>0.25</v>
      </c>
      <c r="P101">
        <f>trueraw!H100*$I101</f>
        <v>0.82</v>
      </c>
      <c r="Q101">
        <f>trueraw!I100*$I101</f>
        <v>-0.88</v>
      </c>
      <c r="R101">
        <f>trueraw!J100*$I101</f>
        <v>0.27</v>
      </c>
      <c r="S101">
        <f>trueraw!K100*$I101</f>
        <v>0.93</v>
      </c>
      <c r="T101">
        <f>trueraw!L100*$I101</f>
        <v>-0.24</v>
      </c>
      <c r="U101">
        <f>trueraw!M100*$I101</f>
        <v>0.28999999999999998</v>
      </c>
      <c r="V101">
        <f>trueraw!N100*$I101</f>
        <v>-0.73</v>
      </c>
      <c r="W101">
        <f>trueraw!O100*$I101</f>
        <v>0.14000000000000001</v>
      </c>
      <c r="X101">
        <f t="shared" si="21"/>
        <v>1</v>
      </c>
      <c r="Y101">
        <f t="shared" si="21"/>
        <v>0</v>
      </c>
      <c r="Z101">
        <f t="shared" si="21"/>
        <v>0</v>
      </c>
      <c r="AA101">
        <f t="shared" si="21"/>
        <v>0</v>
      </c>
      <c r="AB101">
        <f t="shared" si="21"/>
        <v>0</v>
      </c>
      <c r="AC101">
        <f t="shared" si="21"/>
        <v>0</v>
      </c>
      <c r="AD101">
        <f t="shared" si="21"/>
        <v>0</v>
      </c>
      <c r="AE101">
        <f t="shared" si="21"/>
        <v>0</v>
      </c>
      <c r="AF101">
        <f t="shared" si="21"/>
        <v>0</v>
      </c>
      <c r="AG101">
        <f t="shared" si="21"/>
        <v>0</v>
      </c>
      <c r="AH101">
        <f t="shared" si="13"/>
        <v>0</v>
      </c>
    </row>
    <row r="102" spans="2:34" x14ac:dyDescent="0.35">
      <c r="B102" s="1" t="str">
        <f>VLOOKUP($D102, AVs!$A$3:$B$202, 2, FALSE)</f>
        <v>_______</v>
      </c>
      <c r="C102" s="3">
        <f>VLOOKUP($D102, AVs!$A$3:$C$202, 3, FALSE)</f>
        <v>1.3736696840801992</v>
      </c>
      <c r="D102" t="str">
        <f>trueraw!B101</f>
        <v>Ivica Zubac</v>
      </c>
      <c r="E102" t="str">
        <f>trueraw!C101</f>
        <v>C</v>
      </c>
      <c r="F102" t="str">
        <f>trueraw!D101</f>
        <v>LAC</v>
      </c>
      <c r="G102">
        <f>trueraw!E101</f>
        <v>68</v>
      </c>
      <c r="H102">
        <f>trueraw!F101</f>
        <v>24.1</v>
      </c>
      <c r="I102">
        <v>1</v>
      </c>
      <c r="J102">
        <f t="shared" si="14"/>
        <v>-0.94444444444444431</v>
      </c>
      <c r="K102">
        <f t="shared" si="15"/>
        <v>0.7366666666666668</v>
      </c>
      <c r="L102">
        <f t="shared" si="16"/>
        <v>1.3033333333333335</v>
      </c>
      <c r="M102">
        <f t="shared" si="17"/>
        <v>1.1711111111111114</v>
      </c>
      <c r="N102">
        <f t="shared" si="18"/>
        <v>0.29277777777777791</v>
      </c>
      <c r="O102">
        <f>trueraw!G101*$I102</f>
        <v>2.2200000000000002</v>
      </c>
      <c r="P102">
        <f>trueraw!H101*$I102</f>
        <v>-0.46</v>
      </c>
      <c r="Q102">
        <f>trueraw!I101*$I102</f>
        <v>-1.75</v>
      </c>
      <c r="R102">
        <f>trueraw!J101*$I102</f>
        <v>-0.36</v>
      </c>
      <c r="S102">
        <f>trueraw!K101*$I102</f>
        <v>1.51</v>
      </c>
      <c r="T102">
        <f>trueraw!L101*$I102</f>
        <v>-0.6</v>
      </c>
      <c r="U102">
        <f>trueraw!M101*$I102</f>
        <v>-1.56</v>
      </c>
      <c r="V102">
        <f>trueraw!N101*$I102</f>
        <v>1.31</v>
      </c>
      <c r="W102">
        <f>trueraw!O101*$I102</f>
        <v>0.47</v>
      </c>
      <c r="X102">
        <f t="shared" si="21"/>
        <v>1</v>
      </c>
      <c r="Y102">
        <f t="shared" si="21"/>
        <v>0</v>
      </c>
      <c r="Z102">
        <f t="shared" si="21"/>
        <v>0</v>
      </c>
      <c r="AA102">
        <f t="shared" si="21"/>
        <v>0</v>
      </c>
      <c r="AB102">
        <f t="shared" si="21"/>
        <v>0</v>
      </c>
      <c r="AC102">
        <f t="shared" si="21"/>
        <v>0</v>
      </c>
      <c r="AD102">
        <f t="shared" si="21"/>
        <v>0</v>
      </c>
      <c r="AE102">
        <f t="shared" si="21"/>
        <v>0</v>
      </c>
      <c r="AF102">
        <f t="shared" si="21"/>
        <v>0</v>
      </c>
      <c r="AG102">
        <f t="shared" si="21"/>
        <v>0</v>
      </c>
      <c r="AH102">
        <f t="shared" si="13"/>
        <v>0</v>
      </c>
    </row>
    <row r="103" spans="2:34" x14ac:dyDescent="0.35">
      <c r="B103" s="1" t="str">
        <f>VLOOKUP($D103, AVs!$A$3:$B$202, 2, FALSE)</f>
        <v>_______</v>
      </c>
      <c r="C103" s="3">
        <f>VLOOKUP($D103, AVs!$A$3:$C$202, 3, FALSE)</f>
        <v>0.88345945496509126</v>
      </c>
      <c r="D103" t="str">
        <f>trueraw!B102</f>
        <v>Serge Ibaka</v>
      </c>
      <c r="E103" t="str">
        <f>trueraw!C102</f>
        <v>C, PF</v>
      </c>
      <c r="F103" t="str">
        <f>trueraw!D102</f>
        <v>LAC</v>
      </c>
      <c r="G103">
        <f>trueraw!E102</f>
        <v>62</v>
      </c>
      <c r="H103">
        <f>trueraw!F102</f>
        <v>28.2</v>
      </c>
      <c r="I103">
        <v>1</v>
      </c>
      <c r="J103">
        <f t="shared" si="14"/>
        <v>0.55111111111111122</v>
      </c>
      <c r="K103">
        <f t="shared" si="15"/>
        <v>0.66305555555555584</v>
      </c>
      <c r="L103">
        <f t="shared" si="16"/>
        <v>1.1883333333333332</v>
      </c>
      <c r="M103">
        <f t="shared" si="17"/>
        <v>1.3863888888888891</v>
      </c>
      <c r="N103">
        <f t="shared" si="18"/>
        <v>1.1366666666666669</v>
      </c>
      <c r="O103">
        <f>trueraw!G102*$I103</f>
        <v>1.51</v>
      </c>
      <c r="P103">
        <f>trueraw!H102*$I103</f>
        <v>-0.84</v>
      </c>
      <c r="Q103">
        <f>trueraw!I102*$I103</f>
        <v>-0.24</v>
      </c>
      <c r="R103">
        <f>trueraw!J102*$I103</f>
        <v>0.37</v>
      </c>
      <c r="S103">
        <f>trueraw!K102*$I103</f>
        <v>1.43</v>
      </c>
      <c r="T103">
        <f>trueraw!L102*$I103</f>
        <v>-0.61</v>
      </c>
      <c r="U103">
        <f>trueraw!M102*$I103</f>
        <v>-0.98</v>
      </c>
      <c r="V103">
        <f>trueraw!N102*$I103</f>
        <v>0.68</v>
      </c>
      <c r="W103">
        <f>trueraw!O102*$I103</f>
        <v>-0.55000000000000004</v>
      </c>
      <c r="X103">
        <f t="shared" ref="X103:AG112" si="22">IF(EXACT($B103, X$2), 1, 0)</f>
        <v>1</v>
      </c>
      <c r="Y103">
        <f t="shared" si="22"/>
        <v>0</v>
      </c>
      <c r="Z103">
        <f t="shared" si="22"/>
        <v>0</v>
      </c>
      <c r="AA103">
        <f t="shared" si="22"/>
        <v>0</v>
      </c>
      <c r="AB103">
        <f t="shared" si="22"/>
        <v>0</v>
      </c>
      <c r="AC103">
        <f t="shared" si="22"/>
        <v>0</v>
      </c>
      <c r="AD103">
        <f t="shared" si="22"/>
        <v>0</v>
      </c>
      <c r="AE103">
        <f t="shared" si="22"/>
        <v>0</v>
      </c>
      <c r="AF103">
        <f t="shared" si="22"/>
        <v>0</v>
      </c>
      <c r="AG103">
        <f t="shared" si="22"/>
        <v>0</v>
      </c>
      <c r="AH103">
        <f t="shared" si="13"/>
        <v>0</v>
      </c>
    </row>
    <row r="104" spans="2:34" x14ac:dyDescent="0.35">
      <c r="B104" s="1" t="str">
        <f>VLOOKUP($D104, AVs!$A$3:$B$202, 2, FALSE)</f>
        <v>_______</v>
      </c>
      <c r="C104" s="3">
        <f>VLOOKUP($D104, AVs!$A$3:$C$202, 3, FALSE)</f>
        <v>0.43764562395851958</v>
      </c>
      <c r="D104" t="str">
        <f>trueraw!B103</f>
        <v>Mike Conley</v>
      </c>
      <c r="E104" t="str">
        <f>trueraw!C103</f>
        <v>PG</v>
      </c>
      <c r="F104" t="str">
        <f>trueraw!D103</f>
        <v>UTA</v>
      </c>
      <c r="G104">
        <f>trueraw!E103</f>
        <v>58</v>
      </c>
      <c r="H104">
        <f>trueraw!F103</f>
        <v>33.799999999999997</v>
      </c>
      <c r="I104">
        <v>1</v>
      </c>
      <c r="J104">
        <f t="shared" si="14"/>
        <v>2.1427777777777779</v>
      </c>
      <c r="K104">
        <f t="shared" si="15"/>
        <v>0.59611111111111126</v>
      </c>
      <c r="L104">
        <f t="shared" si="16"/>
        <v>-0.59611111111111093</v>
      </c>
      <c r="M104">
        <f t="shared" si="17"/>
        <v>-4.0277777777777635E-2</v>
      </c>
      <c r="N104">
        <f t="shared" si="18"/>
        <v>1.3372222222222223</v>
      </c>
      <c r="O104">
        <f>trueraw!G103*$I104</f>
        <v>-1.21</v>
      </c>
      <c r="P104">
        <f>trueraw!H103*$I104</f>
        <v>0.79</v>
      </c>
      <c r="Q104">
        <f>trueraw!I103*$I104</f>
        <v>0.93</v>
      </c>
      <c r="R104">
        <f>trueraw!J103*$I104</f>
        <v>0.64</v>
      </c>
      <c r="S104">
        <f>trueraw!K103*$I104</f>
        <v>-0.43</v>
      </c>
      <c r="T104">
        <f>trueraw!L103*$I104</f>
        <v>1.48</v>
      </c>
      <c r="U104">
        <f>trueraw!M103*$I104</f>
        <v>0.46</v>
      </c>
      <c r="V104">
        <f>trueraw!N103*$I104</f>
        <v>-1</v>
      </c>
      <c r="W104">
        <f>trueraw!O103*$I104</f>
        <v>-0.92</v>
      </c>
      <c r="X104">
        <f t="shared" si="22"/>
        <v>1</v>
      </c>
      <c r="Y104">
        <f t="shared" si="22"/>
        <v>0</v>
      </c>
      <c r="Z104">
        <f t="shared" si="22"/>
        <v>0</v>
      </c>
      <c r="AA104">
        <f t="shared" si="22"/>
        <v>0</v>
      </c>
      <c r="AB104">
        <f t="shared" si="22"/>
        <v>0</v>
      </c>
      <c r="AC104">
        <f t="shared" si="22"/>
        <v>0</v>
      </c>
      <c r="AD104">
        <f t="shared" si="22"/>
        <v>0</v>
      </c>
      <c r="AE104">
        <f t="shared" si="22"/>
        <v>0</v>
      </c>
      <c r="AF104">
        <f t="shared" si="22"/>
        <v>0</v>
      </c>
      <c r="AG104">
        <f t="shared" si="22"/>
        <v>0</v>
      </c>
      <c r="AH104">
        <f t="shared" si="13"/>
        <v>0</v>
      </c>
    </row>
    <row r="105" spans="2:34" x14ac:dyDescent="0.35">
      <c r="B105" s="1" t="str">
        <f>VLOOKUP($D105, AVs!$A$3:$B$202, 2, FALSE)</f>
        <v>_______</v>
      </c>
      <c r="C105" s="3">
        <f>VLOOKUP($D105, AVs!$A$3:$C$202, 3, FALSE)</f>
        <v>0.98520120063048788</v>
      </c>
      <c r="D105" t="str">
        <f>trueraw!B104</f>
        <v>Josh Richardson</v>
      </c>
      <c r="E105" t="str">
        <f>trueraw!C104</f>
        <v>SG, SF</v>
      </c>
      <c r="F105" t="str">
        <f>trueraw!D104</f>
        <v>DAL</v>
      </c>
      <c r="G105">
        <f>trueraw!E104</f>
        <v>66</v>
      </c>
      <c r="H105">
        <f>trueraw!F104</f>
        <v>32.299999999999997</v>
      </c>
      <c r="I105">
        <v>1</v>
      </c>
      <c r="J105">
        <f t="shared" si="14"/>
        <v>0.73333333333333328</v>
      </c>
      <c r="K105">
        <f t="shared" si="15"/>
        <v>0.67833333333333312</v>
      </c>
      <c r="L105">
        <f t="shared" si="16"/>
        <v>0.56833333333333325</v>
      </c>
      <c r="M105">
        <f t="shared" si="17"/>
        <v>0.28416666666666651</v>
      </c>
      <c r="N105">
        <f t="shared" si="18"/>
        <v>1.3841666666666663</v>
      </c>
      <c r="O105">
        <f>trueraw!G104*$I105</f>
        <v>-0.55000000000000004</v>
      </c>
      <c r="P105">
        <f>trueraw!H104*$I105</f>
        <v>0.43</v>
      </c>
      <c r="Q105">
        <f>trueraw!I104*$I105</f>
        <v>0.61</v>
      </c>
      <c r="R105">
        <f>trueraw!J104*$I105</f>
        <v>0.28999999999999998</v>
      </c>
      <c r="S105">
        <f>trueraw!K104*$I105</f>
        <v>-0.59</v>
      </c>
      <c r="T105">
        <f>trueraw!L104*$I105</f>
        <v>0.12</v>
      </c>
      <c r="U105">
        <f>trueraw!M104*$I105</f>
        <v>0.49</v>
      </c>
      <c r="V105">
        <f>trueraw!N104*$I105</f>
        <v>0.71</v>
      </c>
      <c r="W105">
        <f>trueraw!O104*$I105</f>
        <v>-0.77</v>
      </c>
      <c r="X105">
        <f t="shared" si="22"/>
        <v>1</v>
      </c>
      <c r="Y105">
        <f t="shared" si="22"/>
        <v>0</v>
      </c>
      <c r="Z105">
        <f t="shared" si="22"/>
        <v>0</v>
      </c>
      <c r="AA105">
        <f t="shared" si="22"/>
        <v>0</v>
      </c>
      <c r="AB105">
        <f t="shared" si="22"/>
        <v>0</v>
      </c>
      <c r="AC105">
        <f t="shared" si="22"/>
        <v>0</v>
      </c>
      <c r="AD105">
        <f t="shared" si="22"/>
        <v>0</v>
      </c>
      <c r="AE105">
        <f t="shared" si="22"/>
        <v>0</v>
      </c>
      <c r="AF105">
        <f t="shared" si="22"/>
        <v>0</v>
      </c>
      <c r="AG105">
        <f t="shared" si="22"/>
        <v>0</v>
      </c>
      <c r="AH105">
        <f t="shared" si="13"/>
        <v>0</v>
      </c>
    </row>
    <row r="106" spans="2:34" x14ac:dyDescent="0.35">
      <c r="B106" s="1" t="str">
        <f>VLOOKUP($D106, AVs!$A$3:$B$202, 2, FALSE)</f>
        <v>_______</v>
      </c>
      <c r="C106" s="3">
        <f>VLOOKUP($D106, AVs!$A$3:$C$202, 3, FALSE)</f>
        <v>1</v>
      </c>
      <c r="D106" t="str">
        <f>trueraw!B105</f>
        <v>Steven Adams</v>
      </c>
      <c r="E106" t="str">
        <f>trueraw!C105</f>
        <v>C</v>
      </c>
      <c r="F106" t="str">
        <f>trueraw!D105</f>
        <v>NOP</v>
      </c>
      <c r="G106">
        <f>trueraw!E105</f>
        <v>70</v>
      </c>
      <c r="H106">
        <f>trueraw!F105</f>
        <v>27.4</v>
      </c>
      <c r="I106">
        <v>1</v>
      </c>
      <c r="J106">
        <f t="shared" si="14"/>
        <v>-0.50555555555555576</v>
      </c>
      <c r="K106">
        <f t="shared" si="15"/>
        <v>0.68055555555555525</v>
      </c>
      <c r="L106">
        <f t="shared" si="16"/>
        <v>0.75833333333333308</v>
      </c>
      <c r="M106">
        <f t="shared" si="17"/>
        <v>3.3055555555555554</v>
      </c>
      <c r="N106">
        <f t="shared" si="18"/>
        <v>0.91388888888888864</v>
      </c>
      <c r="O106">
        <f>trueraw!G105*$I106</f>
        <v>2.58</v>
      </c>
      <c r="P106">
        <f>trueraw!H105*$I106</f>
        <v>-2.7</v>
      </c>
      <c r="Q106">
        <f>trueraw!I105*$I106</f>
        <v>-1.75</v>
      </c>
      <c r="R106">
        <f>trueraw!J105*$I106</f>
        <v>-0.28999999999999998</v>
      </c>
      <c r="S106">
        <f>trueraw!K105*$I106</f>
        <v>1.92</v>
      </c>
      <c r="T106">
        <f>trueraw!L105*$I106</f>
        <v>-0.08</v>
      </c>
      <c r="U106">
        <f>trueraw!M105*$I106</f>
        <v>-0.2</v>
      </c>
      <c r="V106">
        <f>trueraw!N105*$I106</f>
        <v>1.46</v>
      </c>
      <c r="W106">
        <f>trueraw!O105*$I106</f>
        <v>-0.24</v>
      </c>
      <c r="X106">
        <f t="shared" si="22"/>
        <v>1</v>
      </c>
      <c r="Y106">
        <f t="shared" si="22"/>
        <v>0</v>
      </c>
      <c r="Z106">
        <f t="shared" si="22"/>
        <v>0</v>
      </c>
      <c r="AA106">
        <f t="shared" si="22"/>
        <v>0</v>
      </c>
      <c r="AB106">
        <f t="shared" si="22"/>
        <v>0</v>
      </c>
      <c r="AC106">
        <f t="shared" si="22"/>
        <v>0</v>
      </c>
      <c r="AD106">
        <f t="shared" si="22"/>
        <v>0</v>
      </c>
      <c r="AE106">
        <f t="shared" si="22"/>
        <v>0</v>
      </c>
      <c r="AF106">
        <f t="shared" si="22"/>
        <v>0</v>
      </c>
      <c r="AG106">
        <f t="shared" si="22"/>
        <v>0</v>
      </c>
      <c r="AH106">
        <f t="shared" si="13"/>
        <v>0</v>
      </c>
    </row>
    <row r="107" spans="2:34" x14ac:dyDescent="0.35">
      <c r="B107" s="1" t="str">
        <f>VLOOKUP($D107, AVs!$A$3:$B$202, 2, FALSE)</f>
        <v>_______</v>
      </c>
      <c r="C107" s="3">
        <f>VLOOKUP($D107, AVs!$A$3:$C$202, 3, FALSE)</f>
        <v>0.80761560819633638</v>
      </c>
      <c r="D107" t="str">
        <f>trueraw!B106</f>
        <v>DeAndre Jordan</v>
      </c>
      <c r="E107" t="str">
        <f>trueraw!C106</f>
        <v>C</v>
      </c>
      <c r="F107" t="str">
        <f>trueraw!D106</f>
        <v>BRO</v>
      </c>
      <c r="G107">
        <f>trueraw!E106</f>
        <v>68</v>
      </c>
      <c r="H107">
        <f>trueraw!F106</f>
        <v>22</v>
      </c>
      <c r="I107">
        <v>1</v>
      </c>
      <c r="J107">
        <f t="shared" si="14"/>
        <v>-0.47222222222222232</v>
      </c>
      <c r="K107">
        <f t="shared" si="15"/>
        <v>0.65166666666666662</v>
      </c>
      <c r="L107">
        <f t="shared" si="16"/>
        <v>1.0294444444444444</v>
      </c>
      <c r="M107">
        <f t="shared" si="17"/>
        <v>1.501666666666666</v>
      </c>
      <c r="N107">
        <f t="shared" si="18"/>
        <v>0.491111111111111</v>
      </c>
      <c r="O107">
        <f>trueraw!G106*$I107</f>
        <v>2.65</v>
      </c>
      <c r="P107">
        <f>trueraw!H106*$I107</f>
        <v>-0.9</v>
      </c>
      <c r="Q107">
        <f>trueraw!I106*$I107</f>
        <v>-1.75</v>
      </c>
      <c r="R107">
        <f>trueraw!J106*$I107</f>
        <v>-0.74</v>
      </c>
      <c r="S107">
        <f>trueraw!K106*$I107</f>
        <v>2.11</v>
      </c>
      <c r="T107">
        <f>trueraw!L106*$I107</f>
        <v>-0.4</v>
      </c>
      <c r="U107">
        <f>trueraw!M106*$I107</f>
        <v>-1.47</v>
      </c>
      <c r="V107">
        <f>trueraw!N106*$I107</f>
        <v>1.02</v>
      </c>
      <c r="W107">
        <f>trueraw!O106*$I107</f>
        <v>0.17</v>
      </c>
      <c r="X107">
        <f t="shared" si="22"/>
        <v>1</v>
      </c>
      <c r="Y107">
        <f t="shared" si="22"/>
        <v>0</v>
      </c>
      <c r="Z107">
        <f t="shared" si="22"/>
        <v>0</v>
      </c>
      <c r="AA107">
        <f t="shared" si="22"/>
        <v>0</v>
      </c>
      <c r="AB107">
        <f t="shared" si="22"/>
        <v>0</v>
      </c>
      <c r="AC107">
        <f t="shared" si="22"/>
        <v>0</v>
      </c>
      <c r="AD107">
        <f t="shared" si="22"/>
        <v>0</v>
      </c>
      <c r="AE107">
        <f t="shared" si="22"/>
        <v>0</v>
      </c>
      <c r="AF107">
        <f t="shared" si="22"/>
        <v>0</v>
      </c>
      <c r="AG107">
        <f t="shared" si="22"/>
        <v>0</v>
      </c>
      <c r="AH107">
        <f t="shared" si="13"/>
        <v>0</v>
      </c>
    </row>
    <row r="108" spans="2:34" x14ac:dyDescent="0.35">
      <c r="B108" s="1" t="str">
        <f>VLOOKUP($D108, AVs!$A$3:$B$202, 2, FALSE)</f>
        <v>_______</v>
      </c>
      <c r="C108" s="3">
        <f>VLOOKUP($D108, AVs!$A$3:$C$202, 3, FALSE)</f>
        <v>6.2126089957133313E-2</v>
      </c>
      <c r="D108" t="str">
        <f>trueraw!B107</f>
        <v>Danilo Gallinari</v>
      </c>
      <c r="E108" t="str">
        <f>trueraw!C107</f>
        <v>PF, SF</v>
      </c>
      <c r="F108" t="str">
        <f>trueraw!D107</f>
        <v>ATL</v>
      </c>
      <c r="G108">
        <f>trueraw!E107</f>
        <v>58</v>
      </c>
      <c r="H108">
        <f>trueraw!F107</f>
        <v>26.2</v>
      </c>
      <c r="I108">
        <v>1</v>
      </c>
      <c r="J108">
        <f t="shared" si="14"/>
        <v>1.0230555555555556</v>
      </c>
      <c r="K108">
        <f t="shared" si="15"/>
        <v>0.53972222222222221</v>
      </c>
      <c r="L108">
        <f t="shared" si="16"/>
        <v>0.98277777777777775</v>
      </c>
      <c r="M108">
        <f t="shared" si="17"/>
        <v>-1.1922222222222225</v>
      </c>
      <c r="N108">
        <f t="shared" si="18"/>
        <v>0.16111111111111109</v>
      </c>
      <c r="O108">
        <f>trueraw!G107*$I108</f>
        <v>-0.28999999999999998</v>
      </c>
      <c r="P108">
        <f>trueraw!H107*$I108</f>
        <v>2.15</v>
      </c>
      <c r="Q108">
        <f>trueraw!I107*$I108</f>
        <v>0.93</v>
      </c>
      <c r="R108">
        <f>trueraw!J107*$I108</f>
        <v>0.19</v>
      </c>
      <c r="S108">
        <f>trueraw!K107*$I108</f>
        <v>-0.31</v>
      </c>
      <c r="T108">
        <f>trueraw!L107*$I108</f>
        <v>-0.55000000000000004</v>
      </c>
      <c r="U108">
        <f>trueraw!M107*$I108</f>
        <v>-0.85</v>
      </c>
      <c r="V108">
        <f>trueraw!N107*$I108</f>
        <v>-1.07</v>
      </c>
      <c r="W108">
        <f>trueraw!O107*$I108</f>
        <v>0.47</v>
      </c>
      <c r="X108">
        <f t="shared" si="22"/>
        <v>1</v>
      </c>
      <c r="Y108">
        <f t="shared" si="22"/>
        <v>0</v>
      </c>
      <c r="Z108">
        <f t="shared" si="22"/>
        <v>0</v>
      </c>
      <c r="AA108">
        <f t="shared" si="22"/>
        <v>0</v>
      </c>
      <c r="AB108">
        <f t="shared" si="22"/>
        <v>0</v>
      </c>
      <c r="AC108">
        <f t="shared" si="22"/>
        <v>0</v>
      </c>
      <c r="AD108">
        <f t="shared" si="22"/>
        <v>0</v>
      </c>
      <c r="AE108">
        <f t="shared" si="22"/>
        <v>0</v>
      </c>
      <c r="AF108">
        <f t="shared" si="22"/>
        <v>0</v>
      </c>
      <c r="AG108">
        <f t="shared" si="22"/>
        <v>0</v>
      </c>
      <c r="AH108">
        <f t="shared" si="13"/>
        <v>0</v>
      </c>
    </row>
    <row r="109" spans="2:34" x14ac:dyDescent="0.35">
      <c r="B109" s="1" t="str">
        <f>VLOOKUP($D109, AVs!$A$3:$B$202, 2, FALSE)</f>
        <v>_______</v>
      </c>
      <c r="C109" s="3">
        <f>VLOOKUP($D109, AVs!$A$3:$C$202, 3, FALSE)</f>
        <v>0.24803600703663642</v>
      </c>
      <c r="D109" t="str">
        <f>trueraw!B108</f>
        <v xml:space="preserve">Terrence Ross </v>
      </c>
      <c r="E109" t="str">
        <f>trueraw!C108</f>
        <v>SG, SF</v>
      </c>
      <c r="F109" t="str">
        <f>trueraw!D108</f>
        <v>ORL</v>
      </c>
      <c r="G109">
        <f>trueraw!E108</f>
        <v>67</v>
      </c>
      <c r="H109">
        <f>trueraw!F108</f>
        <v>27.4</v>
      </c>
      <c r="I109">
        <v>1</v>
      </c>
      <c r="J109">
        <f t="shared" si="14"/>
        <v>0.48388888888888881</v>
      </c>
      <c r="K109">
        <f t="shared" si="15"/>
        <v>0.5676388888888888</v>
      </c>
      <c r="L109">
        <f t="shared" si="16"/>
        <v>1.2469444444444444</v>
      </c>
      <c r="M109">
        <f t="shared" si="17"/>
        <v>-0.316388888888889</v>
      </c>
      <c r="N109">
        <f t="shared" si="18"/>
        <v>-3.7222222222222358E-2</v>
      </c>
      <c r="O109">
        <f>trueraw!G108*$I109</f>
        <v>-1.04</v>
      </c>
      <c r="P109">
        <f>trueraw!H108*$I109</f>
        <v>0.95</v>
      </c>
      <c r="Q109">
        <f>trueraw!I108*$I109</f>
        <v>1.24</v>
      </c>
      <c r="R109">
        <f>trueraw!J108*$I109</f>
        <v>0.26</v>
      </c>
      <c r="S109">
        <f>trueraw!K108*$I109</f>
        <v>-0.65</v>
      </c>
      <c r="T109">
        <f>trueraw!L108*$I109</f>
        <v>-0.73</v>
      </c>
      <c r="U109">
        <f>trueraw!M108*$I109</f>
        <v>0.49</v>
      </c>
      <c r="V109">
        <f>trueraw!N108*$I109</f>
        <v>-0.56000000000000005</v>
      </c>
      <c r="W109">
        <f>trueraw!O108*$I109</f>
        <v>0.65</v>
      </c>
      <c r="X109">
        <f t="shared" si="22"/>
        <v>1</v>
      </c>
      <c r="Y109">
        <f t="shared" si="22"/>
        <v>0</v>
      </c>
      <c r="Z109">
        <f t="shared" si="22"/>
        <v>0</v>
      </c>
      <c r="AA109">
        <f t="shared" si="22"/>
        <v>0</v>
      </c>
      <c r="AB109">
        <f t="shared" si="22"/>
        <v>0</v>
      </c>
      <c r="AC109">
        <f t="shared" si="22"/>
        <v>0</v>
      </c>
      <c r="AD109">
        <f t="shared" si="22"/>
        <v>0</v>
      </c>
      <c r="AE109">
        <f t="shared" si="22"/>
        <v>0</v>
      </c>
      <c r="AF109">
        <f t="shared" si="22"/>
        <v>0</v>
      </c>
      <c r="AG109">
        <f t="shared" si="22"/>
        <v>0</v>
      </c>
      <c r="AH109">
        <f t="shared" si="13"/>
        <v>0</v>
      </c>
    </row>
    <row r="110" spans="2:34" x14ac:dyDescent="0.35">
      <c r="B110" s="1" t="str">
        <f>VLOOKUP($D110, AVs!$A$3:$B$202, 2, FALSE)</f>
        <v>_______</v>
      </c>
      <c r="C110" s="3">
        <f>VLOOKUP($D110, AVs!$A$3:$C$202, 3, FALSE)</f>
        <v>-0.21720124814241903</v>
      </c>
      <c r="D110" t="str">
        <f>trueraw!B109</f>
        <v>Kevon Looney</v>
      </c>
      <c r="E110" t="str">
        <f>trueraw!C109</f>
        <v>PF, C</v>
      </c>
      <c r="F110" t="str">
        <f>trueraw!D109</f>
        <v>GSW</v>
      </c>
      <c r="G110">
        <f>trueraw!E109</f>
        <v>64</v>
      </c>
      <c r="H110">
        <f>trueraw!F109</f>
        <v>22.7</v>
      </c>
      <c r="I110">
        <v>1</v>
      </c>
      <c r="J110">
        <f t="shared" si="14"/>
        <v>-8.8888888888888958E-3</v>
      </c>
      <c r="K110">
        <f t="shared" si="15"/>
        <v>0.49777777777777782</v>
      </c>
      <c r="L110">
        <f t="shared" si="16"/>
        <v>0.65777777777777779</v>
      </c>
      <c r="M110">
        <f t="shared" si="17"/>
        <v>0.78222222222222249</v>
      </c>
      <c r="N110">
        <f t="shared" si="18"/>
        <v>0.24888888888888885</v>
      </c>
      <c r="O110">
        <f>trueraw!G109*$I110</f>
        <v>1.1200000000000001</v>
      </c>
      <c r="P110">
        <f>trueraw!H109*$I110</f>
        <v>-0.32</v>
      </c>
      <c r="Q110">
        <f>trueraw!I109*$I110</f>
        <v>-1.75</v>
      </c>
      <c r="R110">
        <f>trueraw!J109*$I110</f>
        <v>-0.75</v>
      </c>
      <c r="S110">
        <f>trueraw!K109*$I110</f>
        <v>0.87</v>
      </c>
      <c r="T110">
        <f>trueraw!L109*$I110</f>
        <v>-0.18</v>
      </c>
      <c r="U110">
        <f>trueraw!M109*$I110</f>
        <v>1</v>
      </c>
      <c r="V110">
        <f>trueraw!N109*$I110</f>
        <v>0.28999999999999998</v>
      </c>
      <c r="W110">
        <f>trueraw!O109*$I110</f>
        <v>0.28000000000000003</v>
      </c>
      <c r="X110">
        <f t="shared" si="22"/>
        <v>1</v>
      </c>
      <c r="Y110">
        <f t="shared" si="22"/>
        <v>0</v>
      </c>
      <c r="Z110">
        <f t="shared" si="22"/>
        <v>0</v>
      </c>
      <c r="AA110">
        <f t="shared" si="22"/>
        <v>0</v>
      </c>
      <c r="AB110">
        <f t="shared" si="22"/>
        <v>0</v>
      </c>
      <c r="AC110">
        <f t="shared" si="22"/>
        <v>0</v>
      </c>
      <c r="AD110">
        <f t="shared" si="22"/>
        <v>0</v>
      </c>
      <c r="AE110">
        <f t="shared" si="22"/>
        <v>0</v>
      </c>
      <c r="AF110">
        <f t="shared" si="22"/>
        <v>0</v>
      </c>
      <c r="AG110">
        <f t="shared" si="22"/>
        <v>0</v>
      </c>
      <c r="AH110">
        <f t="shared" si="13"/>
        <v>0</v>
      </c>
    </row>
    <row r="111" spans="2:34" x14ac:dyDescent="0.35">
      <c r="B111" s="1" t="str">
        <f>VLOOKUP($D111, AVs!$A$3:$B$202, 2, FALSE)</f>
        <v>_______</v>
      </c>
      <c r="C111" s="3">
        <f>VLOOKUP($D111, AVs!$A$3:$C$202, 3, FALSE)</f>
        <v>-0.21720124814241903</v>
      </c>
      <c r="D111" t="str">
        <f>trueraw!B110</f>
        <v>Chris Boucher</v>
      </c>
      <c r="E111" t="str">
        <f>trueraw!C110</f>
        <v>PF, C</v>
      </c>
      <c r="F111" t="str">
        <f>trueraw!D110</f>
        <v>TOR</v>
      </c>
      <c r="G111">
        <f>trueraw!E110</f>
        <v>64</v>
      </c>
      <c r="H111">
        <f>trueraw!F110</f>
        <v>18.399999999999999</v>
      </c>
      <c r="I111">
        <v>1</v>
      </c>
      <c r="J111">
        <f t="shared" si="14"/>
        <v>-2.2666666666666662</v>
      </c>
      <c r="K111">
        <f t="shared" si="15"/>
        <v>0.49777777777777782</v>
      </c>
      <c r="L111">
        <f t="shared" si="16"/>
        <v>1.4755555555555555</v>
      </c>
      <c r="M111">
        <f t="shared" si="17"/>
        <v>0.31111111111111112</v>
      </c>
      <c r="N111">
        <f t="shared" si="18"/>
        <v>-0.40888888888888886</v>
      </c>
      <c r="O111">
        <f>trueraw!G110*$I111</f>
        <v>0.06</v>
      </c>
      <c r="P111">
        <f>trueraw!H110*$I111</f>
        <v>0.21</v>
      </c>
      <c r="Q111">
        <f>trueraw!I110*$I111</f>
        <v>-0.79</v>
      </c>
      <c r="R111">
        <f>trueraw!J110*$I111</f>
        <v>-0.63</v>
      </c>
      <c r="S111">
        <f>trueraw!K110*$I111</f>
        <v>0.55000000000000004</v>
      </c>
      <c r="T111">
        <f>trueraw!L110*$I111</f>
        <v>-1.1000000000000001</v>
      </c>
      <c r="U111">
        <f>trueraw!M110*$I111</f>
        <v>-0.85</v>
      </c>
      <c r="V111">
        <f>trueraw!N110*$I111</f>
        <v>2.09</v>
      </c>
      <c r="W111">
        <f>trueraw!O110*$I111</f>
        <v>1.02</v>
      </c>
      <c r="X111">
        <f t="shared" si="22"/>
        <v>1</v>
      </c>
      <c r="Y111">
        <f t="shared" si="22"/>
        <v>0</v>
      </c>
      <c r="Z111">
        <f t="shared" si="22"/>
        <v>0</v>
      </c>
      <c r="AA111">
        <f t="shared" si="22"/>
        <v>0</v>
      </c>
      <c r="AB111">
        <f t="shared" si="22"/>
        <v>0</v>
      </c>
      <c r="AC111">
        <f t="shared" si="22"/>
        <v>0</v>
      </c>
      <c r="AD111">
        <f t="shared" si="22"/>
        <v>0</v>
      </c>
      <c r="AE111">
        <f t="shared" si="22"/>
        <v>0</v>
      </c>
      <c r="AF111">
        <f t="shared" si="22"/>
        <v>0</v>
      </c>
      <c r="AG111">
        <f t="shared" si="22"/>
        <v>0</v>
      </c>
      <c r="AH111">
        <f t="shared" si="13"/>
        <v>0</v>
      </c>
    </row>
    <row r="112" spans="2:34" x14ac:dyDescent="0.35">
      <c r="B112" s="1" t="str">
        <f>VLOOKUP($D112, AVs!$A$3:$B$202, 2, FALSE)</f>
        <v>_______</v>
      </c>
      <c r="C112" s="3">
        <f>VLOOKUP($D112, AVs!$A$3:$C$202, 3, FALSE)</f>
        <v>2.882879137572969E-2</v>
      </c>
      <c r="D112" t="str">
        <f>trueraw!B111</f>
        <v>Nemanja Bjelica</v>
      </c>
      <c r="E112" t="str">
        <f>trueraw!C111</f>
        <v>PF</v>
      </c>
      <c r="F112" t="str">
        <f>trueraw!D111</f>
        <v>SAC</v>
      </c>
      <c r="G112">
        <f>trueraw!E111</f>
        <v>70</v>
      </c>
      <c r="H112">
        <f>trueraw!F111</f>
        <v>24.2</v>
      </c>
      <c r="I112">
        <v>1</v>
      </c>
      <c r="J112">
        <f t="shared" si="14"/>
        <v>0.17500000000000004</v>
      </c>
      <c r="K112">
        <f t="shared" si="15"/>
        <v>0.53472222222222221</v>
      </c>
      <c r="L112">
        <f t="shared" si="16"/>
        <v>0.56388888888888899</v>
      </c>
      <c r="M112">
        <f t="shared" si="17"/>
        <v>0.36944444444444446</v>
      </c>
      <c r="N112">
        <f t="shared" si="18"/>
        <v>0.15555555555555561</v>
      </c>
      <c r="O112">
        <f>trueraw!G111*$I112</f>
        <v>0.51</v>
      </c>
      <c r="P112">
        <f>trueraw!H111*$I112</f>
        <v>0.17</v>
      </c>
      <c r="Q112">
        <f>trueraw!I111*$I112</f>
        <v>0.16</v>
      </c>
      <c r="R112">
        <f>trueraw!J111*$I112</f>
        <v>-0.44</v>
      </c>
      <c r="S112">
        <f>trueraw!K111*$I112</f>
        <v>0.3</v>
      </c>
      <c r="T112">
        <f>trueraw!L111*$I112</f>
        <v>-0.03</v>
      </c>
      <c r="U112">
        <f>trueraw!M111*$I112</f>
        <v>-0.49</v>
      </c>
      <c r="V112">
        <f>trueraw!N111*$I112</f>
        <v>-0.02</v>
      </c>
      <c r="W112">
        <f>trueraw!O111*$I112</f>
        <v>0.39</v>
      </c>
      <c r="X112">
        <f t="shared" si="22"/>
        <v>1</v>
      </c>
      <c r="Y112">
        <f t="shared" si="22"/>
        <v>0</v>
      </c>
      <c r="Z112">
        <f t="shared" si="22"/>
        <v>0</v>
      </c>
      <c r="AA112">
        <f t="shared" si="22"/>
        <v>0</v>
      </c>
      <c r="AB112">
        <f t="shared" si="22"/>
        <v>0</v>
      </c>
      <c r="AC112">
        <f t="shared" si="22"/>
        <v>0</v>
      </c>
      <c r="AD112">
        <f t="shared" si="22"/>
        <v>0</v>
      </c>
      <c r="AE112">
        <f t="shared" si="22"/>
        <v>0</v>
      </c>
      <c r="AF112">
        <f t="shared" si="22"/>
        <v>0</v>
      </c>
      <c r="AG112">
        <f t="shared" si="22"/>
        <v>0</v>
      </c>
      <c r="AH112">
        <f t="shared" si="13"/>
        <v>0</v>
      </c>
    </row>
    <row r="113" spans="2:34" x14ac:dyDescent="0.35">
      <c r="B113" s="1" t="str">
        <f>VLOOKUP($D113, AVs!$A$3:$B$202, 2, FALSE)</f>
        <v>_______</v>
      </c>
      <c r="C113" s="3">
        <f>VLOOKUP($D113, AVs!$A$3:$C$202, 3, FALSE)</f>
        <v>-0.45028233821224539</v>
      </c>
      <c r="D113" t="str">
        <f>trueraw!B112</f>
        <v>Aaron Gordon</v>
      </c>
      <c r="E113" t="str">
        <f>trueraw!C112</f>
        <v>PF</v>
      </c>
      <c r="F113" t="str">
        <f>trueraw!D112</f>
        <v>ORL</v>
      </c>
      <c r="G113">
        <f>trueraw!E112</f>
        <v>68</v>
      </c>
      <c r="H113">
        <f>trueraw!F112</f>
        <v>32.5</v>
      </c>
      <c r="I113">
        <v>1</v>
      </c>
      <c r="J113">
        <f t="shared" si="14"/>
        <v>0.36833333333333318</v>
      </c>
      <c r="K113">
        <f t="shared" si="15"/>
        <v>0.46277777777777768</v>
      </c>
      <c r="L113">
        <f t="shared" si="16"/>
        <v>-0.21722222222222234</v>
      </c>
      <c r="M113">
        <f t="shared" si="17"/>
        <v>1.4072222222222224</v>
      </c>
      <c r="N113">
        <f t="shared" si="18"/>
        <v>0.54777777777777759</v>
      </c>
      <c r="O113">
        <f>trueraw!G112*$I113</f>
        <v>-0.6</v>
      </c>
      <c r="P113">
        <f>trueraw!H112*$I113</f>
        <v>-1</v>
      </c>
      <c r="Q113">
        <f>trueraw!I112*$I113</f>
        <v>-0.12</v>
      </c>
      <c r="R113">
        <f>trueraw!J112*$I113</f>
        <v>0.32</v>
      </c>
      <c r="S113">
        <f>trueraw!K112*$I113</f>
        <v>1.27</v>
      </c>
      <c r="T113">
        <f>trueraw!L112*$I113</f>
        <v>0.72</v>
      </c>
      <c r="U113">
        <f>trueraw!M112*$I113</f>
        <v>-0.2</v>
      </c>
      <c r="V113">
        <f>trueraw!N112*$I113</f>
        <v>0.19</v>
      </c>
      <c r="W113">
        <f>trueraw!O112*$I113</f>
        <v>-0.09</v>
      </c>
      <c r="X113">
        <f t="shared" ref="X113:AG122" si="23">IF(EXACT($B113, X$2), 1, 0)</f>
        <v>1</v>
      </c>
      <c r="Y113">
        <f t="shared" si="23"/>
        <v>0</v>
      </c>
      <c r="Z113">
        <f t="shared" si="23"/>
        <v>0</v>
      </c>
      <c r="AA113">
        <f t="shared" si="23"/>
        <v>0</v>
      </c>
      <c r="AB113">
        <f t="shared" si="23"/>
        <v>0</v>
      </c>
      <c r="AC113">
        <f t="shared" si="23"/>
        <v>0</v>
      </c>
      <c r="AD113">
        <f t="shared" si="23"/>
        <v>0</v>
      </c>
      <c r="AE113">
        <f t="shared" si="23"/>
        <v>0</v>
      </c>
      <c r="AF113">
        <f t="shared" si="23"/>
        <v>0</v>
      </c>
      <c r="AG113">
        <f t="shared" si="23"/>
        <v>0</v>
      </c>
      <c r="AH113">
        <f t="shared" si="13"/>
        <v>0</v>
      </c>
    </row>
    <row r="114" spans="2:34" x14ac:dyDescent="0.35">
      <c r="B114" s="1" t="str">
        <f>VLOOKUP($D114, AVs!$A$3:$B$202, 2, FALSE)</f>
        <v>_______</v>
      </c>
      <c r="C114" s="3">
        <f>VLOOKUP($D114, AVs!$A$3:$C$202, 3, FALSE)</f>
        <v>-1.09033041094367</v>
      </c>
      <c r="D114" t="str">
        <f>trueraw!B113</f>
        <v>Marc Gasol</v>
      </c>
      <c r="E114" t="str">
        <f>trueraw!C113</f>
        <v>C</v>
      </c>
      <c r="F114" t="str">
        <f>trueraw!D113</f>
        <v>LAL</v>
      </c>
      <c r="G114">
        <f>trueraw!E113</f>
        <v>60</v>
      </c>
      <c r="H114">
        <f>trueraw!F113</f>
        <v>25.7</v>
      </c>
      <c r="I114">
        <v>1</v>
      </c>
      <c r="J114">
        <f t="shared" si="14"/>
        <v>-0.64166666666666672</v>
      </c>
      <c r="K114">
        <f t="shared" si="15"/>
        <v>0.36666666666666664</v>
      </c>
      <c r="L114">
        <f t="shared" si="16"/>
        <v>-4.1666666666666706E-2</v>
      </c>
      <c r="M114">
        <f t="shared" si="17"/>
        <v>0.55833333333333335</v>
      </c>
      <c r="N114">
        <f t="shared" si="18"/>
        <v>0.14999999999999997</v>
      </c>
      <c r="O114">
        <f>trueraw!G113*$I114</f>
        <v>-0.42</v>
      </c>
      <c r="P114">
        <f>trueraw!H113*$I114</f>
        <v>-0.23</v>
      </c>
      <c r="Q114">
        <f>trueraw!I113*$I114</f>
        <v>-0.22</v>
      </c>
      <c r="R114">
        <f>trueraw!J113*$I114</f>
        <v>-0.84</v>
      </c>
      <c r="S114">
        <f>trueraw!K113*$I114</f>
        <v>0.65</v>
      </c>
      <c r="T114">
        <f>trueraw!L113*$I114</f>
        <v>0.49</v>
      </c>
      <c r="U114">
        <f>trueraw!M113*$I114</f>
        <v>-0.2</v>
      </c>
      <c r="V114">
        <f>trueraw!N113*$I114</f>
        <v>0.95</v>
      </c>
      <c r="W114">
        <f>trueraw!O113*$I114</f>
        <v>0.26</v>
      </c>
      <c r="X114">
        <f t="shared" si="23"/>
        <v>1</v>
      </c>
      <c r="Y114">
        <f t="shared" si="23"/>
        <v>0</v>
      </c>
      <c r="Z114">
        <f t="shared" si="23"/>
        <v>0</v>
      </c>
      <c r="AA114">
        <f t="shared" si="23"/>
        <v>0</v>
      </c>
      <c r="AB114">
        <f t="shared" si="23"/>
        <v>0</v>
      </c>
      <c r="AC114">
        <f t="shared" si="23"/>
        <v>0</v>
      </c>
      <c r="AD114">
        <f t="shared" si="23"/>
        <v>0</v>
      </c>
      <c r="AE114">
        <f t="shared" si="23"/>
        <v>0</v>
      </c>
      <c r="AF114">
        <f t="shared" si="23"/>
        <v>0</v>
      </c>
      <c r="AG114">
        <f t="shared" si="23"/>
        <v>0</v>
      </c>
      <c r="AH114">
        <f t="shared" si="13"/>
        <v>0</v>
      </c>
    </row>
    <row r="115" spans="2:34" x14ac:dyDescent="0.35">
      <c r="B115" s="1" t="str">
        <f>VLOOKUP($D115, AVs!$A$3:$B$202, 2, FALSE)</f>
        <v>_______</v>
      </c>
      <c r="C115" s="3">
        <f>VLOOKUP($D115, AVs!$A$3:$C$202, 3, FALSE)</f>
        <v>-1.0662823619682107</v>
      </c>
      <c r="D115" t="str">
        <f>trueraw!B114</f>
        <v>Bogdan Bogdanovic</v>
      </c>
      <c r="E115" t="str">
        <f>trueraw!C114</f>
        <v>SG, SF</v>
      </c>
      <c r="F115" t="str">
        <f>trueraw!D114</f>
        <v>ATL</v>
      </c>
      <c r="G115">
        <f>trueraw!E114</f>
        <v>62</v>
      </c>
      <c r="H115">
        <f>trueraw!F114</f>
        <v>29.8</v>
      </c>
      <c r="I115">
        <v>1</v>
      </c>
      <c r="J115">
        <f t="shared" si="14"/>
        <v>1.1625000000000001</v>
      </c>
      <c r="K115">
        <f t="shared" si="15"/>
        <v>0.37027777777777793</v>
      </c>
      <c r="L115">
        <f t="shared" si="16"/>
        <v>8.6111111111111197E-3</v>
      </c>
      <c r="M115">
        <f t="shared" si="17"/>
        <v>0.32722222222222241</v>
      </c>
      <c r="N115">
        <f t="shared" si="18"/>
        <v>0.44777777777777794</v>
      </c>
      <c r="O115">
        <f>trueraw!G114*$I115</f>
        <v>-0.3</v>
      </c>
      <c r="P115">
        <f>trueraw!H114*$I115</f>
        <v>0.05</v>
      </c>
      <c r="Q115">
        <f>trueraw!I114*$I115</f>
        <v>1.22</v>
      </c>
      <c r="R115">
        <f>trueraw!J114*$I115</f>
        <v>0.21</v>
      </c>
      <c r="S115">
        <f>trueraw!K114*$I115</f>
        <v>-0.62</v>
      </c>
      <c r="T115">
        <f>trueraw!L114*$I115</f>
        <v>0.42</v>
      </c>
      <c r="U115">
        <f>trueraw!M114*$I115</f>
        <v>0.37</v>
      </c>
      <c r="V115">
        <f>trueraw!N114*$I115</f>
        <v>-0.83</v>
      </c>
      <c r="W115">
        <f>trueraw!O114*$I115</f>
        <v>-0.09</v>
      </c>
      <c r="X115">
        <f t="shared" si="23"/>
        <v>1</v>
      </c>
      <c r="Y115">
        <f t="shared" si="23"/>
        <v>0</v>
      </c>
      <c r="Z115">
        <f t="shared" si="23"/>
        <v>0</v>
      </c>
      <c r="AA115">
        <f t="shared" si="23"/>
        <v>0</v>
      </c>
      <c r="AB115">
        <f t="shared" si="23"/>
        <v>0</v>
      </c>
      <c r="AC115">
        <f t="shared" si="23"/>
        <v>0</v>
      </c>
      <c r="AD115">
        <f t="shared" si="23"/>
        <v>0</v>
      </c>
      <c r="AE115">
        <f t="shared" si="23"/>
        <v>0</v>
      </c>
      <c r="AF115">
        <f t="shared" si="23"/>
        <v>0</v>
      </c>
      <c r="AG115">
        <f t="shared" si="23"/>
        <v>0</v>
      </c>
      <c r="AH115">
        <f t="shared" si="13"/>
        <v>0</v>
      </c>
    </row>
    <row r="116" spans="2:34" x14ac:dyDescent="0.35">
      <c r="B116" s="1" t="str">
        <f>VLOOKUP($D116, AVs!$A$3:$B$202, 2, FALSE)</f>
        <v>_______</v>
      </c>
      <c r="C116" s="3">
        <f>VLOOKUP($D116, AVs!$A$3:$C$202, 3, FALSE)</f>
        <v>-1.2013214062150146</v>
      </c>
      <c r="D116" t="str">
        <f>trueraw!B115</f>
        <v>Alec Burks</v>
      </c>
      <c r="E116" t="str">
        <f>trueraw!C115</f>
        <v>SG</v>
      </c>
      <c r="F116" t="str">
        <f>trueraw!D115</f>
        <v>NYK</v>
      </c>
      <c r="G116">
        <f>trueraw!E115</f>
        <v>60</v>
      </c>
      <c r="H116">
        <f>trueraw!F115</f>
        <v>28.7</v>
      </c>
      <c r="I116">
        <v>1</v>
      </c>
      <c r="J116">
        <f t="shared" si="14"/>
        <v>0.8666666666666667</v>
      </c>
      <c r="K116">
        <f t="shared" si="15"/>
        <v>0.35000000000000009</v>
      </c>
      <c r="L116">
        <f t="shared" si="16"/>
        <v>8.3333333333333412E-2</v>
      </c>
      <c r="M116">
        <f t="shared" si="17"/>
        <v>-0.92499999999999993</v>
      </c>
      <c r="N116">
        <f t="shared" si="18"/>
        <v>0.38333333333333341</v>
      </c>
      <c r="O116">
        <f>trueraw!G115*$I116</f>
        <v>-1.24</v>
      </c>
      <c r="P116">
        <f>trueraw!H115*$I116</f>
        <v>1.53</v>
      </c>
      <c r="Q116">
        <f>trueraw!I115*$I116</f>
        <v>0.2</v>
      </c>
      <c r="R116">
        <f>trueraw!J115*$I116</f>
        <v>0.08</v>
      </c>
      <c r="S116">
        <f>trueraw!K115*$I116</f>
        <v>-0.05</v>
      </c>
      <c r="T116">
        <f>trueraw!L115*$I116</f>
        <v>0.32</v>
      </c>
      <c r="U116">
        <f>trueraw!M115*$I116</f>
        <v>0.2</v>
      </c>
      <c r="V116">
        <f>trueraw!N115*$I116</f>
        <v>-0.57999999999999996</v>
      </c>
      <c r="W116">
        <f>trueraw!O115*$I116</f>
        <v>-0.04</v>
      </c>
      <c r="X116">
        <f t="shared" si="23"/>
        <v>1</v>
      </c>
      <c r="Y116">
        <f t="shared" si="23"/>
        <v>0</v>
      </c>
      <c r="Z116">
        <f t="shared" si="23"/>
        <v>0</v>
      </c>
      <c r="AA116">
        <f t="shared" si="23"/>
        <v>0</v>
      </c>
      <c r="AB116">
        <f t="shared" si="23"/>
        <v>0</v>
      </c>
      <c r="AC116">
        <f t="shared" si="23"/>
        <v>0</v>
      </c>
      <c r="AD116">
        <f t="shared" si="23"/>
        <v>0</v>
      </c>
      <c r="AE116">
        <f t="shared" si="23"/>
        <v>0</v>
      </c>
      <c r="AF116">
        <f t="shared" si="23"/>
        <v>0</v>
      </c>
      <c r="AG116">
        <f t="shared" si="23"/>
        <v>0</v>
      </c>
      <c r="AH116">
        <f t="shared" si="13"/>
        <v>0</v>
      </c>
    </row>
    <row r="117" spans="2:34" x14ac:dyDescent="0.35">
      <c r="B117" s="1" t="str">
        <f>VLOOKUP($D117, AVs!$A$3:$B$202, 2, FALSE)</f>
        <v>_______</v>
      </c>
      <c r="C117" s="3">
        <f>VLOOKUP($D117, AVs!$A$3:$C$202, 3, FALSE)</f>
        <v>-1.0163364140961049</v>
      </c>
      <c r="D117" t="str">
        <f>trueraw!B116</f>
        <v>JaVale McGee</v>
      </c>
      <c r="E117" t="str">
        <f>trueraw!C116</f>
        <v>C</v>
      </c>
      <c r="F117" t="str">
        <f>trueraw!D116</f>
        <v>CLE</v>
      </c>
      <c r="G117">
        <f>trueraw!E116</f>
        <v>68</v>
      </c>
      <c r="H117">
        <f>trueraw!F116</f>
        <v>17.2</v>
      </c>
      <c r="I117">
        <v>1</v>
      </c>
      <c r="J117">
        <f t="shared" si="14"/>
        <v>-2.5405555555555552</v>
      </c>
      <c r="K117">
        <f t="shared" si="15"/>
        <v>0.37777777777777799</v>
      </c>
      <c r="L117">
        <f t="shared" si="16"/>
        <v>1.4261111111111113</v>
      </c>
      <c r="M117">
        <f t="shared" si="17"/>
        <v>0.94444444444444486</v>
      </c>
      <c r="N117">
        <f t="shared" si="18"/>
        <v>-0.42499999999999971</v>
      </c>
      <c r="O117">
        <f>trueraw!G116*$I117</f>
        <v>2.16</v>
      </c>
      <c r="P117">
        <f>trueraw!H116*$I117</f>
        <v>-0.6</v>
      </c>
      <c r="Q117">
        <f>trueraw!I116*$I117</f>
        <v>-1.75</v>
      </c>
      <c r="R117">
        <f>trueraw!J116*$I117</f>
        <v>-0.97</v>
      </c>
      <c r="S117">
        <f>trueraw!K116*$I117</f>
        <v>0.51</v>
      </c>
      <c r="T117">
        <f>trueraw!L116*$I117</f>
        <v>-1.1100000000000001</v>
      </c>
      <c r="U117">
        <f>trueraw!M116*$I117</f>
        <v>-0.93</v>
      </c>
      <c r="V117">
        <f>trueraw!N116*$I117</f>
        <v>2.2400000000000002</v>
      </c>
      <c r="W117">
        <f>trueraw!O116*$I117</f>
        <v>0.85</v>
      </c>
      <c r="X117">
        <f t="shared" si="23"/>
        <v>1</v>
      </c>
      <c r="Y117">
        <f t="shared" si="23"/>
        <v>0</v>
      </c>
      <c r="Z117">
        <f t="shared" si="23"/>
        <v>0</v>
      </c>
      <c r="AA117">
        <f t="shared" si="23"/>
        <v>0</v>
      </c>
      <c r="AB117">
        <f t="shared" si="23"/>
        <v>0</v>
      </c>
      <c r="AC117">
        <f t="shared" si="23"/>
        <v>0</v>
      </c>
      <c r="AD117">
        <f t="shared" si="23"/>
        <v>0</v>
      </c>
      <c r="AE117">
        <f t="shared" si="23"/>
        <v>0</v>
      </c>
      <c r="AF117">
        <f t="shared" si="23"/>
        <v>0</v>
      </c>
      <c r="AG117">
        <f t="shared" si="23"/>
        <v>0</v>
      </c>
      <c r="AH117">
        <f t="shared" si="13"/>
        <v>0</v>
      </c>
    </row>
    <row r="118" spans="2:34" x14ac:dyDescent="0.35">
      <c r="B118" s="1" t="str">
        <f>VLOOKUP($D118, AVs!$A$3:$B$202, 2, FALSE)</f>
        <v>_______</v>
      </c>
      <c r="C118" s="3">
        <f>VLOOKUP($D118, AVs!$A$3:$C$202, 3, FALSE)</f>
        <v>-1.423303396757706</v>
      </c>
      <c r="D118" t="str">
        <f>trueraw!B117</f>
        <v>Patrick Beverley</v>
      </c>
      <c r="E118" t="str">
        <f>trueraw!C117</f>
        <v>PG</v>
      </c>
      <c r="F118" t="str">
        <f>trueraw!D117</f>
        <v>LAC</v>
      </c>
      <c r="G118">
        <f>trueraw!E117</f>
        <v>60</v>
      </c>
      <c r="H118">
        <f>trueraw!F117</f>
        <v>26.9</v>
      </c>
      <c r="I118">
        <v>1</v>
      </c>
      <c r="J118">
        <f t="shared" si="14"/>
        <v>0.14166666666666672</v>
      </c>
      <c r="K118">
        <f t="shared" si="15"/>
        <v>0.31666666666666671</v>
      </c>
      <c r="L118">
        <f t="shared" si="16"/>
        <v>-0.27499999999999997</v>
      </c>
      <c r="M118">
        <f t="shared" si="17"/>
        <v>0.70000000000000007</v>
      </c>
      <c r="N118">
        <f t="shared" si="18"/>
        <v>0.12500000000000006</v>
      </c>
      <c r="O118">
        <f>trueraw!G117*$I118</f>
        <v>-0.41</v>
      </c>
      <c r="P118">
        <f>trueraw!H117*$I118</f>
        <v>-0.46</v>
      </c>
      <c r="Q118">
        <f>trueraw!I117*$I118</f>
        <v>0.17</v>
      </c>
      <c r="R118">
        <f>trueraw!J117*$I118</f>
        <v>-0.73</v>
      </c>
      <c r="S118">
        <f>trueraw!K117*$I118</f>
        <v>0.28000000000000003</v>
      </c>
      <c r="T118">
        <f>trueraw!L117*$I118</f>
        <v>0.71</v>
      </c>
      <c r="U118">
        <f>trueraw!M117*$I118</f>
        <v>0.61</v>
      </c>
      <c r="V118">
        <f>trueraw!N117*$I118</f>
        <v>-0.02</v>
      </c>
      <c r="W118">
        <f>trueraw!O117*$I118</f>
        <v>0.23</v>
      </c>
      <c r="X118">
        <f t="shared" si="23"/>
        <v>1</v>
      </c>
      <c r="Y118">
        <f t="shared" si="23"/>
        <v>0</v>
      </c>
      <c r="Z118">
        <f t="shared" si="23"/>
        <v>0</v>
      </c>
      <c r="AA118">
        <f t="shared" si="23"/>
        <v>0</v>
      </c>
      <c r="AB118">
        <f t="shared" si="23"/>
        <v>0</v>
      </c>
      <c r="AC118">
        <f t="shared" si="23"/>
        <v>0</v>
      </c>
      <c r="AD118">
        <f t="shared" si="23"/>
        <v>0</v>
      </c>
      <c r="AE118">
        <f t="shared" si="23"/>
        <v>0</v>
      </c>
      <c r="AF118">
        <f t="shared" si="23"/>
        <v>0</v>
      </c>
      <c r="AG118">
        <f t="shared" si="23"/>
        <v>0</v>
      </c>
      <c r="AH118">
        <f t="shared" si="13"/>
        <v>0</v>
      </c>
    </row>
    <row r="119" spans="2:34" x14ac:dyDescent="0.35">
      <c r="B119" s="1" t="str">
        <f>VLOOKUP($D119, AVs!$A$3:$B$202, 2, FALSE)</f>
        <v>_______</v>
      </c>
      <c r="C119" s="3">
        <f>VLOOKUP($D119, AVs!$A$3:$C$202, 3, FALSE)</f>
        <v>-1.6156877885613712</v>
      </c>
      <c r="D119" t="str">
        <f>trueraw!B118</f>
        <v>Larry Nance Jr.</v>
      </c>
      <c r="E119" t="str">
        <f>trueraw!C118</f>
        <v xml:space="preserve"> PF, C</v>
      </c>
      <c r="F119" t="str">
        <f>trueraw!D118</f>
        <v>CLE</v>
      </c>
      <c r="G119">
        <f>trueraw!E118</f>
        <v>56</v>
      </c>
      <c r="H119">
        <f>trueraw!F118</f>
        <v>25.8</v>
      </c>
      <c r="I119">
        <v>1</v>
      </c>
      <c r="J119">
        <f t="shared" si="14"/>
        <v>0.15555555555555561</v>
      </c>
      <c r="K119">
        <f t="shared" si="15"/>
        <v>0.2877777777777778</v>
      </c>
      <c r="L119">
        <f t="shared" si="16"/>
        <v>0.45888888888888896</v>
      </c>
      <c r="M119">
        <f t="shared" si="17"/>
        <v>0.64555555555555555</v>
      </c>
      <c r="N119">
        <f t="shared" si="18"/>
        <v>7.7777777777778279E-3</v>
      </c>
      <c r="O119">
        <f>trueraw!G118*$I119</f>
        <v>1.29</v>
      </c>
      <c r="P119">
        <f>trueraw!H118*$I119</f>
        <v>-0.46</v>
      </c>
      <c r="Q119">
        <f>trueraw!I118*$I119</f>
        <v>-0.59</v>
      </c>
      <c r="R119">
        <f>trueraw!J118*$I119</f>
        <v>-0.49</v>
      </c>
      <c r="S119">
        <f>trueraw!K118*$I119</f>
        <v>0.18</v>
      </c>
      <c r="T119">
        <f>trueraw!L118*$I119</f>
        <v>-0.22</v>
      </c>
      <c r="U119">
        <f>trueraw!M118*$I119</f>
        <v>0.49</v>
      </c>
      <c r="V119">
        <f>trueraw!N118*$I119</f>
        <v>-0.19</v>
      </c>
      <c r="W119">
        <f>trueraw!O118*$I119</f>
        <v>0.36</v>
      </c>
      <c r="X119">
        <f t="shared" si="23"/>
        <v>1</v>
      </c>
      <c r="Y119">
        <f t="shared" si="23"/>
        <v>0</v>
      </c>
      <c r="Z119">
        <f t="shared" si="23"/>
        <v>0</v>
      </c>
      <c r="AA119">
        <f t="shared" si="23"/>
        <v>0</v>
      </c>
      <c r="AB119">
        <f t="shared" si="23"/>
        <v>0</v>
      </c>
      <c r="AC119">
        <f t="shared" si="23"/>
        <v>0</v>
      </c>
      <c r="AD119">
        <f t="shared" si="23"/>
        <v>0</v>
      </c>
      <c r="AE119">
        <f t="shared" si="23"/>
        <v>0</v>
      </c>
      <c r="AF119">
        <f t="shared" si="23"/>
        <v>0</v>
      </c>
      <c r="AG119">
        <f t="shared" si="23"/>
        <v>0</v>
      </c>
      <c r="AH119">
        <f t="shared" si="13"/>
        <v>0</v>
      </c>
    </row>
    <row r="120" spans="2:34" x14ac:dyDescent="0.35">
      <c r="B120" s="1" t="str">
        <f>VLOOKUP($D120, AVs!$A$3:$B$202, 2, FALSE)</f>
        <v>_______</v>
      </c>
      <c r="C120" s="3">
        <f>VLOOKUP($D120, AVs!$A$3:$C$202, 3, FALSE)</f>
        <v>-1.8672673778430884</v>
      </c>
      <c r="D120" t="str">
        <f>trueraw!B119</f>
        <v>Paul Millsap</v>
      </c>
      <c r="E120" t="str">
        <f>trueraw!C119</f>
        <v>PF, C</v>
      </c>
      <c r="F120" t="str">
        <f>trueraw!D119</f>
        <v>DEN</v>
      </c>
      <c r="G120">
        <f>trueraw!E119</f>
        <v>60</v>
      </c>
      <c r="H120">
        <f>trueraw!F119</f>
        <v>24.1</v>
      </c>
      <c r="I120">
        <v>1</v>
      </c>
      <c r="J120">
        <f t="shared" si="14"/>
        <v>-4.1666666666666789E-2</v>
      </c>
      <c r="K120">
        <f t="shared" si="15"/>
        <v>0.24999999999999992</v>
      </c>
      <c r="L120">
        <f t="shared" si="16"/>
        <v>0.68333333333333324</v>
      </c>
      <c r="M120">
        <f t="shared" si="17"/>
        <v>-0.14166666666666675</v>
      </c>
      <c r="N120">
        <f t="shared" si="18"/>
        <v>8.3333333333333218E-2</v>
      </c>
      <c r="O120">
        <f>trueraw!G119*$I120</f>
        <v>0.42</v>
      </c>
      <c r="P120">
        <f>trueraw!H119*$I120</f>
        <v>0.47</v>
      </c>
      <c r="Q120">
        <f>trueraw!I119*$I120</f>
        <v>-0.5</v>
      </c>
      <c r="R120">
        <f>trueraw!J119*$I120</f>
        <v>-0.25</v>
      </c>
      <c r="S120">
        <f>trueraw!K119*$I120</f>
        <v>0.35</v>
      </c>
      <c r="T120">
        <f>trueraw!L119*$I120</f>
        <v>-0.52</v>
      </c>
      <c r="U120">
        <f>trueraw!M119*$I120</f>
        <v>-0.02</v>
      </c>
      <c r="V120">
        <f>trueraw!N119*$I120</f>
        <v>0.15</v>
      </c>
      <c r="W120">
        <f>trueraw!O119*$I120</f>
        <v>0.2</v>
      </c>
      <c r="X120">
        <f t="shared" si="23"/>
        <v>1</v>
      </c>
      <c r="Y120">
        <f t="shared" si="23"/>
        <v>0</v>
      </c>
      <c r="Z120">
        <f t="shared" si="23"/>
        <v>0</v>
      </c>
      <c r="AA120">
        <f t="shared" si="23"/>
        <v>0</v>
      </c>
      <c r="AB120">
        <f t="shared" si="23"/>
        <v>0</v>
      </c>
      <c r="AC120">
        <f t="shared" si="23"/>
        <v>0</v>
      </c>
      <c r="AD120">
        <f t="shared" si="23"/>
        <v>0</v>
      </c>
      <c r="AE120">
        <f t="shared" si="23"/>
        <v>0</v>
      </c>
      <c r="AF120">
        <f t="shared" si="23"/>
        <v>0</v>
      </c>
      <c r="AG120">
        <f t="shared" si="23"/>
        <v>0</v>
      </c>
      <c r="AH120">
        <f t="shared" si="13"/>
        <v>0</v>
      </c>
    </row>
    <row r="121" spans="2:34" x14ac:dyDescent="0.35">
      <c r="B121" s="1" t="str">
        <f>VLOOKUP($D121, AVs!$A$3:$B$202, 2, FALSE)</f>
        <v>_______</v>
      </c>
      <c r="C121" s="3">
        <f>VLOOKUP($D121, AVs!$A$3:$C$202, 3, FALSE)</f>
        <v>-1.7840241313895775</v>
      </c>
      <c r="D121" t="str">
        <f>trueraw!B120</f>
        <v>PJ Washington</v>
      </c>
      <c r="E121" t="str">
        <f>trueraw!C120</f>
        <v>PF</v>
      </c>
      <c r="F121" t="str">
        <f>trueraw!D120</f>
        <v>CHA</v>
      </c>
      <c r="G121">
        <f>trueraw!E120</f>
        <v>70</v>
      </c>
      <c r="H121">
        <f>trueraw!F120</f>
        <v>32.4</v>
      </c>
      <c r="I121">
        <v>1</v>
      </c>
      <c r="J121">
        <f t="shared" si="14"/>
        <v>-9.7222222222222071E-2</v>
      </c>
      <c r="K121">
        <f t="shared" si="15"/>
        <v>0.26250000000000018</v>
      </c>
      <c r="L121">
        <f t="shared" si="16"/>
        <v>0.36944444444444463</v>
      </c>
      <c r="M121">
        <f t="shared" si="17"/>
        <v>1.4291666666666669</v>
      </c>
      <c r="N121">
        <f t="shared" si="18"/>
        <v>0.68055555555555569</v>
      </c>
      <c r="O121">
        <f>trueraw!G120*$I121</f>
        <v>0.09</v>
      </c>
      <c r="P121">
        <f>trueraw!H120*$I121</f>
        <v>-1.2</v>
      </c>
      <c r="Q121">
        <f>trueraw!I120*$I121</f>
        <v>0.28999999999999998</v>
      </c>
      <c r="R121">
        <f>trueraw!J120*$I121</f>
        <v>0.24</v>
      </c>
      <c r="S121">
        <f>trueraw!K120*$I121</f>
        <v>0.44</v>
      </c>
      <c r="T121">
        <f>trueraw!L120*$I121</f>
        <v>-0.11</v>
      </c>
      <c r="U121">
        <f>trueraw!M120*$I121</f>
        <v>0.15</v>
      </c>
      <c r="V121">
        <f>trueraw!N120*$I121</f>
        <v>0.8</v>
      </c>
      <c r="W121">
        <f>trueraw!O120*$I121</f>
        <v>-0.43</v>
      </c>
      <c r="X121">
        <f t="shared" si="23"/>
        <v>1</v>
      </c>
      <c r="Y121">
        <f t="shared" si="23"/>
        <v>0</v>
      </c>
      <c r="Z121">
        <f t="shared" si="23"/>
        <v>0</v>
      </c>
      <c r="AA121">
        <f t="shared" si="23"/>
        <v>0</v>
      </c>
      <c r="AB121">
        <f t="shared" si="23"/>
        <v>0</v>
      </c>
      <c r="AC121">
        <f t="shared" si="23"/>
        <v>0</v>
      </c>
      <c r="AD121">
        <f t="shared" si="23"/>
        <v>0</v>
      </c>
      <c r="AE121">
        <f t="shared" si="23"/>
        <v>0</v>
      </c>
      <c r="AF121">
        <f t="shared" si="23"/>
        <v>0</v>
      </c>
      <c r="AG121">
        <f t="shared" si="23"/>
        <v>0</v>
      </c>
      <c r="AH121">
        <f t="shared" si="13"/>
        <v>0</v>
      </c>
    </row>
    <row r="122" spans="2:34" x14ac:dyDescent="0.35">
      <c r="B122" s="1" t="str">
        <f>VLOOKUP($D122, AVs!$A$3:$B$202, 2, FALSE)</f>
        <v>_______</v>
      </c>
      <c r="C122" s="3">
        <f>VLOOKUP($D122, AVs!$A$3:$C$202, 3, FALSE)</f>
        <v>-2.1909911140511782</v>
      </c>
      <c r="D122" t="str">
        <f>trueraw!B121</f>
        <v xml:space="preserve">Marvin Bagley III </v>
      </c>
      <c r="E122" t="str">
        <f>trueraw!C121</f>
        <v>PF</v>
      </c>
      <c r="F122" t="str">
        <f>trueraw!D121</f>
        <v>SAC</v>
      </c>
      <c r="G122">
        <f>trueraw!E121</f>
        <v>58</v>
      </c>
      <c r="H122">
        <f>trueraw!F121</f>
        <v>28.6</v>
      </c>
      <c r="I122">
        <v>1</v>
      </c>
      <c r="J122">
        <f t="shared" si="14"/>
        <v>-0.58805555555555555</v>
      </c>
      <c r="K122">
        <f t="shared" si="15"/>
        <v>0.20138888888888898</v>
      </c>
      <c r="L122">
        <f t="shared" si="16"/>
        <v>0.94250000000000012</v>
      </c>
      <c r="M122">
        <f t="shared" si="17"/>
        <v>8.0555555555556976E-3</v>
      </c>
      <c r="N122">
        <f t="shared" si="18"/>
        <v>0.29805555555555563</v>
      </c>
      <c r="O122">
        <f>trueraw!G121*$I122</f>
        <v>0.43</v>
      </c>
      <c r="P122">
        <f>trueraw!H121*$I122</f>
        <v>0.24</v>
      </c>
      <c r="Q122">
        <f>trueraw!I121*$I122</f>
        <v>-1.26</v>
      </c>
      <c r="R122">
        <f>trueraw!J121*$I122</f>
        <v>0.26</v>
      </c>
      <c r="S122">
        <f>trueraw!K121*$I122</f>
        <v>1.37</v>
      </c>
      <c r="T122">
        <f>trueraw!L121*$I122</f>
        <v>-0.92</v>
      </c>
      <c r="U122">
        <f>trueraw!M121*$I122</f>
        <v>-0.85</v>
      </c>
      <c r="V122">
        <f>trueraw!N121*$I122</f>
        <v>1.1000000000000001</v>
      </c>
      <c r="W122">
        <f>trueraw!O121*$I122</f>
        <v>-0.12</v>
      </c>
      <c r="X122">
        <f t="shared" si="23"/>
        <v>1</v>
      </c>
      <c r="Y122">
        <f t="shared" si="23"/>
        <v>0</v>
      </c>
      <c r="Z122">
        <f t="shared" si="23"/>
        <v>0</v>
      </c>
      <c r="AA122">
        <f t="shared" si="23"/>
        <v>0</v>
      </c>
      <c r="AB122">
        <f t="shared" si="23"/>
        <v>0</v>
      </c>
      <c r="AC122">
        <f t="shared" si="23"/>
        <v>0</v>
      </c>
      <c r="AD122">
        <f t="shared" si="23"/>
        <v>0</v>
      </c>
      <c r="AE122">
        <f t="shared" si="23"/>
        <v>0</v>
      </c>
      <c r="AF122">
        <f t="shared" si="23"/>
        <v>0</v>
      </c>
      <c r="AG122">
        <f t="shared" si="23"/>
        <v>0</v>
      </c>
      <c r="AH122">
        <f t="shared" si="13"/>
        <v>0</v>
      </c>
    </row>
    <row r="123" spans="2:34" x14ac:dyDescent="0.35">
      <c r="B123" s="1" t="str">
        <f>VLOOKUP($D123, AVs!$A$3:$B$202, 2, FALSE)</f>
        <v>_______</v>
      </c>
      <c r="C123" s="3">
        <f>VLOOKUP($D123, AVs!$A$3:$C$202, 3, FALSE)</f>
        <v>-2.3371292578251168</v>
      </c>
      <c r="D123" t="str">
        <f>trueraw!B122</f>
        <v>Donte DiVincenzo</v>
      </c>
      <c r="E123" t="str">
        <f>trueraw!C122</f>
        <v>SG, PG</v>
      </c>
      <c r="F123" t="str">
        <f>trueraw!D122</f>
        <v>MIL</v>
      </c>
      <c r="G123">
        <f>trueraw!E122</f>
        <v>68</v>
      </c>
      <c r="H123">
        <f>trueraw!F122</f>
        <v>25.2</v>
      </c>
      <c r="I123">
        <v>1</v>
      </c>
      <c r="J123">
        <f t="shared" si="14"/>
        <v>0.62333333333333329</v>
      </c>
      <c r="K123">
        <f t="shared" si="15"/>
        <v>0.17944444444444435</v>
      </c>
      <c r="L123">
        <f t="shared" si="16"/>
        <v>0.16999999999999993</v>
      </c>
      <c r="M123">
        <f t="shared" si="17"/>
        <v>0.35888888888888881</v>
      </c>
      <c r="N123">
        <f t="shared" si="18"/>
        <v>0.16055555555555548</v>
      </c>
      <c r="O123">
        <f>trueraw!G122*$I123</f>
        <v>-0.06</v>
      </c>
      <c r="P123">
        <f>trueraw!H122*$I123</f>
        <v>-0.19</v>
      </c>
      <c r="Q123">
        <f>trueraw!I122*$I123</f>
        <v>-0.12</v>
      </c>
      <c r="R123">
        <f>trueraw!J122*$I123</f>
        <v>-0.45</v>
      </c>
      <c r="S123">
        <f>trueraw!K122*$I123</f>
        <v>0.2</v>
      </c>
      <c r="T123">
        <f>trueraw!L122*$I123</f>
        <v>0.01</v>
      </c>
      <c r="U123">
        <f>trueraw!M122*$I123</f>
        <v>1.27</v>
      </c>
      <c r="V123">
        <f>trueraw!N122*$I123</f>
        <v>-0.49</v>
      </c>
      <c r="W123">
        <f>trueraw!O122*$I123</f>
        <v>0.02</v>
      </c>
      <c r="X123">
        <f t="shared" ref="X123:AG132" si="24">IF(EXACT($B123, X$2), 1, 0)</f>
        <v>1</v>
      </c>
      <c r="Y123">
        <f t="shared" si="24"/>
        <v>0</v>
      </c>
      <c r="Z123">
        <f t="shared" si="24"/>
        <v>0</v>
      </c>
      <c r="AA123">
        <f t="shared" si="24"/>
        <v>0</v>
      </c>
      <c r="AB123">
        <f t="shared" si="24"/>
        <v>0</v>
      </c>
      <c r="AC123">
        <f t="shared" si="24"/>
        <v>0</v>
      </c>
      <c r="AD123">
        <f t="shared" si="24"/>
        <v>0</v>
      </c>
      <c r="AE123">
        <f t="shared" si="24"/>
        <v>0</v>
      </c>
      <c r="AF123">
        <f t="shared" si="24"/>
        <v>0</v>
      </c>
      <c r="AG123">
        <f t="shared" si="24"/>
        <v>0</v>
      </c>
      <c r="AH123">
        <f t="shared" si="13"/>
        <v>0</v>
      </c>
    </row>
    <row r="124" spans="2:34" x14ac:dyDescent="0.35">
      <c r="B124" s="1" t="str">
        <f>VLOOKUP($D124, AVs!$A$3:$B$202, 2, FALSE)</f>
        <v>_______</v>
      </c>
      <c r="C124" s="3">
        <f>VLOOKUP($D124, AVs!$A$3:$C$202, 3, FALSE)</f>
        <v>-2.5831592973432671</v>
      </c>
      <c r="D124" t="str">
        <f>trueraw!B123</f>
        <v>Derrick Jones Jr.</v>
      </c>
      <c r="E124" t="str">
        <f>trueraw!C123</f>
        <v>SF, SG</v>
      </c>
      <c r="F124" t="str">
        <f>trueraw!D123</f>
        <v>POR</v>
      </c>
      <c r="G124">
        <f>trueraw!E123</f>
        <v>54</v>
      </c>
      <c r="H124">
        <f>trueraw!F123</f>
        <v>26.4</v>
      </c>
      <c r="I124">
        <v>1</v>
      </c>
      <c r="J124">
        <f t="shared" si="14"/>
        <v>-1.0425</v>
      </c>
      <c r="K124">
        <f t="shared" si="15"/>
        <v>0.14249999999999979</v>
      </c>
      <c r="L124">
        <f t="shared" si="16"/>
        <v>0.64500000000000002</v>
      </c>
      <c r="M124">
        <f t="shared" si="17"/>
        <v>0.24749999999999972</v>
      </c>
      <c r="N124">
        <f t="shared" si="18"/>
        <v>-0.71250000000000013</v>
      </c>
      <c r="O124">
        <f>trueraw!G123*$I124</f>
        <v>0.26</v>
      </c>
      <c r="P124">
        <f>trueraw!H123*$I124</f>
        <v>-0.14000000000000001</v>
      </c>
      <c r="Q124">
        <f>trueraw!I123*$I124</f>
        <v>-0.93</v>
      </c>
      <c r="R124">
        <f>trueraw!J123*$I124</f>
        <v>-0.5</v>
      </c>
      <c r="S124">
        <f>trueraw!K123*$I124</f>
        <v>-7.0000000000000007E-2</v>
      </c>
      <c r="T124">
        <f>trueraw!L123*$I124</f>
        <v>-0.67</v>
      </c>
      <c r="U124">
        <f>trueraw!M123*$I124</f>
        <v>0.66</v>
      </c>
      <c r="V124">
        <f>trueraw!N123*$I124</f>
        <v>0.44</v>
      </c>
      <c r="W124">
        <f>trueraw!O123*$I124</f>
        <v>1.1399999999999999</v>
      </c>
      <c r="X124">
        <f t="shared" si="24"/>
        <v>1</v>
      </c>
      <c r="Y124">
        <f t="shared" si="24"/>
        <v>0</v>
      </c>
      <c r="Z124">
        <f t="shared" si="24"/>
        <v>0</v>
      </c>
      <c r="AA124">
        <f t="shared" si="24"/>
        <v>0</v>
      </c>
      <c r="AB124">
        <f t="shared" si="24"/>
        <v>0</v>
      </c>
      <c r="AC124">
        <f t="shared" si="24"/>
        <v>0</v>
      </c>
      <c r="AD124">
        <f t="shared" si="24"/>
        <v>0</v>
      </c>
      <c r="AE124">
        <f t="shared" si="24"/>
        <v>0</v>
      </c>
      <c r="AF124">
        <f t="shared" si="24"/>
        <v>0</v>
      </c>
      <c r="AG124">
        <f t="shared" si="24"/>
        <v>0</v>
      </c>
      <c r="AH124">
        <f t="shared" si="13"/>
        <v>0</v>
      </c>
    </row>
    <row r="125" spans="2:34" x14ac:dyDescent="0.35">
      <c r="B125" s="1" t="str">
        <f>VLOOKUP($D125, AVs!$A$3:$B$202, 2, FALSE)</f>
        <v>_______</v>
      </c>
      <c r="C125" s="3">
        <f>VLOOKUP($D125, AVs!$A$3:$C$202, 3, FALSE)</f>
        <v>-2.4074235548303009</v>
      </c>
      <c r="D125" t="str">
        <f>trueraw!B124</f>
        <v xml:space="preserve">Malik Beasley </v>
      </c>
      <c r="E125" t="str">
        <f>trueraw!C124</f>
        <v>SG</v>
      </c>
      <c r="F125" t="str">
        <f>trueraw!D124</f>
        <v>MIN</v>
      </c>
      <c r="G125">
        <f>trueraw!E124</f>
        <v>64</v>
      </c>
      <c r="H125">
        <f>trueraw!F124</f>
        <v>26.3</v>
      </c>
      <c r="I125">
        <v>1</v>
      </c>
      <c r="J125">
        <f t="shared" si="14"/>
        <v>0.72888888888888914</v>
      </c>
      <c r="K125">
        <f t="shared" si="15"/>
        <v>0.16888888888888909</v>
      </c>
      <c r="L125">
        <f t="shared" si="16"/>
        <v>0.55111111111111122</v>
      </c>
      <c r="M125">
        <f t="shared" si="17"/>
        <v>-0.17777777777777776</v>
      </c>
      <c r="N125">
        <f t="shared" si="18"/>
        <v>-9.7777777777777561E-2</v>
      </c>
      <c r="O125">
        <f>trueraw!G124*$I125</f>
        <v>-0.15</v>
      </c>
      <c r="P125">
        <f>trueraw!H124*$I125</f>
        <v>0.39</v>
      </c>
      <c r="Q125">
        <f>trueraw!I124*$I125</f>
        <v>1.1100000000000001</v>
      </c>
      <c r="R125">
        <f>trueraw!J124*$I125</f>
        <v>0.12</v>
      </c>
      <c r="S125">
        <f>trueraw!K124*$I125</f>
        <v>-0.83</v>
      </c>
      <c r="T125">
        <f>trueraw!L124*$I125</f>
        <v>-0.43</v>
      </c>
      <c r="U125">
        <f>trueraw!M124*$I125</f>
        <v>0.61</v>
      </c>
      <c r="V125">
        <f>trueraw!N124*$I125</f>
        <v>-0.93</v>
      </c>
      <c r="W125">
        <f>trueraw!O124*$I125</f>
        <v>0.3</v>
      </c>
      <c r="X125">
        <f t="shared" si="24"/>
        <v>1</v>
      </c>
      <c r="Y125">
        <f t="shared" si="24"/>
        <v>0</v>
      </c>
      <c r="Z125">
        <f t="shared" si="24"/>
        <v>0</v>
      </c>
      <c r="AA125">
        <f t="shared" si="24"/>
        <v>0</v>
      </c>
      <c r="AB125">
        <f t="shared" si="24"/>
        <v>0</v>
      </c>
      <c r="AC125">
        <f t="shared" si="24"/>
        <v>0</v>
      </c>
      <c r="AD125">
        <f t="shared" si="24"/>
        <v>0</v>
      </c>
      <c r="AE125">
        <f t="shared" si="24"/>
        <v>0</v>
      </c>
      <c r="AF125">
        <f t="shared" si="24"/>
        <v>0</v>
      </c>
      <c r="AG125">
        <f t="shared" si="24"/>
        <v>0</v>
      </c>
      <c r="AH125">
        <f t="shared" si="13"/>
        <v>0</v>
      </c>
    </row>
    <row r="126" spans="2:34" x14ac:dyDescent="0.35">
      <c r="B126" s="1" t="str">
        <f>VLOOKUP($D126, AVs!$A$3:$B$202, 2, FALSE)</f>
        <v>_______</v>
      </c>
      <c r="C126" s="3">
        <f>VLOOKUP($D126, AVs!$A$3:$C$202, 3, FALSE)</f>
        <v>-2.6904505927722351</v>
      </c>
      <c r="D126" t="str">
        <f>trueraw!B125</f>
        <v>Terry Rozier</v>
      </c>
      <c r="E126" t="str">
        <f>trueraw!C125</f>
        <v>PG, SG</v>
      </c>
      <c r="F126" t="str">
        <f>trueraw!D125</f>
        <v>CHA</v>
      </c>
      <c r="G126">
        <f>trueraw!E125</f>
        <v>70</v>
      </c>
      <c r="H126">
        <f>trueraw!F125</f>
        <v>27.8</v>
      </c>
      <c r="I126">
        <v>1</v>
      </c>
      <c r="J126">
        <f t="shared" si="14"/>
        <v>1.5847222222222219</v>
      </c>
      <c r="K126">
        <f t="shared" si="15"/>
        <v>0.12638888888888858</v>
      </c>
      <c r="L126">
        <f t="shared" si="16"/>
        <v>-0.13611111111111143</v>
      </c>
      <c r="M126">
        <f t="shared" si="17"/>
        <v>-0.98194444444444462</v>
      </c>
      <c r="N126">
        <f t="shared" si="18"/>
        <v>0.7291666666666663</v>
      </c>
      <c r="O126">
        <f>trueraw!G125*$I126</f>
        <v>-0.93</v>
      </c>
      <c r="P126">
        <f>trueraw!H125*$I126</f>
        <v>1.1399999999999999</v>
      </c>
      <c r="Q126">
        <f>trueraw!I125*$I126</f>
        <v>1.1299999999999999</v>
      </c>
      <c r="R126">
        <f>trueraw!J125*$I126</f>
        <v>0.38</v>
      </c>
      <c r="S126">
        <f>trueraw!K125*$I126</f>
        <v>-0.51</v>
      </c>
      <c r="T126">
        <f>trueraw!L125*$I126</f>
        <v>0.27</v>
      </c>
      <c r="U126">
        <f>trueraw!M125*$I126</f>
        <v>0.15</v>
      </c>
      <c r="V126">
        <f>trueraw!N125*$I126</f>
        <v>-0.88</v>
      </c>
      <c r="W126">
        <f>trueraw!O125*$I126</f>
        <v>-0.62</v>
      </c>
      <c r="X126">
        <f t="shared" si="24"/>
        <v>1</v>
      </c>
      <c r="Y126">
        <f t="shared" si="24"/>
        <v>0</v>
      </c>
      <c r="Z126">
        <f t="shared" si="24"/>
        <v>0</v>
      </c>
      <c r="AA126">
        <f t="shared" si="24"/>
        <v>0</v>
      </c>
      <c r="AB126">
        <f t="shared" si="24"/>
        <v>0</v>
      </c>
      <c r="AC126">
        <f t="shared" si="24"/>
        <v>0</v>
      </c>
      <c r="AD126">
        <f t="shared" si="24"/>
        <v>0</v>
      </c>
      <c r="AE126">
        <f t="shared" si="24"/>
        <v>0</v>
      </c>
      <c r="AF126">
        <f t="shared" si="24"/>
        <v>0</v>
      </c>
      <c r="AG126">
        <f t="shared" si="24"/>
        <v>0</v>
      </c>
      <c r="AH126">
        <f t="shared" si="13"/>
        <v>0</v>
      </c>
    </row>
    <row r="127" spans="2:34" x14ac:dyDescent="0.35">
      <c r="B127" s="1" t="str">
        <f>VLOOKUP($D127, AVs!$A$3:$B$202, 2, FALSE)</f>
        <v>_______</v>
      </c>
      <c r="C127" s="3">
        <f>VLOOKUP($D127, AVs!$A$3:$C$202, 3, FALSE)</f>
        <v>-2.8217899371766588</v>
      </c>
      <c r="D127" t="str">
        <f>trueraw!B126</f>
        <v>Derrick Rose</v>
      </c>
      <c r="E127" t="str">
        <f>trueraw!C126</f>
        <v>PG</v>
      </c>
      <c r="F127" t="str">
        <f>trueraw!D126</f>
        <v>DET</v>
      </c>
      <c r="G127">
        <f>trueraw!E126</f>
        <v>64</v>
      </c>
      <c r="H127">
        <f>trueraw!F126</f>
        <v>25.5</v>
      </c>
      <c r="I127">
        <v>1</v>
      </c>
      <c r="J127">
        <f t="shared" si="14"/>
        <v>1.573333333333333</v>
      </c>
      <c r="K127">
        <f t="shared" si="15"/>
        <v>0.10666666666666656</v>
      </c>
      <c r="L127">
        <f t="shared" si="16"/>
        <v>-1.0933333333333333</v>
      </c>
      <c r="M127">
        <f t="shared" si="17"/>
        <v>-0.78222222222222204</v>
      </c>
      <c r="N127">
        <f t="shared" si="18"/>
        <v>1.1199999999999997</v>
      </c>
      <c r="O127">
        <f>trueraw!G126*$I127</f>
        <v>0.7</v>
      </c>
      <c r="P127">
        <f>trueraw!H126*$I127</f>
        <v>1</v>
      </c>
      <c r="Q127">
        <f>trueraw!I126*$I127</f>
        <v>-0.71</v>
      </c>
      <c r="R127">
        <f>trueraw!J126*$I127</f>
        <v>0.68</v>
      </c>
      <c r="S127">
        <f>trueraw!K126*$I127</f>
        <v>-1.01</v>
      </c>
      <c r="T127">
        <f>trueraw!L126*$I127</f>
        <v>1.35</v>
      </c>
      <c r="U127">
        <f>trueraw!M126*$I127</f>
        <v>-0.24</v>
      </c>
      <c r="V127">
        <f>trueraw!N126*$I127</f>
        <v>-0.51</v>
      </c>
      <c r="W127">
        <f>trueraw!O126*$I127</f>
        <v>-1.1399999999999999</v>
      </c>
      <c r="X127">
        <f t="shared" si="24"/>
        <v>1</v>
      </c>
      <c r="Y127">
        <f t="shared" si="24"/>
        <v>0</v>
      </c>
      <c r="Z127">
        <f t="shared" si="24"/>
        <v>0</v>
      </c>
      <c r="AA127">
        <f t="shared" si="24"/>
        <v>0</v>
      </c>
      <c r="AB127">
        <f t="shared" si="24"/>
        <v>0</v>
      </c>
      <c r="AC127">
        <f t="shared" si="24"/>
        <v>0</v>
      </c>
      <c r="AD127">
        <f t="shared" si="24"/>
        <v>0</v>
      </c>
      <c r="AE127">
        <f t="shared" si="24"/>
        <v>0</v>
      </c>
      <c r="AF127">
        <f t="shared" si="24"/>
        <v>0</v>
      </c>
      <c r="AG127">
        <f t="shared" si="24"/>
        <v>0</v>
      </c>
      <c r="AH127">
        <f t="shared" si="13"/>
        <v>0</v>
      </c>
    </row>
    <row r="128" spans="2:34" x14ac:dyDescent="0.35">
      <c r="B128" s="1" t="str">
        <f>VLOOKUP($D128, AVs!$A$3:$B$202, 2, FALSE)</f>
        <v>_______</v>
      </c>
      <c r="C128" s="3">
        <f>VLOOKUP($D128, AVs!$A$3:$C$202, 3, FALSE)</f>
        <v>-2.819940087255469</v>
      </c>
      <c r="D128" t="str">
        <f>trueraw!B127</f>
        <v>Markelle Fultz</v>
      </c>
      <c r="E128" t="str">
        <f>trueraw!C127</f>
        <v>PG</v>
      </c>
      <c r="F128" t="str">
        <f>trueraw!D127</f>
        <v>ORL</v>
      </c>
      <c r="G128">
        <f>trueraw!E127</f>
        <v>70</v>
      </c>
      <c r="H128">
        <f>trueraw!F127</f>
        <v>30.1</v>
      </c>
      <c r="I128">
        <v>1</v>
      </c>
      <c r="J128">
        <f t="shared" si="14"/>
        <v>1.5458333333333334</v>
      </c>
      <c r="K128">
        <f t="shared" si="15"/>
        <v>0.10694444444444454</v>
      </c>
      <c r="L128">
        <f t="shared" si="16"/>
        <v>-1.5555555555555554</v>
      </c>
      <c r="M128">
        <f t="shared" si="17"/>
        <v>0.18472222222222232</v>
      </c>
      <c r="N128">
        <f t="shared" si="18"/>
        <v>0.81666666666666676</v>
      </c>
      <c r="O128">
        <f>trueraw!G127*$I128</f>
        <v>-0.16</v>
      </c>
      <c r="P128">
        <f>trueraw!H127*$I128</f>
        <v>-0.08</v>
      </c>
      <c r="Q128">
        <f>trueraw!I127*$I128</f>
        <v>-0.59</v>
      </c>
      <c r="R128">
        <f>trueraw!J127*$I128</f>
        <v>0.17</v>
      </c>
      <c r="S128">
        <f>trueraw!K127*$I128</f>
        <v>-0.44</v>
      </c>
      <c r="T128">
        <f>trueraw!L127*$I128</f>
        <v>1.71</v>
      </c>
      <c r="U128">
        <f>trueraw!M127*$I128</f>
        <v>0.98</v>
      </c>
      <c r="V128">
        <f>trueraw!N127*$I128</f>
        <v>-0.75</v>
      </c>
      <c r="W128">
        <f>trueraw!O127*$I128</f>
        <v>-0.73</v>
      </c>
      <c r="X128">
        <f t="shared" si="24"/>
        <v>1</v>
      </c>
      <c r="Y128">
        <f t="shared" si="24"/>
        <v>0</v>
      </c>
      <c r="Z128">
        <f t="shared" si="24"/>
        <v>0</v>
      </c>
      <c r="AA128">
        <f t="shared" si="24"/>
        <v>0</v>
      </c>
      <c r="AB128">
        <f t="shared" si="24"/>
        <v>0</v>
      </c>
      <c r="AC128">
        <f t="shared" si="24"/>
        <v>0</v>
      </c>
      <c r="AD128">
        <f t="shared" si="24"/>
        <v>0</v>
      </c>
      <c r="AE128">
        <f t="shared" si="24"/>
        <v>0</v>
      </c>
      <c r="AF128">
        <f t="shared" si="24"/>
        <v>0</v>
      </c>
      <c r="AG128">
        <f t="shared" si="24"/>
        <v>0</v>
      </c>
      <c r="AH128">
        <f t="shared" si="13"/>
        <v>0</v>
      </c>
    </row>
    <row r="129" spans="2:34" x14ac:dyDescent="0.35">
      <c r="B129" s="1" t="str">
        <f>VLOOKUP($D129, AVs!$A$3:$B$202, 2, FALSE)</f>
        <v>_______</v>
      </c>
      <c r="C129" s="3">
        <f>VLOOKUP($D129, AVs!$A$3:$C$202, 3, FALSE)</f>
        <v>-3.0363725280345912</v>
      </c>
      <c r="D129" t="str">
        <f>trueraw!B128</f>
        <v>Jordan Clarkson</v>
      </c>
      <c r="E129" t="str">
        <f>trueraw!C128</f>
        <v>SG</v>
      </c>
      <c r="F129" t="str">
        <f>trueraw!D128</f>
        <v>UTA</v>
      </c>
      <c r="G129">
        <f>trueraw!E128</f>
        <v>67</v>
      </c>
      <c r="H129">
        <f>trueraw!F128</f>
        <v>24.7</v>
      </c>
      <c r="I129">
        <v>1</v>
      </c>
      <c r="J129">
        <f t="shared" si="14"/>
        <v>0.36291666666666689</v>
      </c>
      <c r="K129">
        <f t="shared" si="15"/>
        <v>7.4444444444444646E-2</v>
      </c>
      <c r="L129">
        <f t="shared" si="16"/>
        <v>7.4444444444444507E-2</v>
      </c>
      <c r="M129">
        <f t="shared" si="17"/>
        <v>-1.1445833333333335</v>
      </c>
      <c r="N129">
        <f t="shared" si="18"/>
        <v>-0.13958333333333314</v>
      </c>
      <c r="O129">
        <f>trueraw!G128*$I129</f>
        <v>-0.33</v>
      </c>
      <c r="P129">
        <f>trueraw!H128*$I129</f>
        <v>1.31</v>
      </c>
      <c r="Q129">
        <f>trueraw!I128*$I129</f>
        <v>0.66</v>
      </c>
      <c r="R129">
        <f>trueraw!J128*$I129</f>
        <v>0.34</v>
      </c>
      <c r="S129">
        <f>trueraw!K128*$I129</f>
        <v>-0.93</v>
      </c>
      <c r="T129">
        <f>trueraw!L128*$I129</f>
        <v>0</v>
      </c>
      <c r="U129">
        <f>trueraw!M128*$I129</f>
        <v>-0.66</v>
      </c>
      <c r="V129">
        <f>trueraw!N128*$I129</f>
        <v>-0.54</v>
      </c>
      <c r="W129">
        <f>trueraw!O128*$I129</f>
        <v>0.23</v>
      </c>
      <c r="X129">
        <f t="shared" si="24"/>
        <v>1</v>
      </c>
      <c r="Y129">
        <f t="shared" si="24"/>
        <v>0</v>
      </c>
      <c r="Z129">
        <f t="shared" si="24"/>
        <v>0</v>
      </c>
      <c r="AA129">
        <f t="shared" si="24"/>
        <v>0</v>
      </c>
      <c r="AB129">
        <f t="shared" si="24"/>
        <v>0</v>
      </c>
      <c r="AC129">
        <f t="shared" si="24"/>
        <v>0</v>
      </c>
      <c r="AD129">
        <f t="shared" si="24"/>
        <v>0</v>
      </c>
      <c r="AE129">
        <f t="shared" si="24"/>
        <v>0</v>
      </c>
      <c r="AF129">
        <f t="shared" si="24"/>
        <v>0</v>
      </c>
      <c r="AG129">
        <f t="shared" si="24"/>
        <v>0</v>
      </c>
      <c r="AH129">
        <f t="shared" si="13"/>
        <v>0</v>
      </c>
    </row>
    <row r="130" spans="2:34" x14ac:dyDescent="0.35">
      <c r="B130" s="1" t="str">
        <f>VLOOKUP($D130, AVs!$A$3:$B$202, 2, FALSE)</f>
        <v>_______</v>
      </c>
      <c r="C130" s="3">
        <f>VLOOKUP($D130, AVs!$A$3:$C$202, 3, FALSE)</f>
        <v>-3.1547629229906944</v>
      </c>
      <c r="D130" t="str">
        <f>trueraw!B129</f>
        <v>Will Barton</v>
      </c>
      <c r="E130" t="str">
        <f>trueraw!C129</f>
        <v>SF, SG</v>
      </c>
      <c r="F130" t="str">
        <f>trueraw!D129</f>
        <v>DEN</v>
      </c>
      <c r="G130">
        <f>trueraw!E129</f>
        <v>68</v>
      </c>
      <c r="H130">
        <f>trueraw!F129</f>
        <v>27.5</v>
      </c>
      <c r="I130">
        <v>1</v>
      </c>
      <c r="J130">
        <f t="shared" si="14"/>
        <v>-1.8888888888888792E-2</v>
      </c>
      <c r="K130">
        <f t="shared" si="15"/>
        <v>5.6666666666666768E-2</v>
      </c>
      <c r="L130">
        <f t="shared" si="16"/>
        <v>-0.151111111111111</v>
      </c>
      <c r="M130">
        <f t="shared" si="17"/>
        <v>9.444444444444447E-2</v>
      </c>
      <c r="N130">
        <f t="shared" si="18"/>
        <v>-0.19833333333333325</v>
      </c>
      <c r="O130">
        <f>trueraw!G129*$I130</f>
        <v>-0.39</v>
      </c>
      <c r="P130">
        <f>trueraw!H129*$I130</f>
        <v>-0.04</v>
      </c>
      <c r="Q130">
        <f>trueraw!I129*$I130</f>
        <v>0.1</v>
      </c>
      <c r="R130">
        <f>trueraw!J129*$I130</f>
        <v>-0.09</v>
      </c>
      <c r="S130">
        <f>trueraw!K129*$I130</f>
        <v>0.16</v>
      </c>
      <c r="T130">
        <f>trueraw!L129*$I130</f>
        <v>0.22</v>
      </c>
      <c r="U130">
        <f>trueraw!M129*$I130</f>
        <v>0.02</v>
      </c>
      <c r="V130">
        <f>trueraw!N129*$I130</f>
        <v>-0.19</v>
      </c>
      <c r="W130">
        <f>trueraw!O129*$I130</f>
        <v>0.27</v>
      </c>
      <c r="X130">
        <f t="shared" si="24"/>
        <v>1</v>
      </c>
      <c r="Y130">
        <f t="shared" si="24"/>
        <v>0</v>
      </c>
      <c r="Z130">
        <f t="shared" si="24"/>
        <v>0</v>
      </c>
      <c r="AA130">
        <f t="shared" si="24"/>
        <v>0</v>
      </c>
      <c r="AB130">
        <f t="shared" si="24"/>
        <v>0</v>
      </c>
      <c r="AC130">
        <f t="shared" si="24"/>
        <v>0</v>
      </c>
      <c r="AD130">
        <f t="shared" si="24"/>
        <v>0</v>
      </c>
      <c r="AE130">
        <f t="shared" si="24"/>
        <v>0</v>
      </c>
      <c r="AF130">
        <f t="shared" si="24"/>
        <v>0</v>
      </c>
      <c r="AG130">
        <f t="shared" si="24"/>
        <v>0</v>
      </c>
      <c r="AH130">
        <f t="shared" si="13"/>
        <v>0</v>
      </c>
    </row>
    <row r="131" spans="2:34" x14ac:dyDescent="0.35">
      <c r="B131" s="1" t="str">
        <f>VLOOKUP($D131, AVs!$A$3:$B$202, 2, FALSE)</f>
        <v>_______</v>
      </c>
      <c r="C131" s="3">
        <f>VLOOKUP($D131, AVs!$A$3:$C$202, 3, FALSE)</f>
        <v>-4.0574896845309709</v>
      </c>
      <c r="D131" t="str">
        <f>trueraw!B130</f>
        <v>P.J. Tucker</v>
      </c>
      <c r="E131" t="str">
        <f>trueraw!C130</f>
        <v>SF, PF</v>
      </c>
      <c r="F131" t="str">
        <f>trueraw!D130</f>
        <v>HOU</v>
      </c>
      <c r="G131">
        <f>trueraw!E130</f>
        <v>71</v>
      </c>
      <c r="H131">
        <f>trueraw!F130</f>
        <v>34.700000000000003</v>
      </c>
      <c r="I131">
        <v>1</v>
      </c>
      <c r="J131">
        <f t="shared" si="14"/>
        <v>-0.66069444444444436</v>
      </c>
      <c r="K131">
        <f t="shared" si="15"/>
        <v>-7.8888888888888856E-2</v>
      </c>
      <c r="L131">
        <f t="shared" si="16"/>
        <v>0.4043055555555557</v>
      </c>
      <c r="M131">
        <f t="shared" si="17"/>
        <v>9.8611111111111208E-3</v>
      </c>
      <c r="N131">
        <f t="shared" si="18"/>
        <v>-0.71</v>
      </c>
      <c r="O131">
        <f>trueraw!G130*$I131</f>
        <v>-0.46</v>
      </c>
      <c r="P131">
        <f>trueraw!H130*$I131</f>
        <v>-0.09</v>
      </c>
      <c r="Q131">
        <f>trueraw!I130*$I131</f>
        <v>0</v>
      </c>
      <c r="R131">
        <f>trueraw!J130*$I131</f>
        <v>-0.93</v>
      </c>
      <c r="S131">
        <f>trueraw!K130*$I131</f>
        <v>0.79</v>
      </c>
      <c r="T131">
        <f>trueraw!L130*$I131</f>
        <v>-0.49</v>
      </c>
      <c r="U131">
        <f>trueraw!M130*$I131</f>
        <v>0.51</v>
      </c>
      <c r="V131">
        <f>trueraw!N130*$I131</f>
        <v>-0.05</v>
      </c>
      <c r="W131">
        <f>trueraw!O130*$I131</f>
        <v>0.64</v>
      </c>
      <c r="X131">
        <f t="shared" si="24"/>
        <v>1</v>
      </c>
      <c r="Y131">
        <f t="shared" si="24"/>
        <v>0</v>
      </c>
      <c r="Z131">
        <f t="shared" si="24"/>
        <v>0</v>
      </c>
      <c r="AA131">
        <f t="shared" si="24"/>
        <v>0</v>
      </c>
      <c r="AB131">
        <f t="shared" si="24"/>
        <v>0</v>
      </c>
      <c r="AC131">
        <f t="shared" si="24"/>
        <v>0</v>
      </c>
      <c r="AD131">
        <f t="shared" si="24"/>
        <v>0</v>
      </c>
      <c r="AE131">
        <f t="shared" si="24"/>
        <v>0</v>
      </c>
      <c r="AF131">
        <f t="shared" si="24"/>
        <v>0</v>
      </c>
      <c r="AG131">
        <f t="shared" si="24"/>
        <v>0</v>
      </c>
      <c r="AH131">
        <f t="shared" ref="AH131:AH194" si="25">IF(EXACT($B131, AH$2), 1, 0)</f>
        <v>0</v>
      </c>
    </row>
    <row r="132" spans="2:34" x14ac:dyDescent="0.35">
      <c r="B132" s="1" t="str">
        <f>VLOOKUP($D132, AVs!$A$3:$B$202, 2, FALSE)</f>
        <v>_______</v>
      </c>
      <c r="C132" s="3">
        <f>VLOOKUP($D132, AVs!$A$3:$C$202, 3, FALSE)</f>
        <v>-4.0648890842157277</v>
      </c>
      <c r="D132" t="str">
        <f>trueraw!B131</f>
        <v>Tyler Herro</v>
      </c>
      <c r="E132" t="str">
        <f>trueraw!C131</f>
        <v>SG</v>
      </c>
      <c r="F132" t="str">
        <f>trueraw!D131</f>
        <v>MIA</v>
      </c>
      <c r="G132">
        <f>trueraw!E131</f>
        <v>64</v>
      </c>
      <c r="H132">
        <f>trueraw!F131</f>
        <v>31.2</v>
      </c>
      <c r="I132">
        <v>1</v>
      </c>
      <c r="J132">
        <f t="shared" ref="J132:J195" si="26">$G132/72*SUMPRODUCT($O132:$W132, $O$1:$W$1)</f>
        <v>0.87111111111111084</v>
      </c>
      <c r="K132">
        <f t="shared" ref="J132:K195" si="27">$G132/72*SUM($O132:$W132)</f>
        <v>-8.000000000000021E-2</v>
      </c>
      <c r="L132">
        <f t="shared" ref="L132:L195" si="28">$G132/72*(SUM($O132:$S132) + SUM($U132:$W132))</f>
        <v>-9.777777777777806E-2</v>
      </c>
      <c r="M132">
        <f t="shared" ref="M132:M195" si="29">$G132/72*(SUM($Q132:$W132) + $O132)</f>
        <v>-0.93333333333333335</v>
      </c>
      <c r="N132">
        <f t="shared" ref="N132:N195" si="30">$G132/72*SUM($O132:$V132)</f>
        <v>0.22222222222222202</v>
      </c>
      <c r="O132">
        <f>trueraw!G131*$I132</f>
        <v>-1.05</v>
      </c>
      <c r="P132">
        <f>trueraw!H131*$I132</f>
        <v>0.96</v>
      </c>
      <c r="Q132">
        <f>trueraw!I131*$I132</f>
        <v>1.17</v>
      </c>
      <c r="R132">
        <f>trueraw!J131*$I132</f>
        <v>0.41</v>
      </c>
      <c r="S132">
        <f>trueraw!K131*$I132</f>
        <v>-0.02</v>
      </c>
      <c r="T132">
        <f>trueraw!L131*$I132</f>
        <v>0.02</v>
      </c>
      <c r="U132">
        <f>trueraw!M131*$I132</f>
        <v>-0.51</v>
      </c>
      <c r="V132">
        <f>trueraw!N131*$I132</f>
        <v>-0.73</v>
      </c>
      <c r="W132">
        <f>trueraw!O131*$I132</f>
        <v>-0.34</v>
      </c>
      <c r="X132">
        <f t="shared" si="24"/>
        <v>1</v>
      </c>
      <c r="Y132">
        <f t="shared" si="24"/>
        <v>0</v>
      </c>
      <c r="Z132">
        <f t="shared" si="24"/>
        <v>0</v>
      </c>
      <c r="AA132">
        <f t="shared" si="24"/>
        <v>0</v>
      </c>
      <c r="AB132">
        <f t="shared" si="24"/>
        <v>0</v>
      </c>
      <c r="AC132">
        <f t="shared" si="24"/>
        <v>0</v>
      </c>
      <c r="AD132">
        <f t="shared" si="24"/>
        <v>0</v>
      </c>
      <c r="AE132">
        <f t="shared" si="24"/>
        <v>0</v>
      </c>
      <c r="AF132">
        <f t="shared" si="24"/>
        <v>0</v>
      </c>
      <c r="AG132">
        <f t="shared" si="24"/>
        <v>0</v>
      </c>
      <c r="AH132">
        <f t="shared" si="25"/>
        <v>0</v>
      </c>
    </row>
    <row r="133" spans="2:34" x14ac:dyDescent="0.35">
      <c r="B133" s="1" t="str">
        <f>VLOOKUP($D133, AVs!$A$3:$B$202, 2, FALSE)</f>
        <v>_______</v>
      </c>
      <c r="C133" s="3">
        <f>VLOOKUP($D133, AVs!$A$3:$C$202, 3, FALSE)</f>
        <v>-4.412660869399275</v>
      </c>
      <c r="D133" t="str">
        <f>trueraw!B132</f>
        <v>Dwight Powell</v>
      </c>
      <c r="E133" t="str">
        <f>trueraw!C132</f>
        <v>C</v>
      </c>
      <c r="F133" t="str">
        <f>trueraw!D132</f>
        <v>DAL</v>
      </c>
      <c r="G133">
        <f>trueraw!E132</f>
        <v>68</v>
      </c>
      <c r="H133">
        <f>trueraw!F132</f>
        <v>26.8</v>
      </c>
      <c r="I133">
        <v>1</v>
      </c>
      <c r="J133">
        <f t="shared" si="26"/>
        <v>-1.0483333333333331</v>
      </c>
      <c r="K133">
        <f t="shared" si="27"/>
        <v>-0.13222222222222213</v>
      </c>
      <c r="L133">
        <f t="shared" si="28"/>
        <v>0.34944444444444456</v>
      </c>
      <c r="M133">
        <f t="shared" si="29"/>
        <v>1.2466666666666666</v>
      </c>
      <c r="N133">
        <f t="shared" si="30"/>
        <v>-0.84055555555555539</v>
      </c>
      <c r="O133">
        <f>trueraw!G132*$I133</f>
        <v>2.41</v>
      </c>
      <c r="P133">
        <f>trueraw!H132*$I133</f>
        <v>-1.46</v>
      </c>
      <c r="Q133">
        <f>trueraw!I132*$I133</f>
        <v>-1.44</v>
      </c>
      <c r="R133">
        <f>trueraw!J132*$I133</f>
        <v>-0.55000000000000004</v>
      </c>
      <c r="S133">
        <f>trueraw!K132*$I133</f>
        <v>0.44</v>
      </c>
      <c r="T133">
        <f>trueraw!L132*$I133</f>
        <v>-0.51</v>
      </c>
      <c r="U133">
        <f>trueraw!M132*$I133</f>
        <v>0</v>
      </c>
      <c r="V133">
        <f>trueraw!N132*$I133</f>
        <v>0.22</v>
      </c>
      <c r="W133">
        <f>trueraw!O132*$I133</f>
        <v>0.75</v>
      </c>
      <c r="X133">
        <f t="shared" ref="X133:AG142" si="31">IF(EXACT($B133, X$2), 1, 0)</f>
        <v>1</v>
      </c>
      <c r="Y133">
        <f t="shared" si="31"/>
        <v>0</v>
      </c>
      <c r="Z133">
        <f t="shared" si="31"/>
        <v>0</v>
      </c>
      <c r="AA133">
        <f t="shared" si="31"/>
        <v>0</v>
      </c>
      <c r="AB133">
        <f t="shared" si="31"/>
        <v>0</v>
      </c>
      <c r="AC133">
        <f t="shared" si="31"/>
        <v>0</v>
      </c>
      <c r="AD133">
        <f t="shared" si="31"/>
        <v>0</v>
      </c>
      <c r="AE133">
        <f t="shared" si="31"/>
        <v>0</v>
      </c>
      <c r="AF133">
        <f t="shared" si="31"/>
        <v>0</v>
      </c>
      <c r="AG133">
        <f t="shared" si="31"/>
        <v>0</v>
      </c>
      <c r="AH133">
        <f t="shared" si="25"/>
        <v>0</v>
      </c>
    </row>
    <row r="134" spans="2:34" x14ac:dyDescent="0.35">
      <c r="B134" s="1" t="str">
        <f>VLOOKUP($D134, AVs!$A$3:$B$202, 2, FALSE)</f>
        <v>_______</v>
      </c>
      <c r="C134" s="3">
        <f>VLOOKUP($D134, AVs!$A$3:$C$202, 3, FALSE)</f>
        <v>-4.3997119199509527</v>
      </c>
      <c r="D134" t="str">
        <f>trueraw!B133</f>
        <v>Seth Curry</v>
      </c>
      <c r="E134" t="str">
        <f>trueraw!C133</f>
        <v>SG, PG</v>
      </c>
      <c r="F134" t="str">
        <f>trueraw!D133</f>
        <v>PHI</v>
      </c>
      <c r="G134">
        <f>trueraw!E133</f>
        <v>67</v>
      </c>
      <c r="H134">
        <f>trueraw!F133</f>
        <v>26.7</v>
      </c>
      <c r="I134">
        <v>1</v>
      </c>
      <c r="J134">
        <f t="shared" si="26"/>
        <v>0.42805555555555552</v>
      </c>
      <c r="K134">
        <f t="shared" si="27"/>
        <v>-0.1302777777777778</v>
      </c>
      <c r="L134">
        <f t="shared" si="28"/>
        <v>0.13027777777777769</v>
      </c>
      <c r="M134">
        <f t="shared" si="29"/>
        <v>-0.34430555555555559</v>
      </c>
      <c r="N134">
        <f t="shared" si="30"/>
        <v>-0.50250000000000006</v>
      </c>
      <c r="O134">
        <f>trueraw!G133*$I134</f>
        <v>0.65</v>
      </c>
      <c r="P134">
        <f>trueraw!H133*$I134</f>
        <v>0.23</v>
      </c>
      <c r="Q134">
        <f>trueraw!I133*$I134</f>
        <v>1.26</v>
      </c>
      <c r="R134">
        <f>trueraw!J133*$I134</f>
        <v>0.13</v>
      </c>
      <c r="S134">
        <f>trueraw!K133*$I134</f>
        <v>-0.97</v>
      </c>
      <c r="T134">
        <f>trueraw!L133*$I134</f>
        <v>-0.28000000000000003</v>
      </c>
      <c r="U134">
        <f>trueraw!M133*$I134</f>
        <v>-0.56000000000000005</v>
      </c>
      <c r="V134">
        <f>trueraw!N133*$I134</f>
        <v>-1</v>
      </c>
      <c r="W134">
        <f>trueraw!O133*$I134</f>
        <v>0.4</v>
      </c>
      <c r="X134">
        <f t="shared" si="31"/>
        <v>1</v>
      </c>
      <c r="Y134">
        <f t="shared" si="31"/>
        <v>0</v>
      </c>
      <c r="Z134">
        <f t="shared" si="31"/>
        <v>0</v>
      </c>
      <c r="AA134">
        <f t="shared" si="31"/>
        <v>0</v>
      </c>
      <c r="AB134">
        <f t="shared" si="31"/>
        <v>0</v>
      </c>
      <c r="AC134">
        <f t="shared" si="31"/>
        <v>0</v>
      </c>
      <c r="AD134">
        <f t="shared" si="31"/>
        <v>0</v>
      </c>
      <c r="AE134">
        <f t="shared" si="31"/>
        <v>0</v>
      </c>
      <c r="AF134">
        <f t="shared" si="31"/>
        <v>0</v>
      </c>
      <c r="AG134">
        <f t="shared" si="31"/>
        <v>0</v>
      </c>
      <c r="AH134">
        <f t="shared" si="25"/>
        <v>0</v>
      </c>
    </row>
    <row r="135" spans="2:34" x14ac:dyDescent="0.35">
      <c r="B135" s="1" t="str">
        <f>VLOOKUP($D135, AVs!$A$3:$B$202, 2, FALSE)</f>
        <v>_______</v>
      </c>
      <c r="C135" s="3">
        <f>VLOOKUP($D135, AVs!$A$3:$C$202, 3, FALSE)</f>
        <v>-4.7271353560014191</v>
      </c>
      <c r="D135" t="str">
        <f>trueraw!B134</f>
        <v>Lou Williams</v>
      </c>
      <c r="E135" t="str">
        <f>trueraw!C134</f>
        <v>SG</v>
      </c>
      <c r="F135" t="str">
        <f>trueraw!D134</f>
        <v>LAC</v>
      </c>
      <c r="G135">
        <f>trueraw!E134</f>
        <v>68</v>
      </c>
      <c r="H135">
        <f>trueraw!F134</f>
        <v>27.2</v>
      </c>
      <c r="I135">
        <v>1</v>
      </c>
      <c r="J135">
        <f t="shared" si="26"/>
        <v>1.8322222222222226</v>
      </c>
      <c r="K135">
        <f t="shared" si="27"/>
        <v>-0.17944444444444418</v>
      </c>
      <c r="L135">
        <f t="shared" si="28"/>
        <v>-1.6716666666666664</v>
      </c>
      <c r="M135">
        <f t="shared" si="29"/>
        <v>-2.115555555555555</v>
      </c>
      <c r="N135">
        <f t="shared" si="30"/>
        <v>1.0483333333333336</v>
      </c>
      <c r="O135">
        <f>trueraw!G134*$I135</f>
        <v>-1.1399999999999999</v>
      </c>
      <c r="P135">
        <f>trueraw!H134*$I135</f>
        <v>2.0499999999999998</v>
      </c>
      <c r="Q135">
        <f>trueraw!I134*$I135</f>
        <v>0.1</v>
      </c>
      <c r="R135">
        <f>trueraw!J134*$I135</f>
        <v>0.69</v>
      </c>
      <c r="S135">
        <f>trueraw!K134*$I135</f>
        <v>-0.75</v>
      </c>
      <c r="T135">
        <f>trueraw!L134*$I135</f>
        <v>1.58</v>
      </c>
      <c r="U135">
        <f>trueraw!M134*$I135</f>
        <v>-0.59</v>
      </c>
      <c r="V135">
        <f>trueraw!N134*$I135</f>
        <v>-0.83</v>
      </c>
      <c r="W135">
        <f>trueraw!O134*$I135</f>
        <v>-1.3</v>
      </c>
      <c r="X135">
        <f t="shared" si="31"/>
        <v>1</v>
      </c>
      <c r="Y135">
        <f t="shared" si="31"/>
        <v>0</v>
      </c>
      <c r="Z135">
        <f t="shared" si="31"/>
        <v>0</v>
      </c>
      <c r="AA135">
        <f t="shared" si="31"/>
        <v>0</v>
      </c>
      <c r="AB135">
        <f t="shared" si="31"/>
        <v>0</v>
      </c>
      <c r="AC135">
        <f t="shared" si="31"/>
        <v>0</v>
      </c>
      <c r="AD135">
        <f t="shared" si="31"/>
        <v>0</v>
      </c>
      <c r="AE135">
        <f t="shared" si="31"/>
        <v>0</v>
      </c>
      <c r="AF135">
        <f t="shared" si="31"/>
        <v>0</v>
      </c>
      <c r="AG135">
        <f t="shared" si="31"/>
        <v>0</v>
      </c>
      <c r="AH135">
        <f t="shared" si="25"/>
        <v>0</v>
      </c>
    </row>
    <row r="136" spans="2:34" x14ac:dyDescent="0.35">
      <c r="B136" s="1" t="str">
        <f>VLOOKUP($D136, AVs!$A$3:$B$202, 2, FALSE)</f>
        <v>_______</v>
      </c>
      <c r="C136" s="3">
        <f>VLOOKUP($D136, AVs!$A$3:$C$202, 3, FALSE)</f>
        <v>-4.6744146332475323</v>
      </c>
      <c r="D136" t="str">
        <f>trueraw!B135</f>
        <v xml:space="preserve">James Wiseman </v>
      </c>
      <c r="E136" t="str">
        <f>trueraw!C135</f>
        <v>C</v>
      </c>
      <c r="F136" t="str">
        <f>trueraw!D135</f>
        <v>GSW</v>
      </c>
      <c r="G136">
        <f>trueraw!E135</f>
        <v>65</v>
      </c>
      <c r="H136">
        <f>trueraw!F135</f>
        <v>25.2</v>
      </c>
      <c r="I136">
        <v>1</v>
      </c>
      <c r="J136">
        <f t="shared" si="26"/>
        <v>-3.0062500000000001</v>
      </c>
      <c r="K136">
        <f t="shared" si="27"/>
        <v>-0.17152777777777783</v>
      </c>
      <c r="L136">
        <f t="shared" si="28"/>
        <v>0.92083333333333339</v>
      </c>
      <c r="M136">
        <f t="shared" si="29"/>
        <v>0.7854166666666671</v>
      </c>
      <c r="N136">
        <f t="shared" si="30"/>
        <v>-0.69513888888888886</v>
      </c>
      <c r="O136">
        <f>trueraw!G135*$I136</f>
        <v>1.25</v>
      </c>
      <c r="P136">
        <f>trueraw!H135*$I136</f>
        <v>-1.06</v>
      </c>
      <c r="Q136">
        <f>trueraw!I135*$I136</f>
        <v>-1.75</v>
      </c>
      <c r="R136">
        <f>trueraw!J135*$I136</f>
        <v>-0.47</v>
      </c>
      <c r="S136">
        <f>trueraw!K135*$I136</f>
        <v>1.35</v>
      </c>
      <c r="T136">
        <f>trueraw!L135*$I136</f>
        <v>-1.21</v>
      </c>
      <c r="U136">
        <f>trueraw!M135*$I136</f>
        <v>-1.44</v>
      </c>
      <c r="V136">
        <f>trueraw!N135*$I136</f>
        <v>2.56</v>
      </c>
      <c r="W136">
        <f>trueraw!O135*$I136</f>
        <v>0.57999999999999996</v>
      </c>
      <c r="X136">
        <f t="shared" si="31"/>
        <v>1</v>
      </c>
      <c r="Y136">
        <f t="shared" si="31"/>
        <v>0</v>
      </c>
      <c r="Z136">
        <f t="shared" si="31"/>
        <v>0</v>
      </c>
      <c r="AA136">
        <f t="shared" si="31"/>
        <v>0</v>
      </c>
      <c r="AB136">
        <f t="shared" si="31"/>
        <v>0</v>
      </c>
      <c r="AC136">
        <f t="shared" si="31"/>
        <v>0</v>
      </c>
      <c r="AD136">
        <f t="shared" si="31"/>
        <v>0</v>
      </c>
      <c r="AE136">
        <f t="shared" si="31"/>
        <v>0</v>
      </c>
      <c r="AF136">
        <f t="shared" si="31"/>
        <v>0</v>
      </c>
      <c r="AG136">
        <f t="shared" si="31"/>
        <v>0</v>
      </c>
      <c r="AH136">
        <f t="shared" si="25"/>
        <v>0</v>
      </c>
    </row>
    <row r="137" spans="2:34" x14ac:dyDescent="0.35">
      <c r="B137" s="1" t="str">
        <f>VLOOKUP($D137, AVs!$A$3:$B$202, 2, FALSE)</f>
        <v>_______</v>
      </c>
      <c r="C137" s="3">
        <f>VLOOKUP($D137, AVs!$A$3:$C$202, 3, FALSE)</f>
        <v>-4.7160362564742879</v>
      </c>
      <c r="D137" t="str">
        <f>trueraw!B136</f>
        <v>Montrezl Harrell</v>
      </c>
      <c r="E137" t="str">
        <f>trueraw!C136</f>
        <v>C, PF</v>
      </c>
      <c r="F137" t="str">
        <f>trueraw!D136</f>
        <v>LAL</v>
      </c>
      <c r="G137">
        <f>trueraw!E136</f>
        <v>64</v>
      </c>
      <c r="H137">
        <f>trueraw!F136</f>
        <v>26.1</v>
      </c>
      <c r="I137">
        <v>1</v>
      </c>
      <c r="J137">
        <f t="shared" si="26"/>
        <v>-1.1911111111111112</v>
      </c>
      <c r="K137">
        <f t="shared" si="27"/>
        <v>-0.17777777777777795</v>
      </c>
      <c r="L137">
        <f t="shared" si="28"/>
        <v>0.31111111111111095</v>
      </c>
      <c r="M137">
        <f t="shared" si="29"/>
        <v>2.0266666666666664</v>
      </c>
      <c r="N137">
        <f t="shared" si="30"/>
        <v>-0.21333333333333351</v>
      </c>
      <c r="O137">
        <f>trueraw!G136*$I137</f>
        <v>3.26</v>
      </c>
      <c r="P137">
        <f>trueraw!H136*$I137</f>
        <v>-2.48</v>
      </c>
      <c r="Q137">
        <f>trueraw!I136*$I137</f>
        <v>-1.75</v>
      </c>
      <c r="R137">
        <f>trueraw!J136*$I137</f>
        <v>0.44</v>
      </c>
      <c r="S137">
        <f>trueraw!K136*$I137</f>
        <v>0.64</v>
      </c>
      <c r="T137">
        <f>trueraw!L136*$I137</f>
        <v>-0.55000000000000004</v>
      </c>
      <c r="U137">
        <f>trueraw!M136*$I137</f>
        <v>-0.9</v>
      </c>
      <c r="V137">
        <f>trueraw!N136*$I137</f>
        <v>1.1000000000000001</v>
      </c>
      <c r="W137">
        <f>trueraw!O136*$I137</f>
        <v>0.04</v>
      </c>
      <c r="X137">
        <f t="shared" si="31"/>
        <v>1</v>
      </c>
      <c r="Y137">
        <f t="shared" si="31"/>
        <v>0</v>
      </c>
      <c r="Z137">
        <f t="shared" si="31"/>
        <v>0</v>
      </c>
      <c r="AA137">
        <f t="shared" si="31"/>
        <v>0</v>
      </c>
      <c r="AB137">
        <f t="shared" si="31"/>
        <v>0</v>
      </c>
      <c r="AC137">
        <f t="shared" si="31"/>
        <v>0</v>
      </c>
      <c r="AD137">
        <f t="shared" si="31"/>
        <v>0</v>
      </c>
      <c r="AE137">
        <f t="shared" si="31"/>
        <v>0</v>
      </c>
      <c r="AF137">
        <f t="shared" si="31"/>
        <v>0</v>
      </c>
      <c r="AG137">
        <f t="shared" si="31"/>
        <v>0</v>
      </c>
      <c r="AH137">
        <f t="shared" si="25"/>
        <v>0</v>
      </c>
    </row>
    <row r="138" spans="2:34" x14ac:dyDescent="0.35">
      <c r="B138" s="1" t="str">
        <f>VLOOKUP($D138, AVs!$A$3:$B$202, 2, FALSE)</f>
        <v>_______</v>
      </c>
      <c r="C138" s="3">
        <f>VLOOKUP($D138, AVs!$A$3:$C$202, 3, FALSE)</f>
        <v>-4.9888891198496763</v>
      </c>
      <c r="D138" t="str">
        <f>trueraw!B137</f>
        <v xml:space="preserve">Mo Bamba </v>
      </c>
      <c r="E138" t="str">
        <f>trueraw!C137</f>
        <v>C</v>
      </c>
      <c r="F138" t="str">
        <f>trueraw!D137</f>
        <v>ORL</v>
      </c>
      <c r="G138">
        <f>trueraw!E137</f>
        <v>63</v>
      </c>
      <c r="H138">
        <f>trueraw!F137</f>
        <v>17.600000000000001</v>
      </c>
      <c r="I138">
        <v>1</v>
      </c>
      <c r="J138">
        <f t="shared" si="26"/>
        <v>-3.3249999999999997</v>
      </c>
      <c r="K138">
        <f t="shared" si="27"/>
        <v>-0.21874999999999989</v>
      </c>
      <c r="L138">
        <f t="shared" si="28"/>
        <v>0.58624999999999994</v>
      </c>
      <c r="M138">
        <f t="shared" si="29"/>
        <v>0.37625000000000003</v>
      </c>
      <c r="N138">
        <f t="shared" si="30"/>
        <v>-0.9362499999999998</v>
      </c>
      <c r="O138">
        <f>trueraw!G137*$I138</f>
        <v>0.03</v>
      </c>
      <c r="P138">
        <f>trueraw!H137*$I138</f>
        <v>-0.68</v>
      </c>
      <c r="Q138">
        <f>trueraw!I137*$I138</f>
        <v>-0.75</v>
      </c>
      <c r="R138">
        <f>trueraw!J137*$I138</f>
        <v>-1</v>
      </c>
      <c r="S138">
        <f>trueraw!K137*$I138</f>
        <v>0.52</v>
      </c>
      <c r="T138">
        <f>trueraw!L137*$I138</f>
        <v>-0.92</v>
      </c>
      <c r="U138">
        <f>trueraw!M137*$I138</f>
        <v>-1</v>
      </c>
      <c r="V138">
        <f>trueraw!N137*$I138</f>
        <v>2.73</v>
      </c>
      <c r="W138">
        <f>trueraw!O137*$I138</f>
        <v>0.82</v>
      </c>
      <c r="X138">
        <f t="shared" si="31"/>
        <v>1</v>
      </c>
      <c r="Y138">
        <f t="shared" si="31"/>
        <v>0</v>
      </c>
      <c r="Z138">
        <f t="shared" si="31"/>
        <v>0</v>
      </c>
      <c r="AA138">
        <f t="shared" si="31"/>
        <v>0</v>
      </c>
      <c r="AB138">
        <f t="shared" si="31"/>
        <v>0</v>
      </c>
      <c r="AC138">
        <f t="shared" si="31"/>
        <v>0</v>
      </c>
      <c r="AD138">
        <f t="shared" si="31"/>
        <v>0</v>
      </c>
      <c r="AE138">
        <f t="shared" si="31"/>
        <v>0</v>
      </c>
      <c r="AF138">
        <f t="shared" si="31"/>
        <v>0</v>
      </c>
      <c r="AG138">
        <f t="shared" si="31"/>
        <v>0</v>
      </c>
      <c r="AH138">
        <f t="shared" si="25"/>
        <v>0</v>
      </c>
    </row>
    <row r="139" spans="2:34" x14ac:dyDescent="0.35">
      <c r="B139" s="1" t="str">
        <f>VLOOKUP($D139, AVs!$A$3:$B$202, 2, FALSE)</f>
        <v>_______</v>
      </c>
      <c r="C139" s="3">
        <f>VLOOKUP($D139, AVs!$A$3:$C$202, 3, FALSE)</f>
        <v>-5.5392194714034302</v>
      </c>
      <c r="D139" t="str">
        <f>trueraw!B138</f>
        <v>Royce O'Neale</v>
      </c>
      <c r="E139" t="str">
        <f>trueraw!C138</f>
        <v>SF</v>
      </c>
      <c r="F139" t="str">
        <f>trueraw!D138</f>
        <v>UTA</v>
      </c>
      <c r="G139">
        <f>trueraw!E138</f>
        <v>70</v>
      </c>
      <c r="H139">
        <f>trueraw!F138</f>
        <v>28.2</v>
      </c>
      <c r="I139">
        <v>1</v>
      </c>
      <c r="J139">
        <f t="shared" si="26"/>
        <v>-0.84583333333333321</v>
      </c>
      <c r="K139">
        <f t="shared" si="27"/>
        <v>-0.30138888888888871</v>
      </c>
      <c r="L139">
        <f t="shared" si="28"/>
        <v>-0.27222222222222214</v>
      </c>
      <c r="M139">
        <f t="shared" si="29"/>
        <v>-0.21388888888888885</v>
      </c>
      <c r="N139">
        <f t="shared" si="30"/>
        <v>-0.94305555555555542</v>
      </c>
      <c r="O139">
        <f>trueraw!G138*$I139</f>
        <v>0</v>
      </c>
      <c r="P139">
        <f>trueraw!H138*$I139</f>
        <v>-0.09</v>
      </c>
      <c r="Q139">
        <f>trueraw!I138*$I139</f>
        <v>-0.28999999999999998</v>
      </c>
      <c r="R139">
        <f>trueraw!J138*$I139</f>
        <v>-1</v>
      </c>
      <c r="S139">
        <f>trueraw!K138*$I139</f>
        <v>0.25</v>
      </c>
      <c r="T139">
        <f>trueraw!L138*$I139</f>
        <v>-0.03</v>
      </c>
      <c r="U139">
        <f>trueraw!M138*$I139</f>
        <v>0.28999999999999998</v>
      </c>
      <c r="V139">
        <f>trueraw!N138*$I139</f>
        <v>-0.1</v>
      </c>
      <c r="W139">
        <f>trueraw!O138*$I139</f>
        <v>0.66</v>
      </c>
      <c r="X139">
        <f t="shared" si="31"/>
        <v>1</v>
      </c>
      <c r="Y139">
        <f t="shared" si="31"/>
        <v>0</v>
      </c>
      <c r="Z139">
        <f t="shared" si="31"/>
        <v>0</v>
      </c>
      <c r="AA139">
        <f t="shared" si="31"/>
        <v>0</v>
      </c>
      <c r="AB139">
        <f t="shared" si="31"/>
        <v>0</v>
      </c>
      <c r="AC139">
        <f t="shared" si="31"/>
        <v>0</v>
      </c>
      <c r="AD139">
        <f t="shared" si="31"/>
        <v>0</v>
      </c>
      <c r="AE139">
        <f t="shared" si="31"/>
        <v>0</v>
      </c>
      <c r="AF139">
        <f t="shared" si="31"/>
        <v>0</v>
      </c>
      <c r="AG139">
        <f t="shared" si="31"/>
        <v>0</v>
      </c>
      <c r="AH139">
        <f t="shared" si="25"/>
        <v>0</v>
      </c>
    </row>
    <row r="140" spans="2:34" x14ac:dyDescent="0.35">
      <c r="B140" s="1" t="str">
        <f>VLOOKUP($D140, AVs!$A$3:$B$202, 2, FALSE)</f>
        <v>_______</v>
      </c>
      <c r="C140" s="3">
        <f>VLOOKUP($D140, AVs!$A$3:$C$202, 3, FALSE)</f>
        <v>-5.3560843292057134</v>
      </c>
      <c r="D140" t="str">
        <f>trueraw!B139</f>
        <v xml:space="preserve">Jeremy Lamb </v>
      </c>
      <c r="E140" t="str">
        <f>trueraw!C139</f>
        <v>SG, SF</v>
      </c>
      <c r="F140" t="str">
        <f>trueraw!D139</f>
        <v>IND</v>
      </c>
      <c r="G140">
        <f>trueraw!E139</f>
        <v>58</v>
      </c>
      <c r="H140">
        <f>trueraw!F139</f>
        <v>24.7</v>
      </c>
      <c r="I140">
        <v>1</v>
      </c>
      <c r="J140">
        <f t="shared" si="26"/>
        <v>-0.65250000000000019</v>
      </c>
      <c r="K140">
        <f t="shared" si="27"/>
        <v>-0.27388888888888913</v>
      </c>
      <c r="L140">
        <f t="shared" si="28"/>
        <v>2.41666666666666E-2</v>
      </c>
      <c r="M140">
        <f t="shared" si="29"/>
        <v>-0.73305555555555546</v>
      </c>
      <c r="N140">
        <f t="shared" si="30"/>
        <v>-0.82972222222222247</v>
      </c>
      <c r="O140">
        <f>trueraw!G139*$I140</f>
        <v>-0.12</v>
      </c>
      <c r="P140">
        <f>trueraw!H139*$I140</f>
        <v>0.56999999999999995</v>
      </c>
      <c r="Q140">
        <f>trueraw!I139*$I140</f>
        <v>-0.54</v>
      </c>
      <c r="R140">
        <f>trueraw!J139*$I140</f>
        <v>-0.31</v>
      </c>
      <c r="S140">
        <f>trueraw!K139*$I140</f>
        <v>-0.41</v>
      </c>
      <c r="T140">
        <f>trueraw!L139*$I140</f>
        <v>-0.37</v>
      </c>
      <c r="U140">
        <f>trueraw!M139*$I140</f>
        <v>0.37</v>
      </c>
      <c r="V140">
        <f>trueraw!N139*$I140</f>
        <v>-0.22</v>
      </c>
      <c r="W140">
        <f>trueraw!O139*$I140</f>
        <v>0.69</v>
      </c>
      <c r="X140">
        <f t="shared" si="31"/>
        <v>1</v>
      </c>
      <c r="Y140">
        <f t="shared" si="31"/>
        <v>0</v>
      </c>
      <c r="Z140">
        <f t="shared" si="31"/>
        <v>0</v>
      </c>
      <c r="AA140">
        <f t="shared" si="31"/>
        <v>0</v>
      </c>
      <c r="AB140">
        <f t="shared" si="31"/>
        <v>0</v>
      </c>
      <c r="AC140">
        <f t="shared" si="31"/>
        <v>0</v>
      </c>
      <c r="AD140">
        <f t="shared" si="31"/>
        <v>0</v>
      </c>
      <c r="AE140">
        <f t="shared" si="31"/>
        <v>0</v>
      </c>
      <c r="AF140">
        <f t="shared" si="31"/>
        <v>0</v>
      </c>
      <c r="AG140">
        <f t="shared" si="31"/>
        <v>0</v>
      </c>
      <c r="AH140">
        <f t="shared" si="25"/>
        <v>0</v>
      </c>
    </row>
    <row r="141" spans="2:34" x14ac:dyDescent="0.35">
      <c r="B141" s="1" t="str">
        <f>VLOOKUP($D141, AVs!$A$3:$B$202, 2, FALSE)</f>
        <v>_______</v>
      </c>
      <c r="C141" s="3">
        <f>VLOOKUP($D141, AVs!$A$3:$C$202, 3, FALSE)</f>
        <v>-5.7334537131282852</v>
      </c>
      <c r="D141" t="str">
        <f>trueraw!B140</f>
        <v>Devonte' Graham</v>
      </c>
      <c r="E141" t="str">
        <f>trueraw!C140</f>
        <v>PG</v>
      </c>
      <c r="F141" t="str">
        <f>trueraw!D140</f>
        <v>CHA</v>
      </c>
      <c r="G141">
        <f>trueraw!E140</f>
        <v>70</v>
      </c>
      <c r="H141">
        <f>trueraw!F140</f>
        <v>30.6</v>
      </c>
      <c r="I141">
        <v>1</v>
      </c>
      <c r="J141">
        <f t="shared" si="26"/>
        <v>1.6722222222222225</v>
      </c>
      <c r="K141">
        <f t="shared" si="27"/>
        <v>-0.33055555555555532</v>
      </c>
      <c r="L141">
        <f t="shared" si="28"/>
        <v>-2.1486111111111112</v>
      </c>
      <c r="M141">
        <f t="shared" si="29"/>
        <v>-1.020833333333333</v>
      </c>
      <c r="N141">
        <f t="shared" si="30"/>
        <v>0.84583333333333355</v>
      </c>
      <c r="O141">
        <f>trueraw!G140*$I141</f>
        <v>-2.65</v>
      </c>
      <c r="P141">
        <f>trueraw!H140*$I141</f>
        <v>0.71</v>
      </c>
      <c r="Q141">
        <f>trueraw!I140*$I141</f>
        <v>1.74</v>
      </c>
      <c r="R141">
        <f>trueraw!J140*$I141</f>
        <v>0.38</v>
      </c>
      <c r="S141">
        <f>trueraw!K140*$I141</f>
        <v>-0.75</v>
      </c>
      <c r="T141">
        <f>trueraw!L140*$I141</f>
        <v>1.87</v>
      </c>
      <c r="U141">
        <f>trueraw!M140*$I141</f>
        <v>0.42</v>
      </c>
      <c r="V141">
        <f>trueraw!N140*$I141</f>
        <v>-0.85</v>
      </c>
      <c r="W141">
        <f>trueraw!O140*$I141</f>
        <v>-1.21</v>
      </c>
      <c r="X141">
        <f t="shared" si="31"/>
        <v>1</v>
      </c>
      <c r="Y141">
        <f t="shared" si="31"/>
        <v>0</v>
      </c>
      <c r="Z141">
        <f t="shared" si="31"/>
        <v>0</v>
      </c>
      <c r="AA141">
        <f t="shared" si="31"/>
        <v>0</v>
      </c>
      <c r="AB141">
        <f t="shared" si="31"/>
        <v>0</v>
      </c>
      <c r="AC141">
        <f t="shared" si="31"/>
        <v>0</v>
      </c>
      <c r="AD141">
        <f t="shared" si="31"/>
        <v>0</v>
      </c>
      <c r="AE141">
        <f t="shared" si="31"/>
        <v>0</v>
      </c>
      <c r="AF141">
        <f t="shared" si="31"/>
        <v>0</v>
      </c>
      <c r="AG141">
        <f t="shared" si="31"/>
        <v>0</v>
      </c>
      <c r="AH141">
        <f t="shared" si="25"/>
        <v>0</v>
      </c>
    </row>
    <row r="142" spans="2:34" x14ac:dyDescent="0.35">
      <c r="B142" s="1" t="str">
        <f>VLOOKUP($D142, AVs!$A$3:$B$202, 2, FALSE)</f>
        <v>_______</v>
      </c>
      <c r="C142" s="3">
        <f>VLOOKUP($D142, AVs!$A$3:$C$202, 3, FALSE)</f>
        <v>-6.1866669438196134</v>
      </c>
      <c r="D142" t="str">
        <f>trueraw!B141</f>
        <v>Miles Bridges</v>
      </c>
      <c r="E142" t="str">
        <f>trueraw!C141</f>
        <v>SF, PF</v>
      </c>
      <c r="F142" t="str">
        <f>trueraw!D141</f>
        <v>CHA</v>
      </c>
      <c r="G142">
        <f>trueraw!E141</f>
        <v>70</v>
      </c>
      <c r="H142">
        <f>trueraw!F141</f>
        <v>28.4</v>
      </c>
      <c r="I142">
        <v>1</v>
      </c>
      <c r="J142">
        <f t="shared" si="26"/>
        <v>-1.1861111111111111</v>
      </c>
      <c r="K142">
        <f t="shared" si="27"/>
        <v>-0.39861111111111108</v>
      </c>
      <c r="L142">
        <f t="shared" si="28"/>
        <v>5.8333333333333341E-2</v>
      </c>
      <c r="M142">
        <f t="shared" si="29"/>
        <v>-0.42777777777777759</v>
      </c>
      <c r="N142">
        <f t="shared" si="30"/>
        <v>-0.47638888888888886</v>
      </c>
      <c r="O142">
        <f>trueraw!G141*$I142</f>
        <v>-0.16</v>
      </c>
      <c r="P142">
        <f>trueraw!H141*$I142</f>
        <v>0.03</v>
      </c>
      <c r="Q142">
        <f>trueraw!I141*$I142</f>
        <v>-0.14000000000000001</v>
      </c>
      <c r="R142">
        <f>trueraw!J141*$I142</f>
        <v>0</v>
      </c>
      <c r="S142">
        <f>trueraw!K141*$I142</f>
        <v>0.23</v>
      </c>
      <c r="T142">
        <f>trueraw!L141*$I142</f>
        <v>-0.47</v>
      </c>
      <c r="U142">
        <f>trueraw!M141*$I142</f>
        <v>-0.71</v>
      </c>
      <c r="V142">
        <f>trueraw!N141*$I142</f>
        <v>0.73</v>
      </c>
      <c r="W142">
        <f>trueraw!O141*$I142</f>
        <v>0.08</v>
      </c>
      <c r="X142">
        <f t="shared" si="31"/>
        <v>1</v>
      </c>
      <c r="Y142">
        <f t="shared" si="31"/>
        <v>0</v>
      </c>
      <c r="Z142">
        <f t="shared" si="31"/>
        <v>0</v>
      </c>
      <c r="AA142">
        <f t="shared" si="31"/>
        <v>0</v>
      </c>
      <c r="AB142">
        <f t="shared" si="31"/>
        <v>0</v>
      </c>
      <c r="AC142">
        <f t="shared" si="31"/>
        <v>0</v>
      </c>
      <c r="AD142">
        <f t="shared" si="31"/>
        <v>0</v>
      </c>
      <c r="AE142">
        <f t="shared" si="31"/>
        <v>0</v>
      </c>
      <c r="AF142">
        <f t="shared" si="31"/>
        <v>0</v>
      </c>
      <c r="AG142">
        <f t="shared" si="31"/>
        <v>0</v>
      </c>
      <c r="AH142">
        <f t="shared" si="25"/>
        <v>0</v>
      </c>
    </row>
    <row r="143" spans="2:34" x14ac:dyDescent="0.35">
      <c r="B143" s="1" t="str">
        <f>VLOOKUP($D143, AVs!$A$3:$B$202, 2, FALSE)</f>
        <v>_______</v>
      </c>
      <c r="C143" s="3">
        <f>VLOOKUP($D143, AVs!$A$3:$C$202, 3, FALSE)</f>
        <v>-4.6975377572623955</v>
      </c>
      <c r="D143" t="str">
        <f>trueraw!B142</f>
        <v xml:space="preserve">DeMarcus Cousins </v>
      </c>
      <c r="E143" t="str">
        <f>trueraw!C142</f>
        <v>C</v>
      </c>
      <c r="F143" t="str">
        <f>trueraw!D142</f>
        <v>HOU</v>
      </c>
      <c r="G143">
        <f>trueraw!E142</f>
        <v>30</v>
      </c>
      <c r="H143">
        <f>trueraw!F142</f>
        <v>23.2</v>
      </c>
      <c r="I143">
        <v>1</v>
      </c>
      <c r="J143">
        <f t="shared" si="26"/>
        <v>-0.47083333333333338</v>
      </c>
      <c r="K143">
        <f t="shared" si="27"/>
        <v>-0.17500000000000007</v>
      </c>
      <c r="L143">
        <f t="shared" si="28"/>
        <v>-4.1666666666666755E-2</v>
      </c>
      <c r="M143">
        <f t="shared" si="29"/>
        <v>0.16250000000000006</v>
      </c>
      <c r="N143">
        <f t="shared" si="30"/>
        <v>0.1291666666666666</v>
      </c>
      <c r="O143">
        <f>trueraw!G142*$I143</f>
        <v>0.53</v>
      </c>
      <c r="P143">
        <f>trueraw!H142*$I143</f>
        <v>-0.81</v>
      </c>
      <c r="Q143">
        <f>trueraw!I142*$I143</f>
        <v>-0.66</v>
      </c>
      <c r="R143">
        <f>trueraw!J142*$I143</f>
        <v>-0.47</v>
      </c>
      <c r="S143">
        <f>trueraw!K142*$I143</f>
        <v>0.65</v>
      </c>
      <c r="T143">
        <f>trueraw!L142*$I143</f>
        <v>-0.32</v>
      </c>
      <c r="U143">
        <f>trueraw!M142*$I143</f>
        <v>-0.05</v>
      </c>
      <c r="V143">
        <f>trueraw!N142*$I143</f>
        <v>1.44</v>
      </c>
      <c r="W143">
        <f>trueraw!O142*$I143</f>
        <v>-0.73</v>
      </c>
      <c r="X143">
        <f t="shared" ref="X143:AG152" si="32">IF(EXACT($B143, X$2), 1, 0)</f>
        <v>1</v>
      </c>
      <c r="Y143">
        <f t="shared" si="32"/>
        <v>0</v>
      </c>
      <c r="Z143">
        <f t="shared" si="32"/>
        <v>0</v>
      </c>
      <c r="AA143">
        <f t="shared" si="32"/>
        <v>0</v>
      </c>
      <c r="AB143">
        <f t="shared" si="32"/>
        <v>0</v>
      </c>
      <c r="AC143">
        <f t="shared" si="32"/>
        <v>0</v>
      </c>
      <c r="AD143">
        <f t="shared" si="32"/>
        <v>0</v>
      </c>
      <c r="AE143">
        <f t="shared" si="32"/>
        <v>0</v>
      </c>
      <c r="AF143">
        <f t="shared" si="32"/>
        <v>0</v>
      </c>
      <c r="AG143">
        <f t="shared" si="32"/>
        <v>0</v>
      </c>
      <c r="AH143">
        <f t="shared" si="25"/>
        <v>0</v>
      </c>
    </row>
    <row r="144" spans="2:34" x14ac:dyDescent="0.35">
      <c r="B144" s="1" t="str">
        <f>VLOOKUP($D144, AVs!$A$3:$B$202, 2, FALSE)</f>
        <v>_______</v>
      </c>
      <c r="C144" s="3">
        <f>VLOOKUP($D144, AVs!$A$3:$C$202, 3, FALSE)</f>
        <v>-5.9461864540650327</v>
      </c>
      <c r="D144" t="str">
        <f>trueraw!B143</f>
        <v>Aron Baynes</v>
      </c>
      <c r="E144" t="str">
        <f>trueraw!C143</f>
        <v>C</v>
      </c>
      <c r="F144" t="str">
        <f>trueraw!D143</f>
        <v>TOR</v>
      </c>
      <c r="G144">
        <f>trueraw!E143</f>
        <v>58</v>
      </c>
      <c r="H144">
        <f>trueraw!F143</f>
        <v>27.6</v>
      </c>
      <c r="I144">
        <v>1</v>
      </c>
      <c r="J144">
        <f t="shared" si="26"/>
        <v>-0.58000000000000018</v>
      </c>
      <c r="K144">
        <f t="shared" si="27"/>
        <v>-0.36250000000000021</v>
      </c>
      <c r="L144">
        <f t="shared" si="28"/>
        <v>-0.13694444444444456</v>
      </c>
      <c r="M144">
        <f t="shared" si="29"/>
        <v>-0.23361111111111132</v>
      </c>
      <c r="N144">
        <f t="shared" si="30"/>
        <v>-0.40277777777777796</v>
      </c>
      <c r="O144">
        <f>trueraw!G143*$I144</f>
        <v>0.49</v>
      </c>
      <c r="P144">
        <f>trueraw!H143*$I144</f>
        <v>-0.16</v>
      </c>
      <c r="Q144">
        <f>trueraw!I143*$I144</f>
        <v>-0.12</v>
      </c>
      <c r="R144">
        <f>trueraw!J143*$I144</f>
        <v>-0.04</v>
      </c>
      <c r="S144">
        <f>trueraw!K143*$I144</f>
        <v>0.98</v>
      </c>
      <c r="T144">
        <f>trueraw!L143*$I144</f>
        <v>-0.28000000000000003</v>
      </c>
      <c r="U144">
        <f>trueraw!M143*$I144</f>
        <v>-1.59</v>
      </c>
      <c r="V144">
        <f>trueraw!N143*$I144</f>
        <v>0.22</v>
      </c>
      <c r="W144">
        <f>trueraw!O143*$I144</f>
        <v>0.05</v>
      </c>
      <c r="X144">
        <f t="shared" si="32"/>
        <v>1</v>
      </c>
      <c r="Y144">
        <f t="shared" si="32"/>
        <v>0</v>
      </c>
      <c r="Z144">
        <f t="shared" si="32"/>
        <v>0</v>
      </c>
      <c r="AA144">
        <f t="shared" si="32"/>
        <v>0</v>
      </c>
      <c r="AB144">
        <f t="shared" si="32"/>
        <v>0</v>
      </c>
      <c r="AC144">
        <f t="shared" si="32"/>
        <v>0</v>
      </c>
      <c r="AD144">
        <f t="shared" si="32"/>
        <v>0</v>
      </c>
      <c r="AE144">
        <f t="shared" si="32"/>
        <v>0</v>
      </c>
      <c r="AF144">
        <f t="shared" si="32"/>
        <v>0</v>
      </c>
      <c r="AG144">
        <f t="shared" si="32"/>
        <v>0</v>
      </c>
      <c r="AH144">
        <f t="shared" si="25"/>
        <v>0</v>
      </c>
    </row>
    <row r="145" spans="2:34" x14ac:dyDescent="0.35">
      <c r="B145" s="1" t="str">
        <f>VLOOKUP($D145, AVs!$A$3:$B$202, 2, FALSE)</f>
        <v>_______</v>
      </c>
      <c r="C145" s="3">
        <f>VLOOKUP($D145, AVs!$A$3:$C$202, 3, FALSE)</f>
        <v>-5.8925408063505511</v>
      </c>
      <c r="D145" t="str">
        <f>trueraw!B144</f>
        <v>Danuel House Jr.</v>
      </c>
      <c r="E145" t="str">
        <f>trueraw!C144</f>
        <v>SF, SG</v>
      </c>
      <c r="F145" t="str">
        <f>trueraw!D144</f>
        <v>HOU</v>
      </c>
      <c r="G145">
        <f>trueraw!E144</f>
        <v>58</v>
      </c>
      <c r="H145">
        <f>trueraw!F144</f>
        <v>28.9</v>
      </c>
      <c r="I145">
        <v>1</v>
      </c>
      <c r="J145">
        <f t="shared" si="26"/>
        <v>-1.0150000000000001</v>
      </c>
      <c r="K145">
        <f t="shared" si="27"/>
        <v>-0.35444444444444478</v>
      </c>
      <c r="L145">
        <f t="shared" si="28"/>
        <v>0.21749999999999983</v>
      </c>
      <c r="M145">
        <f t="shared" si="29"/>
        <v>-0.32222222222222235</v>
      </c>
      <c r="N145">
        <f t="shared" si="30"/>
        <v>-1.111666666666667</v>
      </c>
      <c r="O145">
        <f>trueraw!G144*$I145</f>
        <v>-0.53</v>
      </c>
      <c r="P145">
        <f>trueraw!H144*$I145</f>
        <v>-0.04</v>
      </c>
      <c r="Q145">
        <f>trueraw!I144*$I145</f>
        <v>0.44</v>
      </c>
      <c r="R145">
        <f>trueraw!J144*$I145</f>
        <v>-0.47</v>
      </c>
      <c r="S145">
        <f>trueraw!K144*$I145</f>
        <v>-0.32</v>
      </c>
      <c r="T145">
        <f>trueraw!L144*$I145</f>
        <v>-0.71</v>
      </c>
      <c r="U145">
        <f>trueraw!M144*$I145</f>
        <v>0.37</v>
      </c>
      <c r="V145">
        <f>trueraw!N144*$I145</f>
        <v>-0.12</v>
      </c>
      <c r="W145">
        <f>trueraw!O144*$I145</f>
        <v>0.94</v>
      </c>
      <c r="X145">
        <f t="shared" si="32"/>
        <v>1</v>
      </c>
      <c r="Y145">
        <f t="shared" si="32"/>
        <v>0</v>
      </c>
      <c r="Z145">
        <f t="shared" si="32"/>
        <v>0</v>
      </c>
      <c r="AA145">
        <f t="shared" si="32"/>
        <v>0</v>
      </c>
      <c r="AB145">
        <f t="shared" si="32"/>
        <v>0</v>
      </c>
      <c r="AC145">
        <f t="shared" si="32"/>
        <v>0</v>
      </c>
      <c r="AD145">
        <f t="shared" si="32"/>
        <v>0</v>
      </c>
      <c r="AE145">
        <f t="shared" si="32"/>
        <v>0</v>
      </c>
      <c r="AF145">
        <f t="shared" si="32"/>
        <v>0</v>
      </c>
      <c r="AG145">
        <f t="shared" si="32"/>
        <v>0</v>
      </c>
      <c r="AH145">
        <f t="shared" si="25"/>
        <v>0</v>
      </c>
    </row>
    <row r="146" spans="2:34" x14ac:dyDescent="0.35">
      <c r="B146" s="1" t="str">
        <f>VLOOKUP($D146, AVs!$A$3:$B$202, 2, FALSE)</f>
        <v>_______</v>
      </c>
      <c r="C146" s="3">
        <f>VLOOKUP($D146, AVs!$A$3:$C$202, 3, FALSE)</f>
        <v>-6.5751354272693243</v>
      </c>
      <c r="D146" t="str">
        <f>trueraw!B145</f>
        <v>Dorian Finney-Smith</v>
      </c>
      <c r="E146" t="str">
        <f>trueraw!C145</f>
        <v>PF, SF</v>
      </c>
      <c r="F146" t="str">
        <f>trueraw!D145</f>
        <v>DAL</v>
      </c>
      <c r="G146">
        <f>trueraw!E145</f>
        <v>70</v>
      </c>
      <c r="H146">
        <f>trueraw!F145</f>
        <v>26.1</v>
      </c>
      <c r="I146">
        <v>1</v>
      </c>
      <c r="J146">
        <f t="shared" si="26"/>
        <v>-1.351388888888889</v>
      </c>
      <c r="K146">
        <f t="shared" si="27"/>
        <v>-0.45694444444444465</v>
      </c>
      <c r="L146">
        <f t="shared" si="28"/>
        <v>2.9166666666666584E-2</v>
      </c>
      <c r="M146">
        <f t="shared" si="29"/>
        <v>-0.20416666666666669</v>
      </c>
      <c r="N146">
        <f t="shared" si="30"/>
        <v>-1.1375000000000002</v>
      </c>
      <c r="O146">
        <f>trueraw!G145*$I146</f>
        <v>0.06</v>
      </c>
      <c r="P146">
        <f>trueraw!H145*$I146</f>
        <v>-0.26</v>
      </c>
      <c r="Q146">
        <f>trueraw!I145*$I146</f>
        <v>0.03</v>
      </c>
      <c r="R146">
        <f>trueraw!J145*$I146</f>
        <v>-0.63</v>
      </c>
      <c r="S146">
        <f>trueraw!K145*$I146</f>
        <v>0.23</v>
      </c>
      <c r="T146">
        <f>trueraw!L145*$I146</f>
        <v>-0.5</v>
      </c>
      <c r="U146">
        <f>trueraw!M145*$I146</f>
        <v>-0.32</v>
      </c>
      <c r="V146">
        <f>trueraw!N145*$I146</f>
        <v>0.22</v>
      </c>
      <c r="W146">
        <f>trueraw!O145*$I146</f>
        <v>0.7</v>
      </c>
      <c r="X146">
        <f t="shared" si="32"/>
        <v>1</v>
      </c>
      <c r="Y146">
        <f t="shared" si="32"/>
        <v>0</v>
      </c>
      <c r="Z146">
        <f t="shared" si="32"/>
        <v>0</v>
      </c>
      <c r="AA146">
        <f t="shared" si="32"/>
        <v>0</v>
      </c>
      <c r="AB146">
        <f t="shared" si="32"/>
        <v>0</v>
      </c>
      <c r="AC146">
        <f t="shared" si="32"/>
        <v>0</v>
      </c>
      <c r="AD146">
        <f t="shared" si="32"/>
        <v>0</v>
      </c>
      <c r="AE146">
        <f t="shared" si="32"/>
        <v>0</v>
      </c>
      <c r="AF146">
        <f t="shared" si="32"/>
        <v>0</v>
      </c>
      <c r="AG146">
        <f t="shared" si="32"/>
        <v>0</v>
      </c>
      <c r="AH146">
        <f t="shared" si="25"/>
        <v>0</v>
      </c>
    </row>
    <row r="147" spans="2:34" x14ac:dyDescent="0.35">
      <c r="B147" s="1" t="str">
        <f>VLOOKUP($D147, AVs!$A$3:$B$202, 2, FALSE)</f>
        <v>_______</v>
      </c>
      <c r="C147" s="3">
        <f>VLOOKUP($D147, AVs!$A$3:$C$202, 3, FALSE)</f>
        <v>-6.6398801745109388</v>
      </c>
      <c r="D147" t="str">
        <f>trueraw!B146</f>
        <v>Harrison Barnes</v>
      </c>
      <c r="E147" t="str">
        <f>trueraw!C146</f>
        <v>SF, PF</v>
      </c>
      <c r="F147" t="str">
        <f>trueraw!D146</f>
        <v>SAC</v>
      </c>
      <c r="G147">
        <f>trueraw!E146</f>
        <v>70</v>
      </c>
      <c r="H147">
        <f>trueraw!F146</f>
        <v>33.799999999999997</v>
      </c>
      <c r="I147">
        <v>1</v>
      </c>
      <c r="J147">
        <f t="shared" si="26"/>
        <v>-0.10694444444444433</v>
      </c>
      <c r="K147">
        <f t="shared" si="27"/>
        <v>-0.46666666666666651</v>
      </c>
      <c r="L147">
        <f t="shared" si="28"/>
        <v>-0.26249999999999979</v>
      </c>
      <c r="M147">
        <f t="shared" si="29"/>
        <v>-1.088888888888889</v>
      </c>
      <c r="N147">
        <f t="shared" si="30"/>
        <v>-0.91388888888888875</v>
      </c>
      <c r="O147">
        <f>trueraw!G146*$I147</f>
        <v>0.17</v>
      </c>
      <c r="P147">
        <f>trueraw!H146*$I147</f>
        <v>0.64</v>
      </c>
      <c r="Q147">
        <f>trueraw!I146*$I147</f>
        <v>-0.12</v>
      </c>
      <c r="R147">
        <f>trueraw!J146*$I147</f>
        <v>0.17</v>
      </c>
      <c r="S147">
        <f>trueraw!K146*$I147</f>
        <v>0.02</v>
      </c>
      <c r="T147">
        <f>trueraw!L146*$I147</f>
        <v>-0.21</v>
      </c>
      <c r="U147">
        <f>trueraw!M146*$I147</f>
        <v>-0.78</v>
      </c>
      <c r="V147">
        <f>trueraw!N146*$I147</f>
        <v>-0.83</v>
      </c>
      <c r="W147">
        <f>trueraw!O146*$I147</f>
        <v>0.46</v>
      </c>
      <c r="X147">
        <f t="shared" si="32"/>
        <v>1</v>
      </c>
      <c r="Y147">
        <f t="shared" si="32"/>
        <v>0</v>
      </c>
      <c r="Z147">
        <f t="shared" si="32"/>
        <v>0</v>
      </c>
      <c r="AA147">
        <f t="shared" si="32"/>
        <v>0</v>
      </c>
      <c r="AB147">
        <f t="shared" si="32"/>
        <v>0</v>
      </c>
      <c r="AC147">
        <f t="shared" si="32"/>
        <v>0</v>
      </c>
      <c r="AD147">
        <f t="shared" si="32"/>
        <v>0</v>
      </c>
      <c r="AE147">
        <f t="shared" si="32"/>
        <v>0</v>
      </c>
      <c r="AF147">
        <f t="shared" si="32"/>
        <v>0</v>
      </c>
      <c r="AG147">
        <f t="shared" si="32"/>
        <v>0</v>
      </c>
      <c r="AH147">
        <f t="shared" si="25"/>
        <v>0</v>
      </c>
    </row>
    <row r="148" spans="2:34" x14ac:dyDescent="0.35">
      <c r="B148" s="1" t="str">
        <f>VLOOKUP($D148, AVs!$A$3:$B$202, 2, FALSE)</f>
        <v>_______</v>
      </c>
      <c r="C148" s="3">
        <f>VLOOKUP($D148, AVs!$A$3:$C$202, 3, FALSE)</f>
        <v>-6.3735017858597098</v>
      </c>
      <c r="D148" t="str">
        <f>trueraw!B147</f>
        <v xml:space="preserve">Matisse Thybulle </v>
      </c>
      <c r="E148" t="str">
        <f>trueraw!C147</f>
        <v>SF</v>
      </c>
      <c r="F148" t="str">
        <f>trueraw!D147</f>
        <v>PHI</v>
      </c>
      <c r="G148">
        <f>trueraw!E147</f>
        <v>64</v>
      </c>
      <c r="H148">
        <f>trueraw!F147</f>
        <v>25.1</v>
      </c>
      <c r="I148">
        <v>1</v>
      </c>
      <c r="J148">
        <f t="shared" si="26"/>
        <v>-1.7244444444444442</v>
      </c>
      <c r="K148">
        <f t="shared" si="27"/>
        <v>-0.42666666666666653</v>
      </c>
      <c r="L148">
        <f t="shared" si="28"/>
        <v>7.9999999999999863E-2</v>
      </c>
      <c r="M148">
        <f t="shared" si="29"/>
        <v>-7.1111111111111264E-2</v>
      </c>
      <c r="N148">
        <f t="shared" si="30"/>
        <v>-1.0133333333333332</v>
      </c>
      <c r="O148">
        <f>trueraw!G147*$I148</f>
        <v>-0.24</v>
      </c>
      <c r="P148">
        <f>trueraw!H147*$I148</f>
        <v>-0.4</v>
      </c>
      <c r="Q148">
        <f>trueraw!I147*$I148</f>
        <v>-0.47</v>
      </c>
      <c r="R148">
        <f>trueraw!J147*$I148</f>
        <v>-1.04</v>
      </c>
      <c r="S148">
        <f>trueraw!K147*$I148</f>
        <v>-1.1000000000000001</v>
      </c>
      <c r="T148">
        <f>trueraw!L147*$I148</f>
        <v>-0.56999999999999995</v>
      </c>
      <c r="U148">
        <f>trueraw!M147*$I148</f>
        <v>1.88</v>
      </c>
      <c r="V148">
        <f>trueraw!N147*$I148</f>
        <v>0.8</v>
      </c>
      <c r="W148">
        <f>trueraw!O147*$I148</f>
        <v>0.66</v>
      </c>
      <c r="X148">
        <f t="shared" si="32"/>
        <v>1</v>
      </c>
      <c r="Y148">
        <f t="shared" si="32"/>
        <v>0</v>
      </c>
      <c r="Z148">
        <f t="shared" si="32"/>
        <v>0</v>
      </c>
      <c r="AA148">
        <f t="shared" si="32"/>
        <v>0</v>
      </c>
      <c r="AB148">
        <f t="shared" si="32"/>
        <v>0</v>
      </c>
      <c r="AC148">
        <f t="shared" si="32"/>
        <v>0</v>
      </c>
      <c r="AD148">
        <f t="shared" si="32"/>
        <v>0</v>
      </c>
      <c r="AE148">
        <f t="shared" si="32"/>
        <v>0</v>
      </c>
      <c r="AF148">
        <f t="shared" si="32"/>
        <v>0</v>
      </c>
      <c r="AG148">
        <f t="shared" si="32"/>
        <v>0</v>
      </c>
      <c r="AH148">
        <f t="shared" si="25"/>
        <v>0</v>
      </c>
    </row>
    <row r="149" spans="2:34" x14ac:dyDescent="0.35">
      <c r="B149" s="1" t="str">
        <f>VLOOKUP($D149, AVs!$A$3:$B$202, 2, FALSE)</f>
        <v>_______</v>
      </c>
      <c r="C149" s="3">
        <f>VLOOKUP($D149, AVs!$A$3:$C$202, 3, FALSE)</f>
        <v>-6.0248050757155669</v>
      </c>
      <c r="D149" t="str">
        <f>trueraw!B148</f>
        <v>John Wall</v>
      </c>
      <c r="E149" t="str">
        <f>trueraw!C148</f>
        <v>PG</v>
      </c>
      <c r="F149" t="str">
        <f>trueraw!D148</f>
        <v>HOU</v>
      </c>
      <c r="G149">
        <f>trueraw!E148</f>
        <v>55</v>
      </c>
      <c r="H149">
        <f>trueraw!F148</f>
        <v>30.1</v>
      </c>
      <c r="I149">
        <v>1</v>
      </c>
      <c r="J149">
        <f t="shared" si="26"/>
        <v>1.7951388888888888</v>
      </c>
      <c r="K149">
        <f t="shared" si="27"/>
        <v>-0.37430555555555534</v>
      </c>
      <c r="L149">
        <f t="shared" si="28"/>
        <v>-2.5284722222222218</v>
      </c>
      <c r="M149">
        <f t="shared" si="29"/>
        <v>0.1680555555555556</v>
      </c>
      <c r="N149">
        <f t="shared" si="30"/>
        <v>1.9402777777777778</v>
      </c>
      <c r="O149">
        <f>trueraw!G148*$I149</f>
        <v>-0.88</v>
      </c>
      <c r="P149">
        <f>trueraw!H148*$I149</f>
        <v>-0.71</v>
      </c>
      <c r="Q149">
        <f>trueraw!I148*$I149</f>
        <v>0.33</v>
      </c>
      <c r="R149">
        <f>trueraw!J148*$I149</f>
        <v>0.62</v>
      </c>
      <c r="S149">
        <f>trueraw!K148*$I149</f>
        <v>-0.51</v>
      </c>
      <c r="T149">
        <f>trueraw!L148*$I149</f>
        <v>2.82</v>
      </c>
      <c r="U149">
        <f>trueraw!M148*$I149</f>
        <v>0.68</v>
      </c>
      <c r="V149">
        <f>trueraw!N148*$I149</f>
        <v>0.19</v>
      </c>
      <c r="W149">
        <f>trueraw!O148*$I149</f>
        <v>-3.03</v>
      </c>
      <c r="X149">
        <f t="shared" si="32"/>
        <v>1</v>
      </c>
      <c r="Y149">
        <f t="shared" si="32"/>
        <v>0</v>
      </c>
      <c r="Z149">
        <f t="shared" si="32"/>
        <v>0</v>
      </c>
      <c r="AA149">
        <f t="shared" si="32"/>
        <v>0</v>
      </c>
      <c r="AB149">
        <f t="shared" si="32"/>
        <v>0</v>
      </c>
      <c r="AC149">
        <f t="shared" si="32"/>
        <v>0</v>
      </c>
      <c r="AD149">
        <f t="shared" si="32"/>
        <v>0</v>
      </c>
      <c r="AE149">
        <f t="shared" si="32"/>
        <v>0</v>
      </c>
      <c r="AF149">
        <f t="shared" si="32"/>
        <v>0</v>
      </c>
      <c r="AG149">
        <f t="shared" si="32"/>
        <v>0</v>
      </c>
      <c r="AH149">
        <f t="shared" si="25"/>
        <v>0</v>
      </c>
    </row>
    <row r="150" spans="2:34" x14ac:dyDescent="0.35">
      <c r="B150" s="1" t="str">
        <f>VLOOKUP($D150, AVs!$A$3:$B$202, 2, FALSE)</f>
        <v>_______</v>
      </c>
      <c r="C150" s="3">
        <f>VLOOKUP($D150, AVs!$A$3:$C$202, 3, FALSE)</f>
        <v>-6.7693696689941749</v>
      </c>
      <c r="D150" t="str">
        <f>trueraw!B149</f>
        <v>Coby White</v>
      </c>
      <c r="E150" t="str">
        <f>trueraw!C149</f>
        <v>PG</v>
      </c>
      <c r="F150" t="str">
        <f>trueraw!D149</f>
        <v>CHI</v>
      </c>
      <c r="G150">
        <f>trueraw!E149</f>
        <v>70</v>
      </c>
      <c r="H150">
        <f>trueraw!F149</f>
        <v>32.1</v>
      </c>
      <c r="I150">
        <v>1</v>
      </c>
      <c r="J150">
        <f t="shared" si="26"/>
        <v>1.302777777777778</v>
      </c>
      <c r="K150">
        <f t="shared" si="27"/>
        <v>-0.48611111111111088</v>
      </c>
      <c r="L150">
        <f t="shared" si="28"/>
        <v>-0.98194444444444418</v>
      </c>
      <c r="M150">
        <f t="shared" si="29"/>
        <v>-0.8555555555555554</v>
      </c>
      <c r="N150">
        <f t="shared" si="30"/>
        <v>0.28194444444444466</v>
      </c>
      <c r="O150">
        <f>trueraw!G149*$I150</f>
        <v>-1.66</v>
      </c>
      <c r="P150">
        <f>trueraw!H149*$I150</f>
        <v>0.38</v>
      </c>
      <c r="Q150">
        <f>trueraw!I149*$I150</f>
        <v>1.37</v>
      </c>
      <c r="R150">
        <f>trueraw!J149*$I150</f>
        <v>0.65</v>
      </c>
      <c r="S150">
        <f>trueraw!K149*$I150</f>
        <v>-0.15</v>
      </c>
      <c r="T150">
        <f>trueraw!L149*$I150</f>
        <v>0.51</v>
      </c>
      <c r="U150">
        <f>trueraw!M149*$I150</f>
        <v>0.24</v>
      </c>
      <c r="V150">
        <f>trueraw!N149*$I150</f>
        <v>-1.05</v>
      </c>
      <c r="W150">
        <f>trueraw!O149*$I150</f>
        <v>-0.79</v>
      </c>
      <c r="X150">
        <f t="shared" si="32"/>
        <v>1</v>
      </c>
      <c r="Y150">
        <f t="shared" si="32"/>
        <v>0</v>
      </c>
      <c r="Z150">
        <f t="shared" si="32"/>
        <v>0</v>
      </c>
      <c r="AA150">
        <f t="shared" si="32"/>
        <v>0</v>
      </c>
      <c r="AB150">
        <f t="shared" si="32"/>
        <v>0</v>
      </c>
      <c r="AC150">
        <f t="shared" si="32"/>
        <v>0</v>
      </c>
      <c r="AD150">
        <f t="shared" si="32"/>
        <v>0</v>
      </c>
      <c r="AE150">
        <f t="shared" si="32"/>
        <v>0</v>
      </c>
      <c r="AF150">
        <f t="shared" si="32"/>
        <v>0</v>
      </c>
      <c r="AG150">
        <f t="shared" si="32"/>
        <v>0</v>
      </c>
      <c r="AH150">
        <f t="shared" si="25"/>
        <v>0</v>
      </c>
    </row>
    <row r="151" spans="2:34" x14ac:dyDescent="0.35">
      <c r="B151" s="1" t="str">
        <f>VLOOKUP($D151, AVs!$A$3:$B$202, 2, FALSE)</f>
        <v>_______</v>
      </c>
      <c r="C151" s="3">
        <f>VLOOKUP($D151, AVs!$A$3:$C$202, 3, FALSE)</f>
        <v>-4.6420422596267228</v>
      </c>
      <c r="D151" t="str">
        <f>trueraw!B150</f>
        <v>Robert Williams</v>
      </c>
      <c r="E151" t="str">
        <f>trueraw!C150</f>
        <v>PC, C</v>
      </c>
      <c r="F151" t="str">
        <f>trueraw!D150</f>
        <v>BOS</v>
      </c>
      <c r="G151">
        <f>trueraw!E150</f>
        <v>24</v>
      </c>
      <c r="H151">
        <f>trueraw!F150</f>
        <v>14.2</v>
      </c>
      <c r="I151">
        <v>1</v>
      </c>
      <c r="J151">
        <f t="shared" si="26"/>
        <v>-1.0066666666666666</v>
      </c>
      <c r="K151">
        <f t="shared" si="27"/>
        <v>-0.16666666666666666</v>
      </c>
      <c r="L151">
        <f t="shared" si="28"/>
        <v>0.13666666666666671</v>
      </c>
      <c r="M151">
        <f t="shared" si="29"/>
        <v>2.666666666666654E-2</v>
      </c>
      <c r="N151">
        <f t="shared" si="30"/>
        <v>-0.5033333333333333</v>
      </c>
      <c r="O151">
        <f>trueraw!G150*$I151</f>
        <v>1.97</v>
      </c>
      <c r="P151">
        <f>trueraw!H150*$I151</f>
        <v>-0.57999999999999996</v>
      </c>
      <c r="Q151">
        <f>trueraw!I150*$I151</f>
        <v>-1.75</v>
      </c>
      <c r="R151">
        <f>trueraw!J150*$I151</f>
        <v>-1.26</v>
      </c>
      <c r="S151">
        <f>trueraw!K150*$I151</f>
        <v>-0.22</v>
      </c>
      <c r="T151">
        <f>trueraw!L150*$I151</f>
        <v>-0.91</v>
      </c>
      <c r="U151">
        <f>trueraw!M150*$I151</f>
        <v>-0.27</v>
      </c>
      <c r="V151">
        <f>trueraw!N150*$I151</f>
        <v>1.51</v>
      </c>
      <c r="W151">
        <f>trueraw!O150*$I151</f>
        <v>1.01</v>
      </c>
      <c r="X151">
        <f t="shared" si="32"/>
        <v>1</v>
      </c>
      <c r="Y151">
        <f t="shared" si="32"/>
        <v>0</v>
      </c>
      <c r="Z151">
        <f t="shared" si="32"/>
        <v>0</v>
      </c>
      <c r="AA151">
        <f t="shared" si="32"/>
        <v>0</v>
      </c>
      <c r="AB151">
        <f t="shared" si="32"/>
        <v>0</v>
      </c>
      <c r="AC151">
        <f t="shared" si="32"/>
        <v>0</v>
      </c>
      <c r="AD151">
        <f t="shared" si="32"/>
        <v>0</v>
      </c>
      <c r="AE151">
        <f t="shared" si="32"/>
        <v>0</v>
      </c>
      <c r="AF151">
        <f t="shared" si="32"/>
        <v>0</v>
      </c>
      <c r="AG151">
        <f t="shared" si="32"/>
        <v>0</v>
      </c>
      <c r="AH151">
        <f t="shared" si="25"/>
        <v>0</v>
      </c>
    </row>
    <row r="152" spans="2:34" x14ac:dyDescent="0.35">
      <c r="B152" s="1" t="str">
        <f>VLOOKUP($D152, AVs!$A$3:$B$202, 2, FALSE)</f>
        <v>_______</v>
      </c>
      <c r="C152" s="3">
        <f>VLOOKUP($D152, AVs!$A$3:$C$202, 3, FALSE)</f>
        <v>-6.3753516357808993</v>
      </c>
      <c r="D152" t="str">
        <f>trueraw!B151</f>
        <v>Cody Zeller</v>
      </c>
      <c r="E152" t="str">
        <f>trueraw!C151</f>
        <v>C</v>
      </c>
      <c r="F152" t="str">
        <f>trueraw!D151</f>
        <v>CHA</v>
      </c>
      <c r="G152">
        <f>trueraw!E151</f>
        <v>58</v>
      </c>
      <c r="H152">
        <f>trueraw!F151</f>
        <v>26.1</v>
      </c>
      <c r="I152">
        <v>1</v>
      </c>
      <c r="J152">
        <f t="shared" si="26"/>
        <v>-0.82166666666666655</v>
      </c>
      <c r="K152">
        <f t="shared" si="27"/>
        <v>-0.42694444444444429</v>
      </c>
      <c r="L152">
        <f t="shared" si="28"/>
        <v>-7.2499999999999801E-2</v>
      </c>
      <c r="M152">
        <f t="shared" si="29"/>
        <v>0.2416666666666667</v>
      </c>
      <c r="N152">
        <f t="shared" si="30"/>
        <v>-0.46722222222222209</v>
      </c>
      <c r="O152">
        <f>trueraw!G151*$I152</f>
        <v>1.08</v>
      </c>
      <c r="P152">
        <f>trueraw!H151*$I152</f>
        <v>-0.83</v>
      </c>
      <c r="Q152">
        <f>trueraw!I151*$I152</f>
        <v>-1.28</v>
      </c>
      <c r="R152">
        <f>trueraw!J151*$I152</f>
        <v>-0.19</v>
      </c>
      <c r="S152">
        <f>trueraw!K151*$I152</f>
        <v>0.88</v>
      </c>
      <c r="T152">
        <f>trueraw!L151*$I152</f>
        <v>-0.44</v>
      </c>
      <c r="U152">
        <f>trueraw!M151*$I152</f>
        <v>-0.24</v>
      </c>
      <c r="V152">
        <f>trueraw!N151*$I152</f>
        <v>0.44</v>
      </c>
      <c r="W152">
        <f>trueraw!O151*$I152</f>
        <v>0.05</v>
      </c>
      <c r="X152">
        <f t="shared" si="32"/>
        <v>1</v>
      </c>
      <c r="Y152">
        <f t="shared" si="32"/>
        <v>0</v>
      </c>
      <c r="Z152">
        <f t="shared" si="32"/>
        <v>0</v>
      </c>
      <c r="AA152">
        <f t="shared" si="32"/>
        <v>0</v>
      </c>
      <c r="AB152">
        <f t="shared" si="32"/>
        <v>0</v>
      </c>
      <c r="AC152">
        <f t="shared" si="32"/>
        <v>0</v>
      </c>
      <c r="AD152">
        <f t="shared" si="32"/>
        <v>0</v>
      </c>
      <c r="AE152">
        <f t="shared" si="32"/>
        <v>0</v>
      </c>
      <c r="AF152">
        <f t="shared" si="32"/>
        <v>0</v>
      </c>
      <c r="AG152">
        <f t="shared" si="32"/>
        <v>0</v>
      </c>
      <c r="AH152">
        <f t="shared" si="25"/>
        <v>0</v>
      </c>
    </row>
    <row r="153" spans="2:34" x14ac:dyDescent="0.35">
      <c r="B153" s="1" t="str">
        <f>VLOOKUP($D153, AVs!$A$3:$B$202, 2, FALSE)</f>
        <v>_______</v>
      </c>
      <c r="C153" s="3">
        <f>VLOOKUP($D153, AVs!$A$3:$C$202, 3, FALSE)</f>
        <v>-7.1883606761435068</v>
      </c>
      <c r="D153" t="str">
        <f>trueraw!B152</f>
        <v>Tim Hardaway Jr.</v>
      </c>
      <c r="E153" t="str">
        <f>trueraw!C152</f>
        <v xml:space="preserve"> SG, SF</v>
      </c>
      <c r="F153" t="str">
        <f>trueraw!D152</f>
        <v>DAL</v>
      </c>
      <c r="G153">
        <f>trueraw!E152</f>
        <v>67</v>
      </c>
      <c r="H153">
        <f>trueraw!F152</f>
        <v>29.6</v>
      </c>
      <c r="I153">
        <v>1</v>
      </c>
      <c r="J153">
        <f t="shared" si="26"/>
        <v>0.13958333333333325</v>
      </c>
      <c r="K153">
        <f t="shared" si="27"/>
        <v>-0.54902777777777789</v>
      </c>
      <c r="L153">
        <f t="shared" si="28"/>
        <v>-0.24194444444444446</v>
      </c>
      <c r="M153">
        <f t="shared" si="29"/>
        <v>-0.93055555555555536</v>
      </c>
      <c r="N153">
        <f t="shared" si="30"/>
        <v>-0.80958333333333343</v>
      </c>
      <c r="O153">
        <f>trueraw!G152*$I153</f>
        <v>-0.69</v>
      </c>
      <c r="P153">
        <f>trueraw!H152*$I153</f>
        <v>0.41</v>
      </c>
      <c r="Q153">
        <f>trueraw!I152*$I153</f>
        <v>1.6</v>
      </c>
      <c r="R153">
        <f>trueraw!J152*$I153</f>
        <v>0.45</v>
      </c>
      <c r="S153">
        <f>trueraw!K152*$I153</f>
        <v>-0.57999999999999996</v>
      </c>
      <c r="T153">
        <f>trueraw!L152*$I153</f>
        <v>-0.33</v>
      </c>
      <c r="U153">
        <f>trueraw!M152*$I153</f>
        <v>-0.71</v>
      </c>
      <c r="V153">
        <f>trueraw!N152*$I153</f>
        <v>-1.02</v>
      </c>
      <c r="W153">
        <f>trueraw!O152*$I153</f>
        <v>0.28000000000000003</v>
      </c>
      <c r="X153">
        <f t="shared" ref="X153:AG162" si="33">IF(EXACT($B153, X$2), 1, 0)</f>
        <v>1</v>
      </c>
      <c r="Y153">
        <f t="shared" si="33"/>
        <v>0</v>
      </c>
      <c r="Z153">
        <f t="shared" si="33"/>
        <v>0</v>
      </c>
      <c r="AA153">
        <f t="shared" si="33"/>
        <v>0</v>
      </c>
      <c r="AB153">
        <f t="shared" si="33"/>
        <v>0</v>
      </c>
      <c r="AC153">
        <f t="shared" si="33"/>
        <v>0</v>
      </c>
      <c r="AD153">
        <f t="shared" si="33"/>
        <v>0</v>
      </c>
      <c r="AE153">
        <f t="shared" si="33"/>
        <v>0</v>
      </c>
      <c r="AF153">
        <f t="shared" si="33"/>
        <v>0</v>
      </c>
      <c r="AG153">
        <f t="shared" si="33"/>
        <v>0</v>
      </c>
      <c r="AH153">
        <f t="shared" si="25"/>
        <v>0</v>
      </c>
    </row>
    <row r="154" spans="2:34" x14ac:dyDescent="0.35">
      <c r="B154" s="1" t="str">
        <f>VLOOKUP($D154, AVs!$A$3:$B$202, 2, FALSE)</f>
        <v>_______</v>
      </c>
      <c r="C154" s="3">
        <f>VLOOKUP($D154, AVs!$A$3:$C$202, 3, FALSE)</f>
        <v>-7.2022345505524239</v>
      </c>
      <c r="D154" t="str">
        <f>trueraw!B153</f>
        <v>Ricky Rubio</v>
      </c>
      <c r="E154" t="str">
        <f>trueraw!C153</f>
        <v>PG</v>
      </c>
      <c r="F154" t="str">
        <f>trueraw!D153</f>
        <v>MIN</v>
      </c>
      <c r="G154">
        <f>trueraw!E153</f>
        <v>64</v>
      </c>
      <c r="H154">
        <f>trueraw!F153</f>
        <v>26.4</v>
      </c>
      <c r="I154">
        <v>1</v>
      </c>
      <c r="J154">
        <f t="shared" si="26"/>
        <v>0.81777777777777771</v>
      </c>
      <c r="K154">
        <f t="shared" si="27"/>
        <v>-0.55111111111111122</v>
      </c>
      <c r="L154">
        <f t="shared" si="28"/>
        <v>-2.3200000000000003</v>
      </c>
      <c r="M154">
        <f t="shared" si="29"/>
        <v>-1.4488888888888887</v>
      </c>
      <c r="N154">
        <f t="shared" si="30"/>
        <v>1.7777777777777694E-2</v>
      </c>
      <c r="O154">
        <f>trueraw!G153*$I154</f>
        <v>-0.84</v>
      </c>
      <c r="P154">
        <f>trueraw!H153*$I154</f>
        <v>1.01</v>
      </c>
      <c r="Q154">
        <f>trueraw!I153*$I154</f>
        <v>-0.68</v>
      </c>
      <c r="R154">
        <f>trueraw!J153*$I154</f>
        <v>-0.47</v>
      </c>
      <c r="S154">
        <f>trueraw!K153*$I154</f>
        <v>-0.6</v>
      </c>
      <c r="T154">
        <f>trueraw!L153*$I154</f>
        <v>1.99</v>
      </c>
      <c r="U154">
        <f>trueraw!M153*$I154</f>
        <v>0.51</v>
      </c>
      <c r="V154">
        <f>trueraw!N153*$I154</f>
        <v>-0.9</v>
      </c>
      <c r="W154">
        <f>trueraw!O153*$I154</f>
        <v>-0.64</v>
      </c>
      <c r="X154">
        <f t="shared" si="33"/>
        <v>1</v>
      </c>
      <c r="Y154">
        <f t="shared" si="33"/>
        <v>0</v>
      </c>
      <c r="Z154">
        <f t="shared" si="33"/>
        <v>0</v>
      </c>
      <c r="AA154">
        <f t="shared" si="33"/>
        <v>0</v>
      </c>
      <c r="AB154">
        <f t="shared" si="33"/>
        <v>0</v>
      </c>
      <c r="AC154">
        <f t="shared" si="33"/>
        <v>0</v>
      </c>
      <c r="AD154">
        <f t="shared" si="33"/>
        <v>0</v>
      </c>
      <c r="AE154">
        <f t="shared" si="33"/>
        <v>0</v>
      </c>
      <c r="AF154">
        <f t="shared" si="33"/>
        <v>0</v>
      </c>
      <c r="AG154">
        <f t="shared" si="33"/>
        <v>0</v>
      </c>
      <c r="AH154">
        <f t="shared" si="25"/>
        <v>0</v>
      </c>
    </row>
    <row r="155" spans="2:34" x14ac:dyDescent="0.35">
      <c r="B155" s="1" t="str">
        <f>VLOOKUP($D155, AVs!$A$3:$B$202, 2, FALSE)</f>
        <v>_______</v>
      </c>
      <c r="C155" s="3">
        <f>VLOOKUP($D155, AVs!$A$3:$C$202, 3, FALSE)</f>
        <v>-5.8999402060353043</v>
      </c>
      <c r="D155" t="str">
        <f>trueraw!B154</f>
        <v xml:space="preserve">Keldon Johnson </v>
      </c>
      <c r="E155" t="str">
        <f>trueraw!C154</f>
        <v>SF</v>
      </c>
      <c r="F155" t="str">
        <f>trueraw!D154</f>
        <v>SAS</v>
      </c>
      <c r="G155">
        <f>trueraw!E154</f>
        <v>40</v>
      </c>
      <c r="H155">
        <f>trueraw!F154</f>
        <v>21.1</v>
      </c>
      <c r="I155">
        <v>1</v>
      </c>
      <c r="J155">
        <f t="shared" si="26"/>
        <v>-0.19444444444444442</v>
      </c>
      <c r="K155">
        <f t="shared" si="27"/>
        <v>-0.35555555555555551</v>
      </c>
      <c r="L155">
        <f t="shared" si="28"/>
        <v>8.8888888888888948E-2</v>
      </c>
      <c r="M155">
        <f t="shared" si="29"/>
        <v>-0.57222222222222241</v>
      </c>
      <c r="N155">
        <f t="shared" si="30"/>
        <v>-0.75</v>
      </c>
      <c r="O155">
        <f>trueraw!G154*$I155</f>
        <v>1.25</v>
      </c>
      <c r="P155">
        <f>trueraw!H154*$I155</f>
        <v>0.39</v>
      </c>
      <c r="Q155">
        <f>trueraw!I154*$I155</f>
        <v>-0.66</v>
      </c>
      <c r="R155">
        <f>trueraw!J154*$I155</f>
        <v>-0.35</v>
      </c>
      <c r="S155">
        <f>trueraw!K154*$I155</f>
        <v>-0.3</v>
      </c>
      <c r="T155">
        <f>trueraw!L154*$I155</f>
        <v>-0.8</v>
      </c>
      <c r="U155">
        <f>trueraw!M154*$I155</f>
        <v>0.12</v>
      </c>
      <c r="V155">
        <f>trueraw!N154*$I155</f>
        <v>-1</v>
      </c>
      <c r="W155">
        <f>trueraw!O154*$I155</f>
        <v>0.71</v>
      </c>
      <c r="X155">
        <f t="shared" si="33"/>
        <v>1</v>
      </c>
      <c r="Y155">
        <f t="shared" si="33"/>
        <v>0</v>
      </c>
      <c r="Z155">
        <f t="shared" si="33"/>
        <v>0</v>
      </c>
      <c r="AA155">
        <f t="shared" si="33"/>
        <v>0</v>
      </c>
      <c r="AB155">
        <f t="shared" si="33"/>
        <v>0</v>
      </c>
      <c r="AC155">
        <f t="shared" si="33"/>
        <v>0</v>
      </c>
      <c r="AD155">
        <f t="shared" si="33"/>
        <v>0</v>
      </c>
      <c r="AE155">
        <f t="shared" si="33"/>
        <v>0</v>
      </c>
      <c r="AF155">
        <f t="shared" si="33"/>
        <v>0</v>
      </c>
      <c r="AG155">
        <f t="shared" si="33"/>
        <v>0</v>
      </c>
      <c r="AH155">
        <f t="shared" si="25"/>
        <v>0</v>
      </c>
    </row>
    <row r="156" spans="2:34" x14ac:dyDescent="0.35">
      <c r="B156" s="1" t="str">
        <f>VLOOKUP($D156, AVs!$A$3:$B$202, 2, FALSE)</f>
        <v>_______</v>
      </c>
      <c r="C156" s="3">
        <f>VLOOKUP($D156, AVs!$A$3:$C$202, 3, FALSE)</f>
        <v>-7.8080603997418514</v>
      </c>
      <c r="D156" t="str">
        <f>trueraw!B155</f>
        <v>Troy Brown Jr.</v>
      </c>
      <c r="E156" t="str">
        <f>trueraw!C155</f>
        <v>SF</v>
      </c>
      <c r="F156" t="str">
        <f>trueraw!D155</f>
        <v>WAS</v>
      </c>
      <c r="G156">
        <f>trueraw!E155</f>
        <v>67</v>
      </c>
      <c r="H156">
        <f>trueraw!F155</f>
        <v>25.8</v>
      </c>
      <c r="I156">
        <v>1</v>
      </c>
      <c r="J156">
        <f t="shared" si="26"/>
        <v>-3.722222222222215E-2</v>
      </c>
      <c r="K156">
        <f t="shared" si="27"/>
        <v>-0.64208333333333323</v>
      </c>
      <c r="L156">
        <f t="shared" si="28"/>
        <v>-0.67</v>
      </c>
      <c r="M156">
        <f t="shared" si="29"/>
        <v>-0.77236111111111105</v>
      </c>
      <c r="N156">
        <f t="shared" si="30"/>
        <v>-1.0143055555555553</v>
      </c>
      <c r="O156">
        <f>trueraw!G155*$I156</f>
        <v>-0.27</v>
      </c>
      <c r="P156">
        <f>trueraw!H155*$I156</f>
        <v>0.14000000000000001</v>
      </c>
      <c r="Q156">
        <f>trueraw!I155*$I156</f>
        <v>-0.5</v>
      </c>
      <c r="R156">
        <f>trueraw!J155*$I156</f>
        <v>-0.39</v>
      </c>
      <c r="S156">
        <f>trueraw!K155*$I156</f>
        <v>0.27</v>
      </c>
      <c r="T156">
        <f>trueraw!L155*$I156</f>
        <v>0.03</v>
      </c>
      <c r="U156">
        <f>trueraw!M155*$I156</f>
        <v>0.68</v>
      </c>
      <c r="V156">
        <f>trueraw!N155*$I156</f>
        <v>-1.05</v>
      </c>
      <c r="W156">
        <f>trueraw!O155*$I156</f>
        <v>0.4</v>
      </c>
      <c r="X156">
        <f t="shared" si="33"/>
        <v>1</v>
      </c>
      <c r="Y156">
        <f t="shared" si="33"/>
        <v>0</v>
      </c>
      <c r="Z156">
        <f t="shared" si="33"/>
        <v>0</v>
      </c>
      <c r="AA156">
        <f t="shared" si="33"/>
        <v>0</v>
      </c>
      <c r="AB156">
        <f t="shared" si="33"/>
        <v>0</v>
      </c>
      <c r="AC156">
        <f t="shared" si="33"/>
        <v>0</v>
      </c>
      <c r="AD156">
        <f t="shared" si="33"/>
        <v>0</v>
      </c>
      <c r="AE156">
        <f t="shared" si="33"/>
        <v>0</v>
      </c>
      <c r="AF156">
        <f t="shared" si="33"/>
        <v>0</v>
      </c>
      <c r="AG156">
        <f t="shared" si="33"/>
        <v>0</v>
      </c>
      <c r="AH156">
        <f t="shared" si="25"/>
        <v>0</v>
      </c>
    </row>
    <row r="157" spans="2:34" x14ac:dyDescent="0.35">
      <c r="B157" s="1" t="str">
        <f>VLOOKUP($D157, AVs!$A$3:$B$202, 2, FALSE)</f>
        <v>_______</v>
      </c>
      <c r="C157" s="3">
        <f>VLOOKUP($D157, AVs!$A$3:$C$202, 3, FALSE)</f>
        <v>-7.1800363514981562</v>
      </c>
      <c r="D157" t="str">
        <f>trueraw!B156</f>
        <v xml:space="preserve">Trevor Ariza </v>
      </c>
      <c r="E157" t="str">
        <f>trueraw!C156</f>
        <v>SF</v>
      </c>
      <c r="F157" t="str">
        <f>trueraw!D156</f>
        <v>OKL</v>
      </c>
      <c r="G157">
        <f>trueraw!E156</f>
        <v>58</v>
      </c>
      <c r="H157">
        <f>trueraw!F156</f>
        <v>24.8</v>
      </c>
      <c r="I157">
        <v>1</v>
      </c>
      <c r="J157">
        <f t="shared" si="26"/>
        <v>-0.16916666666666663</v>
      </c>
      <c r="K157">
        <f t="shared" si="27"/>
        <v>-0.5477777777777777</v>
      </c>
      <c r="L157">
        <f t="shared" si="28"/>
        <v>-0.17722222222222225</v>
      </c>
      <c r="M157">
        <f t="shared" si="29"/>
        <v>-0.85388888888888881</v>
      </c>
      <c r="N157">
        <f t="shared" si="30"/>
        <v>-0.79749999999999999</v>
      </c>
      <c r="O157">
        <f>trueraw!G156*$I157</f>
        <v>-0.2</v>
      </c>
      <c r="P157">
        <f>trueraw!H156*$I157</f>
        <v>0.38</v>
      </c>
      <c r="Q157">
        <f>trueraw!I156*$I157</f>
        <v>0.17</v>
      </c>
      <c r="R157">
        <f>trueraw!J156*$I157</f>
        <v>-0.91</v>
      </c>
      <c r="S157">
        <f>trueraw!K156*$I157</f>
        <v>0.03</v>
      </c>
      <c r="T157">
        <f>trueraw!L156*$I157</f>
        <v>-0.46</v>
      </c>
      <c r="U157">
        <f>trueraw!M156*$I157</f>
        <v>0.78</v>
      </c>
      <c r="V157">
        <f>trueraw!N156*$I157</f>
        <v>-0.78</v>
      </c>
      <c r="W157">
        <f>trueraw!O156*$I157</f>
        <v>0.31</v>
      </c>
      <c r="X157">
        <f t="shared" si="33"/>
        <v>1</v>
      </c>
      <c r="Y157">
        <f t="shared" si="33"/>
        <v>0</v>
      </c>
      <c r="Z157">
        <f t="shared" si="33"/>
        <v>0</v>
      </c>
      <c r="AA157">
        <f t="shared" si="33"/>
        <v>0</v>
      </c>
      <c r="AB157">
        <f t="shared" si="33"/>
        <v>0</v>
      </c>
      <c r="AC157">
        <f t="shared" si="33"/>
        <v>0</v>
      </c>
      <c r="AD157">
        <f t="shared" si="33"/>
        <v>0</v>
      </c>
      <c r="AE157">
        <f t="shared" si="33"/>
        <v>0</v>
      </c>
      <c r="AF157">
        <f t="shared" si="33"/>
        <v>0</v>
      </c>
      <c r="AG157">
        <f t="shared" si="33"/>
        <v>0</v>
      </c>
      <c r="AH157">
        <f t="shared" si="25"/>
        <v>0</v>
      </c>
    </row>
    <row r="158" spans="2:34" x14ac:dyDescent="0.35">
      <c r="B158" s="1" t="str">
        <f>VLOOKUP($D158, AVs!$A$3:$B$202, 2, FALSE)</f>
        <v>_______</v>
      </c>
      <c r="C158" s="3">
        <f>VLOOKUP($D158, AVs!$A$3:$C$202, 3, FALSE)</f>
        <v>-7.1800363514981562</v>
      </c>
      <c r="D158" t="str">
        <f>trueraw!B157</f>
        <v>Blake Griffin</v>
      </c>
      <c r="E158" t="str">
        <f>trueraw!C157</f>
        <v>PF</v>
      </c>
      <c r="F158" t="str">
        <f>trueraw!D157</f>
        <v>DET</v>
      </c>
      <c r="G158">
        <f>trueraw!E157</f>
        <v>58</v>
      </c>
      <c r="H158">
        <f>trueraw!F157</f>
        <v>32.4</v>
      </c>
      <c r="I158">
        <v>1</v>
      </c>
      <c r="J158">
        <f t="shared" si="26"/>
        <v>0.61222222222222233</v>
      </c>
      <c r="K158">
        <f t="shared" si="27"/>
        <v>-0.5477777777777777</v>
      </c>
      <c r="L158">
        <f t="shared" si="28"/>
        <v>-1.0472222222222221</v>
      </c>
      <c r="M158">
        <f t="shared" si="29"/>
        <v>-0.35444444444444412</v>
      </c>
      <c r="N158">
        <f t="shared" si="30"/>
        <v>0.43500000000000011</v>
      </c>
      <c r="O158">
        <f>trueraw!G157*$I158</f>
        <v>-0.36</v>
      </c>
      <c r="P158">
        <f>trueraw!H157*$I158</f>
        <v>-0.24</v>
      </c>
      <c r="Q158">
        <f>trueraw!I157*$I158</f>
        <v>0.1</v>
      </c>
      <c r="R158">
        <f>trueraw!J157*$I158</f>
        <v>0.52</v>
      </c>
      <c r="S158">
        <f>trueraw!K157*$I158</f>
        <v>1.02</v>
      </c>
      <c r="T158">
        <f>trueraw!L157*$I158</f>
        <v>0.62</v>
      </c>
      <c r="U158">
        <f>trueraw!M157*$I158</f>
        <v>-0.9</v>
      </c>
      <c r="V158">
        <f>trueraw!N157*$I158</f>
        <v>-0.22</v>
      </c>
      <c r="W158">
        <f>trueraw!O157*$I158</f>
        <v>-1.22</v>
      </c>
      <c r="X158">
        <f t="shared" si="33"/>
        <v>1</v>
      </c>
      <c r="Y158">
        <f t="shared" si="33"/>
        <v>0</v>
      </c>
      <c r="Z158">
        <f t="shared" si="33"/>
        <v>0</v>
      </c>
      <c r="AA158">
        <f t="shared" si="33"/>
        <v>0</v>
      </c>
      <c r="AB158">
        <f t="shared" si="33"/>
        <v>0</v>
      </c>
      <c r="AC158">
        <f t="shared" si="33"/>
        <v>0</v>
      </c>
      <c r="AD158">
        <f t="shared" si="33"/>
        <v>0</v>
      </c>
      <c r="AE158">
        <f t="shared" si="33"/>
        <v>0</v>
      </c>
      <c r="AF158">
        <f t="shared" si="33"/>
        <v>0</v>
      </c>
      <c r="AG158">
        <f t="shared" si="33"/>
        <v>0</v>
      </c>
      <c r="AH158">
        <f t="shared" si="25"/>
        <v>0</v>
      </c>
    </row>
    <row r="159" spans="2:34" x14ac:dyDescent="0.35">
      <c r="B159" s="1" t="str">
        <f>VLOOKUP($D159, AVs!$A$3:$B$202, 2, FALSE)</f>
        <v>_______</v>
      </c>
      <c r="C159" s="3">
        <f>VLOOKUP($D159, AVs!$A$3:$C$202, 3, FALSE)</f>
        <v>-7.7349913278548819</v>
      </c>
      <c r="D159" t="str">
        <f>trueraw!B158</f>
        <v>Killian Hayes</v>
      </c>
      <c r="E159" t="str">
        <f>trueraw!C158</f>
        <v>PG</v>
      </c>
      <c r="F159" t="str">
        <f>trueraw!D158</f>
        <v>DET</v>
      </c>
      <c r="G159">
        <f>trueraw!E158</f>
        <v>64</v>
      </c>
      <c r="H159">
        <f>trueraw!F158</f>
        <v>28.6</v>
      </c>
      <c r="I159">
        <v>1</v>
      </c>
      <c r="J159">
        <f t="shared" si="26"/>
        <v>1.1733333333333333</v>
      </c>
      <c r="K159">
        <f t="shared" si="27"/>
        <v>-0.63111111111111107</v>
      </c>
      <c r="L159">
        <f t="shared" si="28"/>
        <v>-2.3555555555555552</v>
      </c>
      <c r="M159">
        <f t="shared" si="29"/>
        <v>-1.2355555555555553</v>
      </c>
      <c r="N159">
        <f t="shared" si="30"/>
        <v>0.52444444444444449</v>
      </c>
      <c r="O159">
        <f>trueraw!G158*$I159</f>
        <v>-0.73</v>
      </c>
      <c r="P159">
        <f>trueraw!H158*$I159</f>
        <v>0.68</v>
      </c>
      <c r="Q159">
        <f>trueraw!I158*$I159</f>
        <v>-0.69</v>
      </c>
      <c r="R159">
        <f>trueraw!J158*$I159</f>
        <v>0.1</v>
      </c>
      <c r="S159">
        <f>trueraw!K158*$I159</f>
        <v>-0.69</v>
      </c>
      <c r="T159">
        <f>trueraw!L158*$I159</f>
        <v>1.94</v>
      </c>
      <c r="U159">
        <f>trueraw!M158*$I159</f>
        <v>0.71</v>
      </c>
      <c r="V159">
        <f>trueraw!N158*$I159</f>
        <v>-0.73</v>
      </c>
      <c r="W159">
        <f>trueraw!O158*$I159</f>
        <v>-1.3</v>
      </c>
      <c r="X159">
        <f t="shared" si="33"/>
        <v>1</v>
      </c>
      <c r="Y159">
        <f t="shared" si="33"/>
        <v>0</v>
      </c>
      <c r="Z159">
        <f t="shared" si="33"/>
        <v>0</v>
      </c>
      <c r="AA159">
        <f t="shared" si="33"/>
        <v>0</v>
      </c>
      <c r="AB159">
        <f t="shared" si="33"/>
        <v>0</v>
      </c>
      <c r="AC159">
        <f t="shared" si="33"/>
        <v>0</v>
      </c>
      <c r="AD159">
        <f t="shared" si="33"/>
        <v>0</v>
      </c>
      <c r="AE159">
        <f t="shared" si="33"/>
        <v>0</v>
      </c>
      <c r="AF159">
        <f t="shared" si="33"/>
        <v>0</v>
      </c>
      <c r="AG159">
        <f t="shared" si="33"/>
        <v>0</v>
      </c>
      <c r="AH159">
        <f t="shared" si="25"/>
        <v>0</v>
      </c>
    </row>
    <row r="160" spans="2:34" x14ac:dyDescent="0.35">
      <c r="B160" s="1" t="str">
        <f>VLOOKUP($D160, AVs!$A$3:$B$202, 2, FALSE)</f>
        <v>_______</v>
      </c>
      <c r="C160" s="3">
        <f>VLOOKUP($D160, AVs!$A$3:$C$202, 3, FALSE)</f>
        <v>-8.5174778445178667</v>
      </c>
      <c r="D160" t="str">
        <f>trueraw!B159</f>
        <v>Joe Harris</v>
      </c>
      <c r="E160" t="str">
        <f>trueraw!C159</f>
        <v>SG, SF</v>
      </c>
      <c r="F160" t="str">
        <f>trueraw!D159</f>
        <v>BRO</v>
      </c>
      <c r="G160">
        <f>trueraw!E159</f>
        <v>70</v>
      </c>
      <c r="H160">
        <f>trueraw!F159</f>
        <v>30.2</v>
      </c>
      <c r="I160">
        <v>1</v>
      </c>
      <c r="J160">
        <f t="shared" si="26"/>
        <v>6.8055555555555716E-2</v>
      </c>
      <c r="K160">
        <f t="shared" si="27"/>
        <v>-0.74861111111111089</v>
      </c>
      <c r="L160">
        <f t="shared" si="28"/>
        <v>-0.31111111111111095</v>
      </c>
      <c r="M160">
        <f t="shared" si="29"/>
        <v>-0.51527777777777795</v>
      </c>
      <c r="N160">
        <f t="shared" si="30"/>
        <v>-0.69027777777777766</v>
      </c>
      <c r="O160">
        <f>trueraw!G159*$I160</f>
        <v>0.68</v>
      </c>
      <c r="P160">
        <f>trueraw!H159*$I160</f>
        <v>-0.24</v>
      </c>
      <c r="Q160">
        <f>trueraw!I159*$I160</f>
        <v>1.1399999999999999</v>
      </c>
      <c r="R160">
        <f>trueraw!J159*$I160</f>
        <v>0.19</v>
      </c>
      <c r="S160">
        <f>trueraw!K159*$I160</f>
        <v>-0.4</v>
      </c>
      <c r="T160">
        <f>trueraw!L159*$I160</f>
        <v>-0.45</v>
      </c>
      <c r="U160">
        <f>trueraw!M159*$I160</f>
        <v>-0.85</v>
      </c>
      <c r="V160">
        <f>trueraw!N159*$I160</f>
        <v>-0.78</v>
      </c>
      <c r="W160">
        <f>trueraw!O159*$I160</f>
        <v>-0.06</v>
      </c>
      <c r="X160">
        <f t="shared" si="33"/>
        <v>1</v>
      </c>
      <c r="Y160">
        <f t="shared" si="33"/>
        <v>0</v>
      </c>
      <c r="Z160">
        <f t="shared" si="33"/>
        <v>0</v>
      </c>
      <c r="AA160">
        <f t="shared" si="33"/>
        <v>0</v>
      </c>
      <c r="AB160">
        <f t="shared" si="33"/>
        <v>0</v>
      </c>
      <c r="AC160">
        <f t="shared" si="33"/>
        <v>0</v>
      </c>
      <c r="AD160">
        <f t="shared" si="33"/>
        <v>0</v>
      </c>
      <c r="AE160">
        <f t="shared" si="33"/>
        <v>0</v>
      </c>
      <c r="AF160">
        <f t="shared" si="33"/>
        <v>0</v>
      </c>
      <c r="AG160">
        <f t="shared" si="33"/>
        <v>0</v>
      </c>
      <c r="AH160">
        <f t="shared" si="25"/>
        <v>0</v>
      </c>
    </row>
    <row r="161" spans="2:34" x14ac:dyDescent="0.35">
      <c r="B161" s="1" t="str">
        <f>VLOOKUP($D161, AVs!$A$3:$B$202, 2, FALSE)</f>
        <v>_______</v>
      </c>
      <c r="C161" s="3">
        <f>VLOOKUP($D161, AVs!$A$3:$C$202, 3, FALSE)</f>
        <v>-8.5517000680598638</v>
      </c>
      <c r="D161" t="str">
        <f>trueraw!B160</f>
        <v>Gary Harris</v>
      </c>
      <c r="E161" t="str">
        <f>trueraw!C160</f>
        <v>SG</v>
      </c>
      <c r="F161" t="str">
        <f>trueraw!D160</f>
        <v>DEN</v>
      </c>
      <c r="G161">
        <f>trueraw!E160</f>
        <v>67</v>
      </c>
      <c r="H161">
        <f>trueraw!F160</f>
        <v>31.4</v>
      </c>
      <c r="I161">
        <v>1</v>
      </c>
      <c r="J161">
        <f t="shared" si="26"/>
        <v>-0.40944444444444439</v>
      </c>
      <c r="K161">
        <f t="shared" si="27"/>
        <v>-0.75374999999999992</v>
      </c>
      <c r="L161">
        <f t="shared" si="28"/>
        <v>-0.61416666666666675</v>
      </c>
      <c r="M161">
        <f t="shared" si="29"/>
        <v>-1.0701388888888888</v>
      </c>
      <c r="N161">
        <f t="shared" si="30"/>
        <v>-0.91194444444444445</v>
      </c>
      <c r="O161">
        <f>trueraw!G160*$I161</f>
        <v>-0.88</v>
      </c>
      <c r="P161">
        <f>trueraw!H160*$I161</f>
        <v>0.34</v>
      </c>
      <c r="Q161">
        <f>trueraw!I160*$I161</f>
        <v>-0.09</v>
      </c>
      <c r="R161">
        <f>trueraw!J160*$I161</f>
        <v>-0.25</v>
      </c>
      <c r="S161">
        <f>trueraw!K160*$I161</f>
        <v>-0.68</v>
      </c>
      <c r="T161">
        <f>trueraw!L160*$I161</f>
        <v>-0.15</v>
      </c>
      <c r="U161">
        <f>trueraw!M160*$I161</f>
        <v>1.27</v>
      </c>
      <c r="V161">
        <f>trueraw!N160*$I161</f>
        <v>-0.54</v>
      </c>
      <c r="W161">
        <f>trueraw!O160*$I161</f>
        <v>0.17</v>
      </c>
      <c r="X161">
        <f t="shared" si="33"/>
        <v>1</v>
      </c>
      <c r="Y161">
        <f t="shared" si="33"/>
        <v>0</v>
      </c>
      <c r="Z161">
        <f t="shared" si="33"/>
        <v>0</v>
      </c>
      <c r="AA161">
        <f t="shared" si="33"/>
        <v>0</v>
      </c>
      <c r="AB161">
        <f t="shared" si="33"/>
        <v>0</v>
      </c>
      <c r="AC161">
        <f t="shared" si="33"/>
        <v>0</v>
      </c>
      <c r="AD161">
        <f t="shared" si="33"/>
        <v>0</v>
      </c>
      <c r="AE161">
        <f t="shared" si="33"/>
        <v>0</v>
      </c>
      <c r="AF161">
        <f t="shared" si="33"/>
        <v>0</v>
      </c>
      <c r="AG161">
        <f t="shared" si="33"/>
        <v>0</v>
      </c>
      <c r="AH161">
        <f t="shared" si="25"/>
        <v>0</v>
      </c>
    </row>
    <row r="162" spans="2:34" x14ac:dyDescent="0.35">
      <c r="B162" s="1" t="str">
        <f>VLOOKUP($D162, AVs!$A$3:$B$202, 2, FALSE)</f>
        <v>_______</v>
      </c>
      <c r="C162" s="3">
        <f>VLOOKUP($D162, AVs!$A$3:$C$202, 3, FALSE)</f>
        <v>-8.5045288950695443</v>
      </c>
      <c r="D162" t="str">
        <f>trueraw!B161</f>
        <v>Tyrese Haliburton</v>
      </c>
      <c r="E162" t="str">
        <f>trueraw!C161</f>
        <v>PG</v>
      </c>
      <c r="F162" t="str">
        <f>trueraw!D161</f>
        <v>SAC</v>
      </c>
      <c r="G162">
        <f>trueraw!E161</f>
        <v>64</v>
      </c>
      <c r="H162">
        <f>trueraw!F161</f>
        <v>26.4</v>
      </c>
      <c r="I162">
        <v>1</v>
      </c>
      <c r="J162">
        <f t="shared" si="26"/>
        <v>0.40888888888888875</v>
      </c>
      <c r="K162">
        <f t="shared" si="27"/>
        <v>-0.7466666666666667</v>
      </c>
      <c r="L162">
        <f t="shared" si="28"/>
        <v>-1.3777777777777778</v>
      </c>
      <c r="M162">
        <f t="shared" si="29"/>
        <v>-0.85333333333333328</v>
      </c>
      <c r="N162">
        <f t="shared" si="30"/>
        <v>-0.13333333333333344</v>
      </c>
      <c r="O162">
        <f>trueraw!G161*$I162</f>
        <v>-0.3</v>
      </c>
      <c r="P162">
        <f>trueraw!H161*$I162</f>
        <v>0.12</v>
      </c>
      <c r="Q162">
        <f>trueraw!I161*$I162</f>
        <v>-0.12</v>
      </c>
      <c r="R162">
        <f>trueraw!J161*$I162</f>
        <v>-0.2</v>
      </c>
      <c r="S162">
        <f>trueraw!K161*$I162</f>
        <v>-0.57999999999999996</v>
      </c>
      <c r="T162">
        <f>trueraw!L161*$I162</f>
        <v>0.71</v>
      </c>
      <c r="U162">
        <f>trueraw!M161*$I162</f>
        <v>0.83</v>
      </c>
      <c r="V162">
        <f>trueraw!N161*$I162</f>
        <v>-0.61</v>
      </c>
      <c r="W162">
        <f>trueraw!O161*$I162</f>
        <v>-0.69</v>
      </c>
      <c r="X162">
        <f t="shared" si="33"/>
        <v>1</v>
      </c>
      <c r="Y162">
        <f t="shared" si="33"/>
        <v>0</v>
      </c>
      <c r="Z162">
        <f t="shared" si="33"/>
        <v>0</v>
      </c>
      <c r="AA162">
        <f t="shared" si="33"/>
        <v>0</v>
      </c>
      <c r="AB162">
        <f t="shared" si="33"/>
        <v>0</v>
      </c>
      <c r="AC162">
        <f t="shared" si="33"/>
        <v>0</v>
      </c>
      <c r="AD162">
        <f t="shared" si="33"/>
        <v>0</v>
      </c>
      <c r="AE162">
        <f t="shared" si="33"/>
        <v>0</v>
      </c>
      <c r="AF162">
        <f t="shared" si="33"/>
        <v>0</v>
      </c>
      <c r="AG162">
        <f t="shared" si="33"/>
        <v>0</v>
      </c>
      <c r="AH162">
        <f t="shared" si="25"/>
        <v>0</v>
      </c>
    </row>
    <row r="163" spans="2:34" x14ac:dyDescent="0.35">
      <c r="B163" s="1" t="str">
        <f>VLOOKUP($D163, AVs!$A$3:$B$202, 2, FALSE)</f>
        <v>_______</v>
      </c>
      <c r="C163" s="3">
        <f>VLOOKUP($D163, AVs!$A$3:$C$202, 3, FALSE)</f>
        <v>-8.6229192900256457</v>
      </c>
      <c r="D163" t="str">
        <f>trueraw!B162</f>
        <v>Julius Randle</v>
      </c>
      <c r="E163" t="str">
        <f>trueraw!C162</f>
        <v>PF</v>
      </c>
      <c r="F163" t="str">
        <f>trueraw!D162</f>
        <v>NYK</v>
      </c>
      <c r="G163">
        <f>trueraw!E162</f>
        <v>65</v>
      </c>
      <c r="H163">
        <f>trueraw!F162</f>
        <v>32.200000000000003</v>
      </c>
      <c r="I163">
        <v>1</v>
      </c>
      <c r="J163">
        <f t="shared" si="26"/>
        <v>1.21875</v>
      </c>
      <c r="K163">
        <f t="shared" si="27"/>
        <v>-0.79444444444444429</v>
      </c>
      <c r="L163">
        <f t="shared" si="28"/>
        <v>-1.0652777777777778</v>
      </c>
      <c r="M163">
        <f t="shared" si="29"/>
        <v>0.18958333333333319</v>
      </c>
      <c r="N163">
        <f t="shared" si="30"/>
        <v>0.69513888888888897</v>
      </c>
      <c r="O163">
        <f>trueraw!G162*$I163</f>
        <v>0.16</v>
      </c>
      <c r="P163">
        <f>trueraw!H162*$I163</f>
        <v>-1.0900000000000001</v>
      </c>
      <c r="Q163">
        <f>trueraw!I162*$I163</f>
        <v>-0.4</v>
      </c>
      <c r="R163">
        <f>trueraw!J162*$I163</f>
        <v>0.8</v>
      </c>
      <c r="S163">
        <f>trueraw!K162*$I163</f>
        <v>1.85</v>
      </c>
      <c r="T163">
        <f>trueraw!L162*$I163</f>
        <v>0.3</v>
      </c>
      <c r="U163">
        <f>trueraw!M162*$I163</f>
        <v>-0.27</v>
      </c>
      <c r="V163">
        <f>trueraw!N162*$I163</f>
        <v>-0.57999999999999996</v>
      </c>
      <c r="W163">
        <f>trueraw!O162*$I163</f>
        <v>-1.65</v>
      </c>
      <c r="X163">
        <f t="shared" ref="X163:AG172" si="34">IF(EXACT($B163, X$2), 1, 0)</f>
        <v>1</v>
      </c>
      <c r="Y163">
        <f t="shared" si="34"/>
        <v>0</v>
      </c>
      <c r="Z163">
        <f t="shared" si="34"/>
        <v>0</v>
      </c>
      <c r="AA163">
        <f t="shared" si="34"/>
        <v>0</v>
      </c>
      <c r="AB163">
        <f t="shared" si="34"/>
        <v>0</v>
      </c>
      <c r="AC163">
        <f t="shared" si="34"/>
        <v>0</v>
      </c>
      <c r="AD163">
        <f t="shared" si="34"/>
        <v>0</v>
      </c>
      <c r="AE163">
        <f t="shared" si="34"/>
        <v>0</v>
      </c>
      <c r="AF163">
        <f t="shared" si="34"/>
        <v>0</v>
      </c>
      <c r="AG163">
        <f t="shared" si="34"/>
        <v>0</v>
      </c>
      <c r="AH163">
        <f t="shared" si="25"/>
        <v>0</v>
      </c>
    </row>
    <row r="164" spans="2:34" x14ac:dyDescent="0.35">
      <c r="B164" s="1" t="str">
        <f>VLOOKUP($D164, AVs!$A$3:$B$202, 2, FALSE)</f>
        <v>_______</v>
      </c>
      <c r="C164" s="3">
        <f>VLOOKUP($D164, AVs!$A$3:$C$202, 3, FALSE)</f>
        <v>-9.4812496534573842</v>
      </c>
      <c r="D164" t="str">
        <f>trueraw!B163</f>
        <v>Danny Green</v>
      </c>
      <c r="E164" t="str">
        <f>trueraw!C163</f>
        <v>SG, SF</v>
      </c>
      <c r="F164" t="str">
        <f>trueraw!D163</f>
        <v>PHI</v>
      </c>
      <c r="G164">
        <f>trueraw!E163</f>
        <v>70</v>
      </c>
      <c r="H164">
        <f>trueraw!F163</f>
        <v>24.9</v>
      </c>
      <c r="I164">
        <v>1</v>
      </c>
      <c r="J164">
        <f t="shared" si="26"/>
        <v>-1.7013888888888888</v>
      </c>
      <c r="K164">
        <f t="shared" si="27"/>
        <v>-0.90416666666666656</v>
      </c>
      <c r="L164">
        <f t="shared" si="28"/>
        <v>-0.25277777777777777</v>
      </c>
      <c r="M164">
        <f t="shared" si="29"/>
        <v>-0.69027777777777777</v>
      </c>
      <c r="N164">
        <f t="shared" si="30"/>
        <v>-1.6527777777777777</v>
      </c>
      <c r="O164">
        <f>trueraw!G163*$I164</f>
        <v>-0.72</v>
      </c>
      <c r="P164">
        <f>trueraw!H163*$I164</f>
        <v>-0.22</v>
      </c>
      <c r="Q164">
        <f>trueraw!I163*$I164</f>
        <v>0.45</v>
      </c>
      <c r="R164">
        <f>trueraw!J163*$I164</f>
        <v>-0.76</v>
      </c>
      <c r="S164">
        <f>trueraw!K163*$I164</f>
        <v>-0.56000000000000005</v>
      </c>
      <c r="T164">
        <f>trueraw!L163*$I164</f>
        <v>-0.67</v>
      </c>
      <c r="U164">
        <f>trueraw!M163*$I164</f>
        <v>0.73</v>
      </c>
      <c r="V164">
        <f>trueraw!N163*$I164</f>
        <v>0.05</v>
      </c>
      <c r="W164">
        <f>trueraw!O163*$I164</f>
        <v>0.77</v>
      </c>
      <c r="X164">
        <f t="shared" si="34"/>
        <v>1</v>
      </c>
      <c r="Y164">
        <f t="shared" si="34"/>
        <v>0</v>
      </c>
      <c r="Z164">
        <f t="shared" si="34"/>
        <v>0</v>
      </c>
      <c r="AA164">
        <f t="shared" si="34"/>
        <v>0</v>
      </c>
      <c r="AB164">
        <f t="shared" si="34"/>
        <v>0</v>
      </c>
      <c r="AC164">
        <f t="shared" si="34"/>
        <v>0</v>
      </c>
      <c r="AD164">
        <f t="shared" si="34"/>
        <v>0</v>
      </c>
      <c r="AE164">
        <f t="shared" si="34"/>
        <v>0</v>
      </c>
      <c r="AF164">
        <f t="shared" si="34"/>
        <v>0</v>
      </c>
      <c r="AG164">
        <f t="shared" si="34"/>
        <v>0</v>
      </c>
      <c r="AH164">
        <f t="shared" si="25"/>
        <v>0</v>
      </c>
    </row>
    <row r="165" spans="2:34" x14ac:dyDescent="0.35">
      <c r="B165" s="1" t="str">
        <f>VLOOKUP($D165, AVs!$A$3:$B$202, 2, FALSE)</f>
        <v>_______</v>
      </c>
      <c r="C165" s="3">
        <f>VLOOKUP($D165, AVs!$A$3:$C$202, 3, FALSE)</f>
        <v>-9.1926730657518849</v>
      </c>
      <c r="D165" t="str">
        <f>trueraw!B164</f>
        <v>Justin Holiday</v>
      </c>
      <c r="E165" t="str">
        <f>trueraw!C164</f>
        <v>SG, SF</v>
      </c>
      <c r="F165" t="str">
        <f>trueraw!D164</f>
        <v>IND</v>
      </c>
      <c r="G165">
        <f>trueraw!E164</f>
        <v>67</v>
      </c>
      <c r="H165">
        <f>trueraw!F164</f>
        <v>22.5</v>
      </c>
      <c r="I165">
        <v>1</v>
      </c>
      <c r="J165">
        <f t="shared" si="26"/>
        <v>-2.0472222222222225</v>
      </c>
      <c r="K165">
        <f t="shared" si="27"/>
        <v>-0.89333333333333376</v>
      </c>
      <c r="L165">
        <f t="shared" si="28"/>
        <v>-0.21402777777777776</v>
      </c>
      <c r="M165">
        <f t="shared" si="29"/>
        <v>-0.85611111111111127</v>
      </c>
      <c r="N165">
        <f t="shared" si="30"/>
        <v>-2.000694444444445</v>
      </c>
      <c r="O165">
        <f>trueraw!G164*$I165</f>
        <v>-0.45</v>
      </c>
      <c r="P165">
        <f>trueraw!H164*$I165</f>
        <v>-0.04</v>
      </c>
      <c r="Q165">
        <f>trueraw!I164*$I165</f>
        <v>0.16</v>
      </c>
      <c r="R165">
        <f>trueraw!J164*$I165</f>
        <v>-0.88</v>
      </c>
      <c r="S165">
        <f>trueraw!K164*$I165</f>
        <v>-0.75</v>
      </c>
      <c r="T165">
        <f>trueraw!L164*$I165</f>
        <v>-0.73</v>
      </c>
      <c r="U165">
        <f>trueraw!M164*$I165</f>
        <v>0.49</v>
      </c>
      <c r="V165">
        <f>trueraw!N164*$I165</f>
        <v>0.05</v>
      </c>
      <c r="W165">
        <f>trueraw!O164*$I165</f>
        <v>1.19</v>
      </c>
      <c r="X165">
        <f t="shared" si="34"/>
        <v>1</v>
      </c>
      <c r="Y165">
        <f t="shared" si="34"/>
        <v>0</v>
      </c>
      <c r="Z165">
        <f t="shared" si="34"/>
        <v>0</v>
      </c>
      <c r="AA165">
        <f t="shared" si="34"/>
        <v>0</v>
      </c>
      <c r="AB165">
        <f t="shared" si="34"/>
        <v>0</v>
      </c>
      <c r="AC165">
        <f t="shared" si="34"/>
        <v>0</v>
      </c>
      <c r="AD165">
        <f t="shared" si="34"/>
        <v>0</v>
      </c>
      <c r="AE165">
        <f t="shared" si="34"/>
        <v>0</v>
      </c>
      <c r="AF165">
        <f t="shared" si="34"/>
        <v>0</v>
      </c>
      <c r="AG165">
        <f t="shared" si="34"/>
        <v>0</v>
      </c>
      <c r="AH165">
        <f t="shared" si="25"/>
        <v>0</v>
      </c>
    </row>
    <row r="166" spans="2:34" x14ac:dyDescent="0.35">
      <c r="B166" s="1" t="str">
        <f>VLOOKUP($D166, AVs!$A$3:$B$202, 2, FALSE)</f>
        <v>_______</v>
      </c>
      <c r="C166" s="3">
        <f>VLOOKUP($D166, AVs!$A$3:$C$202, 3, FALSE)</f>
        <v>-8.8227030815140672</v>
      </c>
      <c r="D166" t="str">
        <f>trueraw!B165</f>
        <v>Kevin Porter Jr.</v>
      </c>
      <c r="E166" t="str">
        <f>trueraw!C165</f>
        <v>SG</v>
      </c>
      <c r="F166" t="str">
        <f>trueraw!D165</f>
        <v>CLE</v>
      </c>
      <c r="G166">
        <f>trueraw!E165</f>
        <v>64</v>
      </c>
      <c r="H166">
        <f>trueraw!F165</f>
        <v>27.9</v>
      </c>
      <c r="I166">
        <v>1</v>
      </c>
      <c r="J166">
        <f t="shared" si="26"/>
        <v>0.33777777777777779</v>
      </c>
      <c r="K166">
        <f t="shared" si="27"/>
        <v>-0.84444444444444433</v>
      </c>
      <c r="L166">
        <f t="shared" si="28"/>
        <v>-0.95111111111111091</v>
      </c>
      <c r="M166">
        <f t="shared" si="29"/>
        <v>-0.63111111111111118</v>
      </c>
      <c r="N166">
        <f t="shared" si="30"/>
        <v>8.0000000000000071E-2</v>
      </c>
      <c r="O166">
        <f>trueraw!G165*$I166</f>
        <v>-0.11</v>
      </c>
      <c r="P166">
        <f>trueraw!H165*$I166</f>
        <v>-0.24</v>
      </c>
      <c r="Q166">
        <f>trueraw!I165*$I166</f>
        <v>0.28000000000000003</v>
      </c>
      <c r="R166">
        <f>trueraw!J165*$I166</f>
        <v>0.13</v>
      </c>
      <c r="S166">
        <f>trueraw!K165*$I166</f>
        <v>-0.19</v>
      </c>
      <c r="T166">
        <f>trueraw!L165*$I166</f>
        <v>0.12</v>
      </c>
      <c r="U166">
        <f>trueraw!M165*$I166</f>
        <v>0.39</v>
      </c>
      <c r="V166">
        <f>trueraw!N165*$I166</f>
        <v>-0.28999999999999998</v>
      </c>
      <c r="W166">
        <f>trueraw!O165*$I166</f>
        <v>-1.04</v>
      </c>
      <c r="X166">
        <f t="shared" si="34"/>
        <v>1</v>
      </c>
      <c r="Y166">
        <f t="shared" si="34"/>
        <v>0</v>
      </c>
      <c r="Z166">
        <f t="shared" si="34"/>
        <v>0</v>
      </c>
      <c r="AA166">
        <f t="shared" si="34"/>
        <v>0</v>
      </c>
      <c r="AB166">
        <f t="shared" si="34"/>
        <v>0</v>
      </c>
      <c r="AC166">
        <f t="shared" si="34"/>
        <v>0</v>
      </c>
      <c r="AD166">
        <f t="shared" si="34"/>
        <v>0</v>
      </c>
      <c r="AE166">
        <f t="shared" si="34"/>
        <v>0</v>
      </c>
      <c r="AF166">
        <f t="shared" si="34"/>
        <v>0</v>
      </c>
      <c r="AG166">
        <f t="shared" si="34"/>
        <v>0</v>
      </c>
      <c r="AH166">
        <f t="shared" si="25"/>
        <v>0</v>
      </c>
    </row>
    <row r="167" spans="2:34" x14ac:dyDescent="0.35">
      <c r="B167" s="1" t="str">
        <f>VLOOKUP($D167, AVs!$A$3:$B$202, 2, FALSE)</f>
        <v>_______</v>
      </c>
      <c r="C167" s="3">
        <f>VLOOKUP($D167, AVs!$A$3:$C$202, 3, FALSE)</f>
        <v>-9.1556760673281019</v>
      </c>
      <c r="D167" t="str">
        <f>trueraw!B166</f>
        <v>Derrick Favors</v>
      </c>
      <c r="E167" t="str">
        <f>trueraw!C166</f>
        <v>C, PF</v>
      </c>
      <c r="F167" t="str">
        <f>trueraw!D166</f>
        <v>UTA</v>
      </c>
      <c r="G167">
        <f>trueraw!E166</f>
        <v>60</v>
      </c>
      <c r="H167">
        <f>trueraw!F166</f>
        <v>18.600000000000001</v>
      </c>
      <c r="I167">
        <v>1</v>
      </c>
      <c r="J167">
        <f t="shared" si="26"/>
        <v>-2.0250000000000004</v>
      </c>
      <c r="K167">
        <f t="shared" si="27"/>
        <v>-0.85000000000000009</v>
      </c>
      <c r="L167">
        <f t="shared" si="28"/>
        <v>-0.25833333333333358</v>
      </c>
      <c r="M167">
        <f t="shared" si="29"/>
        <v>-2.4999999999999838E-2</v>
      </c>
      <c r="N167">
        <f t="shared" si="30"/>
        <v>-1.5416666666666667</v>
      </c>
      <c r="O167">
        <f>trueraw!G166*$I167</f>
        <v>2.0699999999999998</v>
      </c>
      <c r="P167">
        <f>trueraw!H166*$I167</f>
        <v>-0.99</v>
      </c>
      <c r="Q167">
        <f>trueraw!I166*$I167</f>
        <v>-1.75</v>
      </c>
      <c r="R167">
        <f>trueraw!J166*$I167</f>
        <v>-0.96</v>
      </c>
      <c r="S167">
        <f>trueraw!K166*$I167</f>
        <v>0.98</v>
      </c>
      <c r="T167">
        <f>trueraw!L166*$I167</f>
        <v>-0.71</v>
      </c>
      <c r="U167">
        <f>trueraw!M166*$I167</f>
        <v>-1.07</v>
      </c>
      <c r="V167">
        <f>trueraw!N166*$I167</f>
        <v>0.57999999999999996</v>
      </c>
      <c r="W167">
        <f>trueraw!O166*$I167</f>
        <v>0.83</v>
      </c>
      <c r="X167">
        <f t="shared" si="34"/>
        <v>1</v>
      </c>
      <c r="Y167">
        <f t="shared" si="34"/>
        <v>0</v>
      </c>
      <c r="Z167">
        <f t="shared" si="34"/>
        <v>0</v>
      </c>
      <c r="AA167">
        <f t="shared" si="34"/>
        <v>0</v>
      </c>
      <c r="AB167">
        <f t="shared" si="34"/>
        <v>0</v>
      </c>
      <c r="AC167">
        <f t="shared" si="34"/>
        <v>0</v>
      </c>
      <c r="AD167">
        <f t="shared" si="34"/>
        <v>0</v>
      </c>
      <c r="AE167">
        <f t="shared" si="34"/>
        <v>0</v>
      </c>
      <c r="AF167">
        <f t="shared" si="34"/>
        <v>0</v>
      </c>
      <c r="AG167">
        <f t="shared" si="34"/>
        <v>0</v>
      </c>
      <c r="AH167">
        <f t="shared" si="25"/>
        <v>0</v>
      </c>
    </row>
    <row r="168" spans="2:34" x14ac:dyDescent="0.35">
      <c r="B168" s="1" t="str">
        <f>VLOOKUP($D168, AVs!$A$3:$B$202, 2, FALSE)</f>
        <v>_______</v>
      </c>
      <c r="C168" s="3">
        <f>VLOOKUP($D168, AVs!$A$3:$C$202, 3, FALSE)</f>
        <v>-9.5533938003837555</v>
      </c>
      <c r="D168" t="str">
        <f>trueraw!B167</f>
        <v>Joe Ingles</v>
      </c>
      <c r="E168" t="str">
        <f>trueraw!C167</f>
        <v>SF</v>
      </c>
      <c r="F168" t="str">
        <f>trueraw!D167</f>
        <v>UTA</v>
      </c>
      <c r="G168">
        <f>trueraw!E167</f>
        <v>68</v>
      </c>
      <c r="H168">
        <f>trueraw!F167</f>
        <v>27.6</v>
      </c>
      <c r="I168">
        <v>1</v>
      </c>
      <c r="J168">
        <f t="shared" si="26"/>
        <v>0.14166666666666672</v>
      </c>
      <c r="K168">
        <f t="shared" si="27"/>
        <v>-0.99166666666666647</v>
      </c>
      <c r="L168">
        <f t="shared" si="28"/>
        <v>-2.2288888888888891</v>
      </c>
      <c r="M168">
        <f t="shared" si="29"/>
        <v>-0.94444444444444431</v>
      </c>
      <c r="N168">
        <f t="shared" si="30"/>
        <v>-0.64222222222222214</v>
      </c>
      <c r="O168">
        <f>trueraw!G167*$I168</f>
        <v>-0.26</v>
      </c>
      <c r="P168">
        <f>trueraw!H167*$I168</f>
        <v>-0.05</v>
      </c>
      <c r="Q168">
        <f>trueraw!I167*$I168</f>
        <v>0.39</v>
      </c>
      <c r="R168">
        <f>trueraw!J167*$I168</f>
        <v>-0.62</v>
      </c>
      <c r="S168">
        <f>trueraw!K167*$I168</f>
        <v>-0.47</v>
      </c>
      <c r="T168">
        <f>trueraw!L167*$I168</f>
        <v>1.31</v>
      </c>
      <c r="U168">
        <f>trueraw!M167*$I168</f>
        <v>-0.15</v>
      </c>
      <c r="V168">
        <f>trueraw!N167*$I168</f>
        <v>-0.83</v>
      </c>
      <c r="W168">
        <f>trueraw!O167*$I168</f>
        <v>-0.37</v>
      </c>
      <c r="X168">
        <f t="shared" si="34"/>
        <v>1</v>
      </c>
      <c r="Y168">
        <f t="shared" si="34"/>
        <v>0</v>
      </c>
      <c r="Z168">
        <f t="shared" si="34"/>
        <v>0</v>
      </c>
      <c r="AA168">
        <f t="shared" si="34"/>
        <v>0</v>
      </c>
      <c r="AB168">
        <f t="shared" si="34"/>
        <v>0</v>
      </c>
      <c r="AC168">
        <f t="shared" si="34"/>
        <v>0</v>
      </c>
      <c r="AD168">
        <f t="shared" si="34"/>
        <v>0</v>
      </c>
      <c r="AE168">
        <f t="shared" si="34"/>
        <v>0</v>
      </c>
      <c r="AF168">
        <f t="shared" si="34"/>
        <v>0</v>
      </c>
      <c r="AG168">
        <f t="shared" si="34"/>
        <v>0</v>
      </c>
      <c r="AH168">
        <f t="shared" si="25"/>
        <v>0</v>
      </c>
    </row>
    <row r="169" spans="2:34" x14ac:dyDescent="0.35">
      <c r="B169" s="1" t="str">
        <f>VLOOKUP($D169, AVs!$A$3:$B$202, 2, FALSE)</f>
        <v>_______</v>
      </c>
      <c r="C169" s="3">
        <f>VLOOKUP($D169, AVs!$A$3:$C$202, 3, FALSE)</f>
        <v>-10.99072718914768</v>
      </c>
      <c r="D169" t="str">
        <f>trueraw!B168</f>
        <v>Josh Okogie</v>
      </c>
      <c r="E169" t="str">
        <f>trueraw!C168</f>
        <v>SG, SF</v>
      </c>
      <c r="F169" t="str">
        <f>trueraw!D168</f>
        <v>MIN</v>
      </c>
      <c r="G169">
        <f>trueraw!E168</f>
        <v>68</v>
      </c>
      <c r="H169">
        <f>trueraw!F168</f>
        <v>25.3</v>
      </c>
      <c r="I169">
        <v>1</v>
      </c>
      <c r="J169">
        <f t="shared" si="26"/>
        <v>-0.982222222222222</v>
      </c>
      <c r="K169">
        <f t="shared" si="27"/>
        <v>-1.1238888888888887</v>
      </c>
      <c r="L169">
        <f t="shared" si="28"/>
        <v>-0.65166666666666651</v>
      </c>
      <c r="M169">
        <f t="shared" si="29"/>
        <v>-1.5111111111111108</v>
      </c>
      <c r="N169">
        <f t="shared" si="30"/>
        <v>-1.2844444444444443</v>
      </c>
      <c r="O169">
        <f>trueraw!G168*$I169</f>
        <v>-0.3</v>
      </c>
      <c r="P169">
        <f>trueraw!H168*$I169</f>
        <v>0.41</v>
      </c>
      <c r="Q169">
        <f>trueraw!I168*$I169</f>
        <v>-0.7</v>
      </c>
      <c r="R169">
        <f>trueraw!J168*$I169</f>
        <v>-0.57999999999999996</v>
      </c>
      <c r="S169">
        <f>trueraw!K168*$I169</f>
        <v>-0.18</v>
      </c>
      <c r="T169">
        <f>trueraw!L168*$I169</f>
        <v>-0.5</v>
      </c>
      <c r="U169">
        <f>trueraw!M168*$I169</f>
        <v>0.81</v>
      </c>
      <c r="V169">
        <f>trueraw!N168*$I169</f>
        <v>-0.32</v>
      </c>
      <c r="W169">
        <f>trueraw!O168*$I169</f>
        <v>0.17</v>
      </c>
      <c r="X169">
        <f t="shared" si="34"/>
        <v>1</v>
      </c>
      <c r="Y169">
        <f t="shared" si="34"/>
        <v>0</v>
      </c>
      <c r="Z169">
        <f t="shared" si="34"/>
        <v>0</v>
      </c>
      <c r="AA169">
        <f t="shared" si="34"/>
        <v>0</v>
      </c>
      <c r="AB169">
        <f t="shared" si="34"/>
        <v>0</v>
      </c>
      <c r="AC169">
        <f t="shared" si="34"/>
        <v>0</v>
      </c>
      <c r="AD169">
        <f t="shared" si="34"/>
        <v>0</v>
      </c>
      <c r="AE169">
        <f t="shared" si="34"/>
        <v>0</v>
      </c>
      <c r="AF169">
        <f t="shared" si="34"/>
        <v>0</v>
      </c>
      <c r="AG169">
        <f t="shared" si="34"/>
        <v>0</v>
      </c>
      <c r="AH169">
        <f t="shared" si="25"/>
        <v>0</v>
      </c>
    </row>
    <row r="170" spans="2:34" x14ac:dyDescent="0.35">
      <c r="B170" s="1" t="str">
        <f>VLOOKUP($D170, AVs!$A$3:$B$202, 2, FALSE)</f>
        <v>_______</v>
      </c>
      <c r="C170" s="3">
        <f>VLOOKUP($D170, AVs!$A$3:$C$202, 3, FALSE)</f>
        <v>-11.142414882685188</v>
      </c>
      <c r="D170" t="str">
        <f>trueraw!B169</f>
        <v>Andrew Wiggins</v>
      </c>
      <c r="E170" t="str">
        <f>trueraw!C169</f>
        <v>SF, SG</v>
      </c>
      <c r="F170" t="str">
        <f>trueraw!D169</f>
        <v>GSW</v>
      </c>
      <c r="G170">
        <f>trueraw!E169</f>
        <v>67</v>
      </c>
      <c r="H170">
        <f>trueraw!F169</f>
        <v>32.799999999999997</v>
      </c>
      <c r="I170">
        <v>1</v>
      </c>
      <c r="J170">
        <f t="shared" si="26"/>
        <v>-0.98638888888888876</v>
      </c>
      <c r="K170">
        <f t="shared" si="27"/>
        <v>-1.1445833333333333</v>
      </c>
      <c r="L170">
        <f t="shared" si="28"/>
        <v>-1.4609722222222221</v>
      </c>
      <c r="M170">
        <f t="shared" si="29"/>
        <v>-5.5833333333333124E-2</v>
      </c>
      <c r="N170">
        <f t="shared" si="30"/>
        <v>-0.30708333333333321</v>
      </c>
      <c r="O170">
        <f>trueraw!G169*$I170</f>
        <v>-0.46</v>
      </c>
      <c r="P170">
        <f>trueraw!H169*$I170</f>
        <v>-1.17</v>
      </c>
      <c r="Q170">
        <f>trueraw!I169*$I170</f>
        <v>0.24</v>
      </c>
      <c r="R170">
        <f>trueraw!J169*$I170</f>
        <v>0.88</v>
      </c>
      <c r="S170">
        <f>trueraw!K169*$I170</f>
        <v>-0.28000000000000003</v>
      </c>
      <c r="T170">
        <f>trueraw!L169*$I170</f>
        <v>0.34</v>
      </c>
      <c r="U170">
        <f>trueraw!M169*$I170</f>
        <v>-0.61</v>
      </c>
      <c r="V170">
        <f>trueraw!N169*$I170</f>
        <v>0.73</v>
      </c>
      <c r="W170">
        <f>trueraw!O169*$I170</f>
        <v>-0.9</v>
      </c>
      <c r="X170">
        <f t="shared" si="34"/>
        <v>1</v>
      </c>
      <c r="Y170">
        <f t="shared" si="34"/>
        <v>0</v>
      </c>
      <c r="Z170">
        <f t="shared" si="34"/>
        <v>0</v>
      </c>
      <c r="AA170">
        <f t="shared" si="34"/>
        <v>0</v>
      </c>
      <c r="AB170">
        <f t="shared" si="34"/>
        <v>0</v>
      </c>
      <c r="AC170">
        <f t="shared" si="34"/>
        <v>0</v>
      </c>
      <c r="AD170">
        <f t="shared" si="34"/>
        <v>0</v>
      </c>
      <c r="AE170">
        <f t="shared" si="34"/>
        <v>0</v>
      </c>
      <c r="AF170">
        <f t="shared" si="34"/>
        <v>0</v>
      </c>
      <c r="AG170">
        <f t="shared" si="34"/>
        <v>0</v>
      </c>
      <c r="AH170">
        <f t="shared" si="25"/>
        <v>0</v>
      </c>
    </row>
    <row r="171" spans="2:34" x14ac:dyDescent="0.35">
      <c r="B171" s="1" t="str">
        <f>VLOOKUP($D171, AVs!$A$3:$B$202, 2, FALSE)</f>
        <v>_______</v>
      </c>
      <c r="C171" s="3">
        <f>VLOOKUP($D171, AVs!$A$3:$C$202, 3, FALSE)</f>
        <v>-11.227507979059883</v>
      </c>
      <c r="D171" t="str">
        <f>trueraw!B170</f>
        <v>Svi Mykhailiuk</v>
      </c>
      <c r="E171" t="str">
        <f>trueraw!C170</f>
        <v>SG, SF</v>
      </c>
      <c r="F171" t="str">
        <f>trueraw!D170</f>
        <v>DET</v>
      </c>
      <c r="G171">
        <f>trueraw!E170</f>
        <v>67</v>
      </c>
      <c r="H171">
        <f>trueraw!F170</f>
        <v>26.8</v>
      </c>
      <c r="I171">
        <v>1</v>
      </c>
      <c r="J171">
        <f t="shared" si="26"/>
        <v>-0.48388888888888892</v>
      </c>
      <c r="K171">
        <f t="shared" si="27"/>
        <v>-1.2097222222222224</v>
      </c>
      <c r="L171">
        <f t="shared" si="28"/>
        <v>-1.1538888888888892</v>
      </c>
      <c r="M171">
        <f t="shared" si="29"/>
        <v>-1.4609722222222226</v>
      </c>
      <c r="N171">
        <f t="shared" si="30"/>
        <v>-1.3865277777777778</v>
      </c>
      <c r="O171">
        <f>trueraw!G170*$I171</f>
        <v>-0.67</v>
      </c>
      <c r="P171">
        <f>trueraw!H170*$I171</f>
        <v>0.27</v>
      </c>
      <c r="Q171">
        <f>trueraw!I170*$I171</f>
        <v>1.17</v>
      </c>
      <c r="R171">
        <f>trueraw!J170*$I171</f>
        <v>-0.24</v>
      </c>
      <c r="S171">
        <f>trueraw!K170*$I171</f>
        <v>-0.97</v>
      </c>
      <c r="T171">
        <f>trueraw!L170*$I171</f>
        <v>-0.06</v>
      </c>
      <c r="U171">
        <f>trueraw!M170*$I171</f>
        <v>-0.02</v>
      </c>
      <c r="V171">
        <f>trueraw!N170*$I171</f>
        <v>-0.97</v>
      </c>
      <c r="W171">
        <f>trueraw!O170*$I171</f>
        <v>0.19</v>
      </c>
      <c r="X171">
        <f t="shared" si="34"/>
        <v>1</v>
      </c>
      <c r="Y171">
        <f t="shared" si="34"/>
        <v>0</v>
      </c>
      <c r="Z171">
        <f t="shared" si="34"/>
        <v>0</v>
      </c>
      <c r="AA171">
        <f t="shared" si="34"/>
        <v>0</v>
      </c>
      <c r="AB171">
        <f t="shared" si="34"/>
        <v>0</v>
      </c>
      <c r="AC171">
        <f t="shared" si="34"/>
        <v>0</v>
      </c>
      <c r="AD171">
        <f t="shared" si="34"/>
        <v>0</v>
      </c>
      <c r="AE171">
        <f t="shared" si="34"/>
        <v>0</v>
      </c>
      <c r="AF171">
        <f t="shared" si="34"/>
        <v>0</v>
      </c>
      <c r="AG171">
        <f t="shared" si="34"/>
        <v>0</v>
      </c>
      <c r="AH171">
        <f t="shared" si="25"/>
        <v>0</v>
      </c>
    </row>
    <row r="172" spans="2:34" x14ac:dyDescent="0.35">
      <c r="B172" s="1" t="str">
        <f>VLOOKUP($D172, AVs!$A$3:$B$202, 2, FALSE)</f>
        <v>_______</v>
      </c>
      <c r="C172" s="3">
        <f>VLOOKUP($D172, AVs!$A$3:$C$202, 3, FALSE)</f>
        <v>-11.154438907172915</v>
      </c>
      <c r="D172" t="str">
        <f>trueraw!B171</f>
        <v>Gary Trent Jr.</v>
      </c>
      <c r="E172" t="str">
        <f>trueraw!C171</f>
        <v>SG</v>
      </c>
      <c r="F172" t="str">
        <f>trueraw!D171</f>
        <v>POR</v>
      </c>
      <c r="G172">
        <f>trueraw!E171</f>
        <v>64</v>
      </c>
      <c r="H172">
        <f>trueraw!F171</f>
        <v>26.4</v>
      </c>
      <c r="I172">
        <v>1</v>
      </c>
      <c r="J172">
        <f t="shared" si="26"/>
        <v>-1.0577777777777777</v>
      </c>
      <c r="K172">
        <f t="shared" si="27"/>
        <v>-1.1555555555555554</v>
      </c>
      <c r="L172">
        <f t="shared" si="28"/>
        <v>-0.52444444444444438</v>
      </c>
      <c r="M172">
        <f t="shared" si="29"/>
        <v>-1.2177777777777776</v>
      </c>
      <c r="N172">
        <f t="shared" si="30"/>
        <v>-1.4044444444444444</v>
      </c>
      <c r="O172">
        <f>trueraw!G171*$I172</f>
        <v>-0.25</v>
      </c>
      <c r="P172">
        <f>trueraw!H171*$I172</f>
        <v>7.0000000000000007E-2</v>
      </c>
      <c r="Q172">
        <f>trueraw!I171*$I172</f>
        <v>0.82</v>
      </c>
      <c r="R172">
        <f>trueraw!J171*$I172</f>
        <v>-0.53</v>
      </c>
      <c r="S172">
        <f>trueraw!K171*$I172</f>
        <v>-1.1499999999999999</v>
      </c>
      <c r="T172">
        <f>trueraw!L171*$I172</f>
        <v>-0.71</v>
      </c>
      <c r="U172">
        <f>trueraw!M171*$I172</f>
        <v>0.56000000000000005</v>
      </c>
      <c r="V172">
        <f>trueraw!N171*$I172</f>
        <v>-0.39</v>
      </c>
      <c r="W172">
        <f>trueraw!O171*$I172</f>
        <v>0.28000000000000003</v>
      </c>
      <c r="X172">
        <f t="shared" si="34"/>
        <v>1</v>
      </c>
      <c r="Y172">
        <f t="shared" si="34"/>
        <v>0</v>
      </c>
      <c r="Z172">
        <f t="shared" si="34"/>
        <v>0</v>
      </c>
      <c r="AA172">
        <f t="shared" si="34"/>
        <v>0</v>
      </c>
      <c r="AB172">
        <f t="shared" si="34"/>
        <v>0</v>
      </c>
      <c r="AC172">
        <f t="shared" si="34"/>
        <v>0</v>
      </c>
      <c r="AD172">
        <f t="shared" si="34"/>
        <v>0</v>
      </c>
      <c r="AE172">
        <f t="shared" si="34"/>
        <v>0</v>
      </c>
      <c r="AF172">
        <f t="shared" si="34"/>
        <v>0</v>
      </c>
      <c r="AG172">
        <f t="shared" si="34"/>
        <v>0</v>
      </c>
      <c r="AH172">
        <f t="shared" si="25"/>
        <v>0</v>
      </c>
    </row>
    <row r="173" spans="2:34" x14ac:dyDescent="0.35">
      <c r="B173" s="1" t="str">
        <f>VLOOKUP($D173, AVs!$A$3:$B$202, 2, FALSE)</f>
        <v>_______</v>
      </c>
      <c r="C173" s="3">
        <f>VLOOKUP($D173, AVs!$A$3:$C$202, 3, FALSE)</f>
        <v>-11.739916407229263</v>
      </c>
      <c r="D173" t="str">
        <f>trueraw!B172</f>
        <v>Monte Morris</v>
      </c>
      <c r="E173" t="str">
        <f>trueraw!C172</f>
        <v>PG</v>
      </c>
      <c r="F173" t="str">
        <f>trueraw!D172</f>
        <v>DEN</v>
      </c>
      <c r="G173">
        <f>trueraw!E172</f>
        <v>67</v>
      </c>
      <c r="H173">
        <f>trueraw!F172</f>
        <v>22.7</v>
      </c>
      <c r="I173">
        <v>1</v>
      </c>
      <c r="J173">
        <f t="shared" si="26"/>
        <v>-1.4144444444444444</v>
      </c>
      <c r="K173">
        <f t="shared" si="27"/>
        <v>-1.2376388888888887</v>
      </c>
      <c r="L173">
        <f t="shared" si="28"/>
        <v>-1.8425</v>
      </c>
      <c r="M173">
        <f t="shared" si="29"/>
        <v>-1.5261111111111112</v>
      </c>
      <c r="N173">
        <f t="shared" si="30"/>
        <v>-2.1402777777777775</v>
      </c>
      <c r="O173">
        <f>trueraw!G172*$I173</f>
        <v>0.09</v>
      </c>
      <c r="P173">
        <f>trueraw!H172*$I173</f>
        <v>0.31</v>
      </c>
      <c r="Q173">
        <f>trueraw!I172*$I173</f>
        <v>-0.67</v>
      </c>
      <c r="R173">
        <f>trueraw!J172*$I173</f>
        <v>-0.56000000000000005</v>
      </c>
      <c r="S173">
        <f>trueraw!K172*$I173</f>
        <v>-1.19</v>
      </c>
      <c r="T173">
        <f>trueraw!L172*$I173</f>
        <v>0.65</v>
      </c>
      <c r="U173">
        <f>trueraw!M172*$I173</f>
        <v>-0.15</v>
      </c>
      <c r="V173">
        <f>trueraw!N172*$I173</f>
        <v>-0.78</v>
      </c>
      <c r="W173">
        <f>trueraw!O172*$I173</f>
        <v>0.97</v>
      </c>
      <c r="X173">
        <f t="shared" ref="X173:AG182" si="35">IF(EXACT($B173, X$2), 1, 0)</f>
        <v>1</v>
      </c>
      <c r="Y173">
        <f t="shared" si="35"/>
        <v>0</v>
      </c>
      <c r="Z173">
        <f t="shared" si="35"/>
        <v>0</v>
      </c>
      <c r="AA173">
        <f t="shared" si="35"/>
        <v>0</v>
      </c>
      <c r="AB173">
        <f t="shared" si="35"/>
        <v>0</v>
      </c>
      <c r="AC173">
        <f t="shared" si="35"/>
        <v>0</v>
      </c>
      <c r="AD173">
        <f t="shared" si="35"/>
        <v>0</v>
      </c>
      <c r="AE173">
        <f t="shared" si="35"/>
        <v>0</v>
      </c>
      <c r="AF173">
        <f t="shared" si="35"/>
        <v>0</v>
      </c>
      <c r="AG173">
        <f t="shared" si="35"/>
        <v>0</v>
      </c>
      <c r="AH173">
        <f t="shared" si="25"/>
        <v>0</v>
      </c>
    </row>
    <row r="174" spans="2:34" x14ac:dyDescent="0.35">
      <c r="B174" s="1" t="str">
        <f>VLOOKUP($D174, AVs!$A$3:$B$202, 2, FALSE)</f>
        <v>_______</v>
      </c>
      <c r="C174" s="3">
        <f>VLOOKUP($D174, AVs!$A$3:$C$202, 3, FALSE)</f>
        <v>-11.016625088044329</v>
      </c>
      <c r="D174" t="str">
        <f>trueraw!B173</f>
        <v>Dario Saric</v>
      </c>
      <c r="E174" t="str">
        <f>trueraw!C173</f>
        <v>PF</v>
      </c>
      <c r="F174" t="str">
        <f>trueraw!D173</f>
        <v>PHX</v>
      </c>
      <c r="G174">
        <f>trueraw!E173</f>
        <v>60</v>
      </c>
      <c r="H174">
        <f>trueraw!F173</f>
        <v>22.1</v>
      </c>
      <c r="I174">
        <v>1</v>
      </c>
      <c r="J174">
        <f t="shared" si="26"/>
        <v>-0.69166666666666676</v>
      </c>
      <c r="K174">
        <f t="shared" si="27"/>
        <v>-1.1250000000000002</v>
      </c>
      <c r="L174">
        <f t="shared" si="28"/>
        <v>-0.74166666666666681</v>
      </c>
      <c r="M174">
        <f t="shared" si="29"/>
        <v>-1.5333333333333337</v>
      </c>
      <c r="N174">
        <f t="shared" si="30"/>
        <v>-1.3583333333333334</v>
      </c>
      <c r="O174">
        <f>trueraw!G173*$I174</f>
        <v>0.36</v>
      </c>
      <c r="P174">
        <f>trueraw!H173*$I174</f>
        <v>0.49</v>
      </c>
      <c r="Q174">
        <f>trueraw!I173*$I174</f>
        <v>-0.14000000000000001</v>
      </c>
      <c r="R174">
        <f>trueraw!J173*$I174</f>
        <v>-0.51</v>
      </c>
      <c r="S174">
        <f>trueraw!K173*$I174</f>
        <v>0.31</v>
      </c>
      <c r="T174">
        <f>trueraw!L173*$I174</f>
        <v>-0.46</v>
      </c>
      <c r="U174">
        <f>trueraw!M173*$I174</f>
        <v>-0.88</v>
      </c>
      <c r="V174">
        <f>trueraw!N173*$I174</f>
        <v>-0.8</v>
      </c>
      <c r="W174">
        <f>trueraw!O173*$I174</f>
        <v>0.28000000000000003</v>
      </c>
      <c r="X174">
        <f t="shared" si="35"/>
        <v>1</v>
      </c>
      <c r="Y174">
        <f t="shared" si="35"/>
        <v>0</v>
      </c>
      <c r="Z174">
        <f t="shared" si="35"/>
        <v>0</v>
      </c>
      <c r="AA174">
        <f t="shared" si="35"/>
        <v>0</v>
      </c>
      <c r="AB174">
        <f t="shared" si="35"/>
        <v>0</v>
      </c>
      <c r="AC174">
        <f t="shared" si="35"/>
        <v>0</v>
      </c>
      <c r="AD174">
        <f t="shared" si="35"/>
        <v>0</v>
      </c>
      <c r="AE174">
        <f t="shared" si="35"/>
        <v>0</v>
      </c>
      <c r="AF174">
        <f t="shared" si="35"/>
        <v>0</v>
      </c>
      <c r="AG174">
        <f t="shared" si="35"/>
        <v>0</v>
      </c>
      <c r="AH174">
        <f t="shared" si="25"/>
        <v>0</v>
      </c>
    </row>
    <row r="175" spans="2:34" x14ac:dyDescent="0.35">
      <c r="B175" s="1" t="str">
        <f>VLOOKUP($D175, AVs!$A$3:$B$202, 2, FALSE)</f>
        <v>_______</v>
      </c>
      <c r="C175" s="3">
        <f>VLOOKUP($D175, AVs!$A$3:$C$202, 3, FALSE)</f>
        <v>-11.995195696353354</v>
      </c>
      <c r="D175" t="str">
        <f>trueraw!B174</f>
        <v>LaMelo Ball</v>
      </c>
      <c r="E175" t="str">
        <f>trueraw!C174</f>
        <v>PG</v>
      </c>
      <c r="F175" t="str">
        <f>trueraw!D174</f>
        <v>CHA</v>
      </c>
      <c r="G175">
        <f>trueraw!E174</f>
        <v>65</v>
      </c>
      <c r="H175">
        <f>trueraw!F174</f>
        <v>28.4</v>
      </c>
      <c r="I175">
        <v>1</v>
      </c>
      <c r="J175">
        <f t="shared" si="26"/>
        <v>0.72222222222222165</v>
      </c>
      <c r="K175">
        <f t="shared" si="27"/>
        <v>-1.2729166666666671</v>
      </c>
      <c r="L175">
        <f t="shared" si="28"/>
        <v>-3.1236111111111113</v>
      </c>
      <c r="M175">
        <f t="shared" si="29"/>
        <v>-0.81250000000000011</v>
      </c>
      <c r="N175">
        <f t="shared" si="30"/>
        <v>1.8055555555554971E-2</v>
      </c>
      <c r="O175">
        <f>trueraw!G174*$I175</f>
        <v>-1.85</v>
      </c>
      <c r="P175">
        <f>trueraw!H174*$I175</f>
        <v>-0.51</v>
      </c>
      <c r="Q175">
        <f>trueraw!I174*$I175</f>
        <v>0.13</v>
      </c>
      <c r="R175">
        <f>trueraw!J174*$I175</f>
        <v>0.03</v>
      </c>
      <c r="S175">
        <f>trueraw!K174*$I175</f>
        <v>0.14000000000000001</v>
      </c>
      <c r="T175">
        <f>trueraw!L174*$I175</f>
        <v>2.0499999999999998</v>
      </c>
      <c r="U175">
        <f>trueraw!M174*$I175</f>
        <v>0.81</v>
      </c>
      <c r="V175">
        <f>trueraw!N174*$I175</f>
        <v>-0.78</v>
      </c>
      <c r="W175">
        <f>trueraw!O174*$I175</f>
        <v>-1.43</v>
      </c>
      <c r="X175">
        <f t="shared" si="35"/>
        <v>1</v>
      </c>
      <c r="Y175">
        <f t="shared" si="35"/>
        <v>0</v>
      </c>
      <c r="Z175">
        <f t="shared" si="35"/>
        <v>0</v>
      </c>
      <c r="AA175">
        <f t="shared" si="35"/>
        <v>0</v>
      </c>
      <c r="AB175">
        <f t="shared" si="35"/>
        <v>0</v>
      </c>
      <c r="AC175">
        <f t="shared" si="35"/>
        <v>0</v>
      </c>
      <c r="AD175">
        <f t="shared" si="35"/>
        <v>0</v>
      </c>
      <c r="AE175">
        <f t="shared" si="35"/>
        <v>0</v>
      </c>
      <c r="AF175">
        <f t="shared" si="35"/>
        <v>0</v>
      </c>
      <c r="AG175">
        <f t="shared" si="35"/>
        <v>0</v>
      </c>
      <c r="AH175">
        <f t="shared" si="25"/>
        <v>0</v>
      </c>
    </row>
    <row r="176" spans="2:34" x14ac:dyDescent="0.35">
      <c r="B176" s="1" t="str">
        <f>VLOOKUP($D176, AVs!$A$3:$B$202, 2, FALSE)</f>
        <v>_______</v>
      </c>
      <c r="C176" s="3">
        <f>VLOOKUP($D176, AVs!$A$3:$C$202, 3, FALSE)</f>
        <v>-12.4114119286209</v>
      </c>
      <c r="D176" t="str">
        <f>trueraw!B175</f>
        <v>Dennis Schroder</v>
      </c>
      <c r="E176" t="str">
        <f>trueraw!C175</f>
        <v>PG</v>
      </c>
      <c r="F176" t="str">
        <f>trueraw!D175</f>
        <v>LAL</v>
      </c>
      <c r="G176">
        <f>trueraw!E175</f>
        <v>67</v>
      </c>
      <c r="H176">
        <f>trueraw!F175</f>
        <v>28.9</v>
      </c>
      <c r="I176">
        <v>1</v>
      </c>
      <c r="J176">
        <f t="shared" si="26"/>
        <v>8.3750000000000074E-2</v>
      </c>
      <c r="K176">
        <f t="shared" si="27"/>
        <v>-1.3493055555555555</v>
      </c>
      <c r="L176">
        <f t="shared" si="28"/>
        <v>-1.805277777777778</v>
      </c>
      <c r="M176">
        <f t="shared" si="29"/>
        <v>-2.1030555555555557</v>
      </c>
      <c r="N176">
        <f t="shared" si="30"/>
        <v>-0.73513888888888879</v>
      </c>
      <c r="O176">
        <f>trueraw!G175*$I176</f>
        <v>-0.22</v>
      </c>
      <c r="P176">
        <f>trueraw!H175*$I176</f>
        <v>0.81</v>
      </c>
      <c r="Q176">
        <f>trueraw!I175*$I176</f>
        <v>0.09</v>
      </c>
      <c r="R176">
        <f>trueraw!J175*$I176</f>
        <v>0.4</v>
      </c>
      <c r="S176">
        <f>trueraw!K175*$I176</f>
        <v>-0.72</v>
      </c>
      <c r="T176">
        <f>trueraw!L175*$I176</f>
        <v>0.49</v>
      </c>
      <c r="U176">
        <f>trueraw!M175*$I176</f>
        <v>-0.76</v>
      </c>
      <c r="V176">
        <f>trueraw!N175*$I176</f>
        <v>-0.88</v>
      </c>
      <c r="W176">
        <f>trueraw!O175*$I176</f>
        <v>-0.66</v>
      </c>
      <c r="X176">
        <f t="shared" si="35"/>
        <v>1</v>
      </c>
      <c r="Y176">
        <f t="shared" si="35"/>
        <v>0</v>
      </c>
      <c r="Z176">
        <f t="shared" si="35"/>
        <v>0</v>
      </c>
      <c r="AA176">
        <f t="shared" si="35"/>
        <v>0</v>
      </c>
      <c r="AB176">
        <f t="shared" si="35"/>
        <v>0</v>
      </c>
      <c r="AC176">
        <f t="shared" si="35"/>
        <v>0</v>
      </c>
      <c r="AD176">
        <f t="shared" si="35"/>
        <v>0</v>
      </c>
      <c r="AE176">
        <f t="shared" si="35"/>
        <v>0</v>
      </c>
      <c r="AF176">
        <f t="shared" si="35"/>
        <v>0</v>
      </c>
      <c r="AG176">
        <f t="shared" si="35"/>
        <v>0</v>
      </c>
      <c r="AH176">
        <f t="shared" si="25"/>
        <v>0</v>
      </c>
    </row>
    <row r="177" spans="2:34" x14ac:dyDescent="0.35">
      <c r="B177" s="1" t="str">
        <f>VLOOKUP($D177, AVs!$A$3:$B$202, 2, FALSE)</f>
        <v>_______</v>
      </c>
      <c r="C177" s="3">
        <f>VLOOKUP($D177, AVs!$A$3:$C$202, 3, FALSE)</f>
        <v>-11.024024487729084</v>
      </c>
      <c r="D177" t="str">
        <f>trueraw!B176</f>
        <v>Enes Kanter</v>
      </c>
      <c r="E177" t="str">
        <f>trueraw!C176</f>
        <v>C</v>
      </c>
      <c r="F177" t="str">
        <f>trueraw!D176</f>
        <v>POR</v>
      </c>
      <c r="G177">
        <f>trueraw!E176</f>
        <v>55</v>
      </c>
      <c r="H177">
        <f>trueraw!F176</f>
        <v>16</v>
      </c>
      <c r="I177">
        <v>1</v>
      </c>
      <c r="J177">
        <f t="shared" si="26"/>
        <v>-1.9250000000000003</v>
      </c>
      <c r="K177">
        <f t="shared" si="27"/>
        <v>-1.138194444444445</v>
      </c>
      <c r="L177">
        <f t="shared" si="28"/>
        <v>-0.49652777777777785</v>
      </c>
      <c r="M177">
        <f t="shared" si="29"/>
        <v>-0.75625000000000042</v>
      </c>
      <c r="N177">
        <f t="shared" si="30"/>
        <v>-1.5354166666666671</v>
      </c>
      <c r="O177">
        <f>trueraw!G176*$I177</f>
        <v>1.63</v>
      </c>
      <c r="P177">
        <f>trueraw!H176*$I177</f>
        <v>-0.5</v>
      </c>
      <c r="Q177">
        <f>trueraw!I176*$I177</f>
        <v>-1.74</v>
      </c>
      <c r="R177">
        <f>trueraw!J176*$I177</f>
        <v>-0.82</v>
      </c>
      <c r="S177">
        <f>trueraw!K176*$I177</f>
        <v>0.95</v>
      </c>
      <c r="T177">
        <f>trueraw!L176*$I177</f>
        <v>-0.84</v>
      </c>
      <c r="U177">
        <f>trueraw!M176*$I177</f>
        <v>-1.2</v>
      </c>
      <c r="V177">
        <f>trueraw!N176*$I177</f>
        <v>0.51</v>
      </c>
      <c r="W177">
        <f>trueraw!O176*$I177</f>
        <v>0.52</v>
      </c>
      <c r="X177">
        <f t="shared" si="35"/>
        <v>1</v>
      </c>
      <c r="Y177">
        <f t="shared" si="35"/>
        <v>0</v>
      </c>
      <c r="Z177">
        <f t="shared" si="35"/>
        <v>0</v>
      </c>
      <c r="AA177">
        <f t="shared" si="35"/>
        <v>0</v>
      </c>
      <c r="AB177">
        <f t="shared" si="35"/>
        <v>0</v>
      </c>
      <c r="AC177">
        <f t="shared" si="35"/>
        <v>0</v>
      </c>
      <c r="AD177">
        <f t="shared" si="35"/>
        <v>0</v>
      </c>
      <c r="AE177">
        <f t="shared" si="35"/>
        <v>0</v>
      </c>
      <c r="AF177">
        <f t="shared" si="35"/>
        <v>0</v>
      </c>
      <c r="AG177">
        <f t="shared" si="35"/>
        <v>0</v>
      </c>
      <c r="AH177">
        <f t="shared" si="25"/>
        <v>0</v>
      </c>
    </row>
    <row r="178" spans="2:34" x14ac:dyDescent="0.35">
      <c r="B178" s="1" t="str">
        <f>VLOOKUP($D178, AVs!$A$3:$B$202, 2, FALSE)</f>
        <v>_______</v>
      </c>
      <c r="C178" s="3">
        <f>VLOOKUP($D178, AVs!$A$3:$C$202, 3, FALSE)</f>
        <v>-12.688889416799267</v>
      </c>
      <c r="D178" t="str">
        <f>trueraw!B177</f>
        <v>Kevin Huerter</v>
      </c>
      <c r="E178" t="str">
        <f>trueraw!C177</f>
        <v>SG</v>
      </c>
      <c r="F178" t="str">
        <f>trueraw!D177</f>
        <v>ATL</v>
      </c>
      <c r="G178">
        <f>trueraw!E177</f>
        <v>67</v>
      </c>
      <c r="H178">
        <f>trueraw!F177</f>
        <v>26.2</v>
      </c>
      <c r="I178">
        <v>1</v>
      </c>
      <c r="J178">
        <f t="shared" si="26"/>
        <v>-1.3865277777777776</v>
      </c>
      <c r="K178">
        <f t="shared" si="27"/>
        <v>-1.3772222222222221</v>
      </c>
      <c r="L178">
        <f t="shared" si="28"/>
        <v>-1.6749999999999998</v>
      </c>
      <c r="M178">
        <f t="shared" si="29"/>
        <v>-1.5633333333333335</v>
      </c>
      <c r="N178">
        <f t="shared" si="30"/>
        <v>-1.6377777777777776</v>
      </c>
      <c r="O178">
        <f>trueraw!G177*$I178</f>
        <v>-0.87</v>
      </c>
      <c r="P178">
        <f>trueraw!H177*$I178</f>
        <v>0.2</v>
      </c>
      <c r="Q178">
        <f>trueraw!I177*$I178</f>
        <v>0.5</v>
      </c>
      <c r="R178">
        <f>trueraw!J177*$I178</f>
        <v>-0.43</v>
      </c>
      <c r="S178">
        <f>trueraw!K177*$I178</f>
        <v>-0.87</v>
      </c>
      <c r="T178">
        <f>trueraw!L177*$I178</f>
        <v>0.32</v>
      </c>
      <c r="U178">
        <f>trueraw!M177*$I178</f>
        <v>-0.34</v>
      </c>
      <c r="V178">
        <f>trueraw!N177*$I178</f>
        <v>-0.27</v>
      </c>
      <c r="W178">
        <f>trueraw!O177*$I178</f>
        <v>0.28000000000000003</v>
      </c>
      <c r="X178">
        <f t="shared" si="35"/>
        <v>1</v>
      </c>
      <c r="Y178">
        <f t="shared" si="35"/>
        <v>0</v>
      </c>
      <c r="Z178">
        <f t="shared" si="35"/>
        <v>0</v>
      </c>
      <c r="AA178">
        <f t="shared" si="35"/>
        <v>0</v>
      </c>
      <c r="AB178">
        <f t="shared" si="35"/>
        <v>0</v>
      </c>
      <c r="AC178">
        <f t="shared" si="35"/>
        <v>0</v>
      </c>
      <c r="AD178">
        <f t="shared" si="35"/>
        <v>0</v>
      </c>
      <c r="AE178">
        <f t="shared" si="35"/>
        <v>0</v>
      </c>
      <c r="AF178">
        <f t="shared" si="35"/>
        <v>0</v>
      </c>
      <c r="AG178">
        <f t="shared" si="35"/>
        <v>0</v>
      </c>
      <c r="AH178">
        <f t="shared" si="25"/>
        <v>0</v>
      </c>
    </row>
    <row r="179" spans="2:34" x14ac:dyDescent="0.35">
      <c r="B179" s="1" t="str">
        <f>VLOOKUP($D179, AVs!$A$3:$B$202, 2, FALSE)</f>
        <v>_______</v>
      </c>
      <c r="C179" s="3">
        <f>VLOOKUP($D179, AVs!$A$3:$C$202, 3, FALSE)</f>
        <v>-11.588228713691757</v>
      </c>
      <c r="D179" t="str">
        <f>trueraw!B178</f>
        <v>Gorgui Dieng</v>
      </c>
      <c r="E179" t="str">
        <f>trueraw!C178</f>
        <v>C, PF</v>
      </c>
      <c r="F179" t="str">
        <f>trueraw!D178</f>
        <v>MEM</v>
      </c>
      <c r="G179">
        <f>trueraw!E178</f>
        <v>58</v>
      </c>
      <c r="H179">
        <f>trueraw!F178</f>
        <v>13.7</v>
      </c>
      <c r="I179">
        <v>1</v>
      </c>
      <c r="J179">
        <f t="shared" si="26"/>
        <v>-2.3199999999999998</v>
      </c>
      <c r="K179">
        <f t="shared" si="27"/>
        <v>-1.2163888888888887</v>
      </c>
      <c r="L179">
        <f t="shared" si="28"/>
        <v>-0.56388888888888888</v>
      </c>
      <c r="M179">
        <f t="shared" si="29"/>
        <v>-1.1841666666666668</v>
      </c>
      <c r="N179">
        <f t="shared" si="30"/>
        <v>-1.9252777777777776</v>
      </c>
      <c r="O179">
        <f>trueraw!G178*$I179</f>
        <v>0.52</v>
      </c>
      <c r="P179">
        <f>trueraw!H178*$I179</f>
        <v>-0.04</v>
      </c>
      <c r="Q179">
        <f>trueraw!I178*$I179</f>
        <v>-0.82</v>
      </c>
      <c r="R179">
        <f>trueraw!J178*$I179</f>
        <v>-1.03</v>
      </c>
      <c r="S179">
        <f>trueraw!K178*$I179</f>
        <v>-0.09</v>
      </c>
      <c r="T179">
        <f>trueraw!L178*$I179</f>
        <v>-0.81</v>
      </c>
      <c r="U179">
        <f>trueraw!M178*$I179</f>
        <v>-0.61</v>
      </c>
      <c r="V179">
        <f>trueraw!N178*$I179</f>
        <v>0.49</v>
      </c>
      <c r="W179">
        <f>trueraw!O178*$I179</f>
        <v>0.88</v>
      </c>
      <c r="X179">
        <f t="shared" si="35"/>
        <v>1</v>
      </c>
      <c r="Y179">
        <f t="shared" si="35"/>
        <v>0</v>
      </c>
      <c r="Z179">
        <f t="shared" si="35"/>
        <v>0</v>
      </c>
      <c r="AA179">
        <f t="shared" si="35"/>
        <v>0</v>
      </c>
      <c r="AB179">
        <f t="shared" si="35"/>
        <v>0</v>
      </c>
      <c r="AC179">
        <f t="shared" si="35"/>
        <v>0</v>
      </c>
      <c r="AD179">
        <f t="shared" si="35"/>
        <v>0</v>
      </c>
      <c r="AE179">
        <f t="shared" si="35"/>
        <v>0</v>
      </c>
      <c r="AF179">
        <f t="shared" si="35"/>
        <v>0</v>
      </c>
      <c r="AG179">
        <f t="shared" si="35"/>
        <v>0</v>
      </c>
      <c r="AH179">
        <f t="shared" si="25"/>
        <v>0</v>
      </c>
    </row>
    <row r="180" spans="2:34" x14ac:dyDescent="0.35">
      <c r="B180" s="1" t="str">
        <f>VLOOKUP($D180, AVs!$A$3:$B$202, 2, FALSE)</f>
        <v>_______</v>
      </c>
      <c r="C180" s="3">
        <f>VLOOKUP($D180, AVs!$A$3:$C$202, 3, FALSE)</f>
        <v>-11.632625111800293</v>
      </c>
      <c r="D180" t="str">
        <f>trueraw!B179</f>
        <v>Michael Carter-Williams</v>
      </c>
      <c r="E180" t="str">
        <f>trueraw!C179</f>
        <v>PG</v>
      </c>
      <c r="F180" t="str">
        <f>trueraw!D179</f>
        <v>ORL</v>
      </c>
      <c r="G180">
        <f>trueraw!E179</f>
        <v>58</v>
      </c>
      <c r="H180">
        <f>trueraw!F179</f>
        <v>18.100000000000001</v>
      </c>
      <c r="I180">
        <v>1</v>
      </c>
      <c r="J180">
        <f t="shared" si="26"/>
        <v>-1.5225000000000002</v>
      </c>
      <c r="K180">
        <f t="shared" si="27"/>
        <v>-1.2325000000000002</v>
      </c>
      <c r="L180">
        <f t="shared" si="28"/>
        <v>-1.1841666666666666</v>
      </c>
      <c r="M180">
        <f t="shared" si="29"/>
        <v>-1.8527777777777776</v>
      </c>
      <c r="N180">
        <f t="shared" si="30"/>
        <v>-1.578888888888889</v>
      </c>
      <c r="O180">
        <f>trueraw!G179*$I180</f>
        <v>-0.33</v>
      </c>
      <c r="P180">
        <f>trueraw!H179*$I180</f>
        <v>0.77</v>
      </c>
      <c r="Q180">
        <f>trueraw!I179*$I180</f>
        <v>-1.17</v>
      </c>
      <c r="R180">
        <f>trueraw!J179*$I180</f>
        <v>-0.91</v>
      </c>
      <c r="S180">
        <f>trueraw!K179*$I180</f>
        <v>-0.65</v>
      </c>
      <c r="T180">
        <f>trueraw!L179*$I180</f>
        <v>-0.06</v>
      </c>
      <c r="U180">
        <f>trueraw!M179*$I180</f>
        <v>0.46</v>
      </c>
      <c r="V180">
        <f>trueraw!N179*$I180</f>
        <v>-7.0000000000000007E-2</v>
      </c>
      <c r="W180">
        <f>trueraw!O179*$I180</f>
        <v>0.43</v>
      </c>
      <c r="X180">
        <f t="shared" si="35"/>
        <v>1</v>
      </c>
      <c r="Y180">
        <f t="shared" si="35"/>
        <v>0</v>
      </c>
      <c r="Z180">
        <f t="shared" si="35"/>
        <v>0</v>
      </c>
      <c r="AA180">
        <f t="shared" si="35"/>
        <v>0</v>
      </c>
      <c r="AB180">
        <f t="shared" si="35"/>
        <v>0</v>
      </c>
      <c r="AC180">
        <f t="shared" si="35"/>
        <v>0</v>
      </c>
      <c r="AD180">
        <f t="shared" si="35"/>
        <v>0</v>
      </c>
      <c r="AE180">
        <f t="shared" si="35"/>
        <v>0</v>
      </c>
      <c r="AF180">
        <f t="shared" si="35"/>
        <v>0</v>
      </c>
      <c r="AG180">
        <f t="shared" si="35"/>
        <v>0</v>
      </c>
      <c r="AH180">
        <f t="shared" si="25"/>
        <v>0</v>
      </c>
    </row>
    <row r="181" spans="2:34" x14ac:dyDescent="0.35">
      <c r="B181" s="1" t="str">
        <f>VLOOKUP($D181, AVs!$A$3:$B$202, 2, FALSE)</f>
        <v>_______</v>
      </c>
      <c r="C181" s="3">
        <f>VLOOKUP($D181, AVs!$A$3:$C$202, 3, FALSE)</f>
        <v>-12.921970506869091</v>
      </c>
      <c r="D181" t="str">
        <f>trueraw!B180</f>
        <v>Cameron Johnson</v>
      </c>
      <c r="E181" t="str">
        <f>trueraw!C180</f>
        <v>SF, SG</v>
      </c>
      <c r="F181" t="str">
        <f>trueraw!D180</f>
        <v>PHX</v>
      </c>
      <c r="G181">
        <f>trueraw!E180</f>
        <v>64</v>
      </c>
      <c r="H181">
        <f>trueraw!F180</f>
        <v>24.2</v>
      </c>
      <c r="I181">
        <v>1</v>
      </c>
      <c r="J181">
        <f t="shared" si="26"/>
        <v>-1.6533333333333331</v>
      </c>
      <c r="K181">
        <f t="shared" si="27"/>
        <v>-1.4488888888888889</v>
      </c>
      <c r="L181">
        <f t="shared" si="28"/>
        <v>-0.86222222222222211</v>
      </c>
      <c r="M181">
        <f t="shared" si="29"/>
        <v>-1.5466666666666664</v>
      </c>
      <c r="N181">
        <f t="shared" si="30"/>
        <v>-1.8488888888888888</v>
      </c>
      <c r="O181">
        <f>trueraw!G180*$I181</f>
        <v>-0.38</v>
      </c>
      <c r="P181">
        <f>trueraw!H180*$I181</f>
        <v>0.11</v>
      </c>
      <c r="Q181">
        <f>trueraw!I180*$I181</f>
        <v>0.68</v>
      </c>
      <c r="R181">
        <f>trueraw!J180*$I181</f>
        <v>-0.51</v>
      </c>
      <c r="S181">
        <f>trueraw!K180*$I181</f>
        <v>-0.51</v>
      </c>
      <c r="T181">
        <f>trueraw!L180*$I181</f>
        <v>-0.66</v>
      </c>
      <c r="U181">
        <f>trueraw!M180*$I181</f>
        <v>-0.59</v>
      </c>
      <c r="V181">
        <f>trueraw!N180*$I181</f>
        <v>-0.22</v>
      </c>
      <c r="W181">
        <f>trueraw!O180*$I181</f>
        <v>0.45</v>
      </c>
      <c r="X181">
        <f t="shared" si="35"/>
        <v>1</v>
      </c>
      <c r="Y181">
        <f t="shared" si="35"/>
        <v>0</v>
      </c>
      <c r="Z181">
        <f t="shared" si="35"/>
        <v>0</v>
      </c>
      <c r="AA181">
        <f t="shared" si="35"/>
        <v>0</v>
      </c>
      <c r="AB181">
        <f t="shared" si="35"/>
        <v>0</v>
      </c>
      <c r="AC181">
        <f t="shared" si="35"/>
        <v>0</v>
      </c>
      <c r="AD181">
        <f t="shared" si="35"/>
        <v>0</v>
      </c>
      <c r="AE181">
        <f t="shared" si="35"/>
        <v>0</v>
      </c>
      <c r="AF181">
        <f t="shared" si="35"/>
        <v>0</v>
      </c>
      <c r="AG181">
        <f t="shared" si="35"/>
        <v>0</v>
      </c>
      <c r="AH181">
        <f t="shared" si="25"/>
        <v>0</v>
      </c>
    </row>
    <row r="182" spans="2:34" x14ac:dyDescent="0.35">
      <c r="B182" s="1" t="str">
        <f>VLOOKUP($D182, AVs!$A$3:$B$202, 2, FALSE)</f>
        <v>_______</v>
      </c>
      <c r="C182" s="3">
        <f>VLOOKUP($D182, AVs!$A$3:$C$202, 3, FALSE)</f>
        <v>-12.517778299089276</v>
      </c>
      <c r="D182" t="str">
        <f>trueraw!B181</f>
        <v>Shake Milton</v>
      </c>
      <c r="E182" t="str">
        <f>trueraw!C181</f>
        <v>PG</v>
      </c>
      <c r="F182" t="str">
        <f>trueraw!D181</f>
        <v>PHI</v>
      </c>
      <c r="G182">
        <f>trueraw!E181</f>
        <v>60</v>
      </c>
      <c r="H182">
        <f>trueraw!F181</f>
        <v>24.7</v>
      </c>
      <c r="I182">
        <v>1</v>
      </c>
      <c r="J182">
        <f t="shared" si="26"/>
        <v>-0.87500000000000011</v>
      </c>
      <c r="K182">
        <f t="shared" si="27"/>
        <v>-1.375</v>
      </c>
      <c r="L182">
        <f t="shared" si="28"/>
        <v>-1.7083333333333333</v>
      </c>
      <c r="M182">
        <f t="shared" si="29"/>
        <v>-1.541666666666667</v>
      </c>
      <c r="N182">
        <f t="shared" si="30"/>
        <v>-1.4416666666666667</v>
      </c>
      <c r="O182">
        <f>trueraw!G181*$I182</f>
        <v>-0.09</v>
      </c>
      <c r="P182">
        <f>trueraw!H181*$I182</f>
        <v>0.2</v>
      </c>
      <c r="Q182">
        <f>trueraw!I181*$I182</f>
        <v>0.24</v>
      </c>
      <c r="R182">
        <f>trueraw!J181*$I182</f>
        <v>-0.27</v>
      </c>
      <c r="S182">
        <f>trueraw!K181*$I182</f>
        <v>-0.85</v>
      </c>
      <c r="T182">
        <f>trueraw!L181*$I182</f>
        <v>0.4</v>
      </c>
      <c r="U182">
        <f>trueraw!M181*$I182</f>
        <v>-0.68</v>
      </c>
      <c r="V182">
        <f>trueraw!N181*$I182</f>
        <v>-0.68</v>
      </c>
      <c r="W182">
        <f>trueraw!O181*$I182</f>
        <v>0.08</v>
      </c>
      <c r="X182">
        <f t="shared" si="35"/>
        <v>1</v>
      </c>
      <c r="Y182">
        <f t="shared" si="35"/>
        <v>0</v>
      </c>
      <c r="Z182">
        <f t="shared" si="35"/>
        <v>0</v>
      </c>
      <c r="AA182">
        <f t="shared" si="35"/>
        <v>0</v>
      </c>
      <c r="AB182">
        <f t="shared" si="35"/>
        <v>0</v>
      </c>
      <c r="AC182">
        <f t="shared" si="35"/>
        <v>0</v>
      </c>
      <c r="AD182">
        <f t="shared" si="35"/>
        <v>0</v>
      </c>
      <c r="AE182">
        <f t="shared" si="35"/>
        <v>0</v>
      </c>
      <c r="AF182">
        <f t="shared" si="35"/>
        <v>0</v>
      </c>
      <c r="AG182">
        <f t="shared" si="35"/>
        <v>0</v>
      </c>
      <c r="AH182">
        <f t="shared" si="25"/>
        <v>0</v>
      </c>
    </row>
    <row r="183" spans="2:34" x14ac:dyDescent="0.35">
      <c r="B183" s="1" t="str">
        <f>VLOOKUP($D183, AVs!$A$3:$B$202, 2, FALSE)</f>
        <v>_______</v>
      </c>
      <c r="C183" s="3">
        <f>VLOOKUP($D183, AVs!$A$3:$C$202, 3, FALSE)</f>
        <v>-13.180949495835563</v>
      </c>
      <c r="D183" t="str">
        <f>trueraw!B182</f>
        <v>Cam Reddish</v>
      </c>
      <c r="E183" t="str">
        <f>trueraw!C182</f>
        <v>SF, SG</v>
      </c>
      <c r="F183" t="str">
        <f>trueraw!D182</f>
        <v>ATL</v>
      </c>
      <c r="G183">
        <f>trueraw!E182</f>
        <v>68</v>
      </c>
      <c r="H183">
        <f>trueraw!F182</f>
        <v>27.3</v>
      </c>
      <c r="I183">
        <v>1</v>
      </c>
      <c r="J183">
        <f t="shared" si="26"/>
        <v>-1.2183333333333333</v>
      </c>
      <c r="K183">
        <f t="shared" si="27"/>
        <v>-1.5677777777777779</v>
      </c>
      <c r="L183">
        <f t="shared" si="28"/>
        <v>-0.9538888888888889</v>
      </c>
      <c r="M183">
        <f t="shared" si="29"/>
        <v>-1.8699999999999999</v>
      </c>
      <c r="N183">
        <f t="shared" si="30"/>
        <v>-1.1994444444444445</v>
      </c>
      <c r="O183">
        <f>trueraw!G182*$I183</f>
        <v>-1.03</v>
      </c>
      <c r="P183">
        <f>trueraw!H182*$I183</f>
        <v>0.32</v>
      </c>
      <c r="Q183">
        <f>trueraw!I182*$I183</f>
        <v>0.22</v>
      </c>
      <c r="R183">
        <f>trueraw!J182*$I183</f>
        <v>-7.0000000000000007E-2</v>
      </c>
      <c r="S183">
        <f>trueraw!K182*$I183</f>
        <v>-0.52</v>
      </c>
      <c r="T183">
        <f>trueraw!L182*$I183</f>
        <v>-0.65</v>
      </c>
      <c r="U183">
        <f>trueraw!M182*$I183</f>
        <v>0.44</v>
      </c>
      <c r="V183">
        <f>trueraw!N182*$I183</f>
        <v>0.02</v>
      </c>
      <c r="W183">
        <f>trueraw!O182*$I183</f>
        <v>-0.39</v>
      </c>
      <c r="X183">
        <f t="shared" ref="X183:AG192" si="36">IF(EXACT($B183, X$2), 1, 0)</f>
        <v>1</v>
      </c>
      <c r="Y183">
        <f t="shared" si="36"/>
        <v>0</v>
      </c>
      <c r="Z183">
        <f t="shared" si="36"/>
        <v>0</v>
      </c>
      <c r="AA183">
        <f t="shared" si="36"/>
        <v>0</v>
      </c>
      <c r="AB183">
        <f t="shared" si="36"/>
        <v>0</v>
      </c>
      <c r="AC183">
        <f t="shared" si="36"/>
        <v>0</v>
      </c>
      <c r="AD183">
        <f t="shared" si="36"/>
        <v>0</v>
      </c>
      <c r="AE183">
        <f t="shared" si="36"/>
        <v>0</v>
      </c>
      <c r="AF183">
        <f t="shared" si="36"/>
        <v>0</v>
      </c>
      <c r="AG183">
        <f t="shared" si="36"/>
        <v>0</v>
      </c>
      <c r="AH183">
        <f t="shared" si="25"/>
        <v>0</v>
      </c>
    </row>
    <row r="184" spans="2:34" x14ac:dyDescent="0.35">
      <c r="B184" s="1" t="str">
        <f>VLOOKUP($D184, AVs!$A$3:$B$202, 2, FALSE)</f>
        <v>_______</v>
      </c>
      <c r="C184" s="3">
        <f>VLOOKUP($D184, AVs!$A$3:$C$202, 3, FALSE)</f>
        <v>-10.136096525558319</v>
      </c>
      <c r="D184" t="str">
        <f>trueraw!B183</f>
        <v>Goran Dragic</v>
      </c>
      <c r="E184" t="str">
        <f>trueraw!C183</f>
        <v>PG</v>
      </c>
      <c r="F184" t="str">
        <f>trueraw!D183</f>
        <v>MIA</v>
      </c>
      <c r="G184">
        <f>trueraw!E183</f>
        <v>48</v>
      </c>
      <c r="H184">
        <f>trueraw!F183</f>
        <v>26.5</v>
      </c>
      <c r="I184">
        <v>1</v>
      </c>
      <c r="J184">
        <f t="shared" si="26"/>
        <v>6.6666666666666791E-2</v>
      </c>
      <c r="K184">
        <f t="shared" si="27"/>
        <v>-1.1199999999999997</v>
      </c>
      <c r="L184">
        <f t="shared" si="28"/>
        <v>-1.9799999999999998</v>
      </c>
      <c r="M184">
        <f t="shared" si="29"/>
        <v>-0.99999999999999978</v>
      </c>
      <c r="N184">
        <f t="shared" si="30"/>
        <v>-0.48666666666666647</v>
      </c>
      <c r="O184">
        <f>trueraw!G183*$I184</f>
        <v>-0.55000000000000004</v>
      </c>
      <c r="P184">
        <f>trueraw!H183*$I184</f>
        <v>-0.18</v>
      </c>
      <c r="Q184">
        <f>trueraw!I183*$I184</f>
        <v>0.52</v>
      </c>
      <c r="R184">
        <f>trueraw!J183*$I184</f>
        <v>0.33</v>
      </c>
      <c r="S184">
        <f>trueraw!K183*$I184</f>
        <v>-0.72</v>
      </c>
      <c r="T184">
        <f>trueraw!L183*$I184</f>
        <v>1.29</v>
      </c>
      <c r="U184">
        <f>trueraw!M183*$I184</f>
        <v>-0.59</v>
      </c>
      <c r="V184">
        <f>trueraw!N183*$I184</f>
        <v>-0.83</v>
      </c>
      <c r="W184">
        <f>trueraw!O183*$I184</f>
        <v>-0.95</v>
      </c>
      <c r="X184">
        <f t="shared" si="36"/>
        <v>1</v>
      </c>
      <c r="Y184">
        <f t="shared" si="36"/>
        <v>0</v>
      </c>
      <c r="Z184">
        <f t="shared" si="36"/>
        <v>0</v>
      </c>
      <c r="AA184">
        <f t="shared" si="36"/>
        <v>0</v>
      </c>
      <c r="AB184">
        <f t="shared" si="36"/>
        <v>0</v>
      </c>
      <c r="AC184">
        <f t="shared" si="36"/>
        <v>0</v>
      </c>
      <c r="AD184">
        <f t="shared" si="36"/>
        <v>0</v>
      </c>
      <c r="AE184">
        <f t="shared" si="36"/>
        <v>0</v>
      </c>
      <c r="AF184">
        <f t="shared" si="36"/>
        <v>0</v>
      </c>
      <c r="AG184">
        <f t="shared" si="36"/>
        <v>0</v>
      </c>
      <c r="AH184">
        <f t="shared" si="25"/>
        <v>0</v>
      </c>
    </row>
    <row r="185" spans="2:34" x14ac:dyDescent="0.35">
      <c r="B185" s="1" t="str">
        <f>VLOOKUP($D185, AVs!$A$3:$B$202, 2, FALSE)</f>
        <v>_______</v>
      </c>
      <c r="C185" s="3">
        <f>VLOOKUP($D185, AVs!$A$3:$C$202, 3, FALSE)</f>
        <v>-14.87263724876299</v>
      </c>
      <c r="D185" t="str">
        <f>trueraw!B184</f>
        <v>Darius Garland</v>
      </c>
      <c r="E185" t="str">
        <f>trueraw!C184</f>
        <v>PG</v>
      </c>
      <c r="F185" t="str">
        <f>trueraw!D184</f>
        <v>CLE</v>
      </c>
      <c r="G185">
        <f>trueraw!E184</f>
        <v>70</v>
      </c>
      <c r="H185">
        <f>trueraw!F184</f>
        <v>31.6</v>
      </c>
      <c r="I185">
        <v>1</v>
      </c>
      <c r="J185">
        <f t="shared" si="26"/>
        <v>0.875</v>
      </c>
      <c r="K185">
        <f t="shared" si="27"/>
        <v>-1.7111111111111108</v>
      </c>
      <c r="L185">
        <f t="shared" si="28"/>
        <v>-2.7611111111111111</v>
      </c>
      <c r="M185">
        <f t="shared" si="29"/>
        <v>-2.5375000000000001</v>
      </c>
      <c r="N185">
        <f t="shared" si="30"/>
        <v>-0.11666666666666665</v>
      </c>
      <c r="O185">
        <f>trueraw!G184*$I185</f>
        <v>-1.1100000000000001</v>
      </c>
      <c r="P185">
        <f>trueraw!H184*$I185</f>
        <v>0.85</v>
      </c>
      <c r="Q185">
        <f>trueraw!I184*$I185</f>
        <v>0.93</v>
      </c>
      <c r="R185">
        <f>trueraw!J184*$I185</f>
        <v>0.34</v>
      </c>
      <c r="S185">
        <f>trueraw!K184*$I185</f>
        <v>-1.0900000000000001</v>
      </c>
      <c r="T185">
        <f>trueraw!L184*$I185</f>
        <v>1.08</v>
      </c>
      <c r="U185">
        <f>trueraw!M184*$I185</f>
        <v>-0.1</v>
      </c>
      <c r="V185">
        <f>trueraw!N184*$I185</f>
        <v>-1.02</v>
      </c>
      <c r="W185">
        <f>trueraw!O184*$I185</f>
        <v>-1.64</v>
      </c>
      <c r="X185">
        <f t="shared" si="36"/>
        <v>1</v>
      </c>
      <c r="Y185">
        <f t="shared" si="36"/>
        <v>0</v>
      </c>
      <c r="Z185">
        <f t="shared" si="36"/>
        <v>0</v>
      </c>
      <c r="AA185">
        <f t="shared" si="36"/>
        <v>0</v>
      </c>
      <c r="AB185">
        <f t="shared" si="36"/>
        <v>0</v>
      </c>
      <c r="AC185">
        <f t="shared" si="36"/>
        <v>0</v>
      </c>
      <c r="AD185">
        <f t="shared" si="36"/>
        <v>0</v>
      </c>
      <c r="AE185">
        <f t="shared" si="36"/>
        <v>0</v>
      </c>
      <c r="AF185">
        <f t="shared" si="36"/>
        <v>0</v>
      </c>
      <c r="AG185">
        <f t="shared" si="36"/>
        <v>0</v>
      </c>
      <c r="AH185">
        <f t="shared" si="25"/>
        <v>0</v>
      </c>
    </row>
    <row r="186" spans="2:34" x14ac:dyDescent="0.35">
      <c r="B186" s="1" t="str">
        <f>VLOOKUP($D186, AVs!$A$3:$B$202, 2, FALSE)</f>
        <v>_______</v>
      </c>
      <c r="C186" s="3">
        <f>VLOOKUP($D186, AVs!$A$3:$C$202, 3, FALSE)</f>
        <v>-14.575736336412138</v>
      </c>
      <c r="D186" t="str">
        <f>trueraw!B185</f>
        <v>De'Anthony Melton</v>
      </c>
      <c r="E186" t="str">
        <f>trueraw!C185</f>
        <v>PG</v>
      </c>
      <c r="F186" t="str">
        <f>trueraw!D185</f>
        <v>MEM</v>
      </c>
      <c r="G186">
        <f>trueraw!E185</f>
        <v>68</v>
      </c>
      <c r="H186">
        <f>trueraw!F185</f>
        <v>20.2</v>
      </c>
      <c r="I186">
        <v>1</v>
      </c>
      <c r="J186">
        <f t="shared" si="26"/>
        <v>-1.2749999999999999</v>
      </c>
      <c r="K186">
        <f t="shared" si="27"/>
        <v>-1.662222222222222</v>
      </c>
      <c r="L186">
        <f t="shared" si="28"/>
        <v>-1.9266666666666667</v>
      </c>
      <c r="M186">
        <f t="shared" si="29"/>
        <v>-1.7944444444444445</v>
      </c>
      <c r="N186">
        <f t="shared" si="30"/>
        <v>-1.7849999999999999</v>
      </c>
      <c r="O186">
        <f>trueraw!G185*$I186</f>
        <v>-0.78</v>
      </c>
      <c r="P186">
        <f>trueraw!H185*$I186</f>
        <v>0.14000000000000001</v>
      </c>
      <c r="Q186">
        <f>trueraw!I185*$I186</f>
        <v>-0.89</v>
      </c>
      <c r="R186">
        <f>trueraw!J185*$I186</f>
        <v>-0.78</v>
      </c>
      <c r="S186">
        <f>trueraw!K185*$I186</f>
        <v>-0.39</v>
      </c>
      <c r="T186">
        <f>trueraw!L185*$I186</f>
        <v>0.28000000000000003</v>
      </c>
      <c r="U186">
        <f>trueraw!M185*$I186</f>
        <v>1.07</v>
      </c>
      <c r="V186">
        <f>trueraw!N185*$I186</f>
        <v>-0.54</v>
      </c>
      <c r="W186">
        <f>trueraw!O185*$I186</f>
        <v>0.13</v>
      </c>
      <c r="X186">
        <f t="shared" si="36"/>
        <v>1</v>
      </c>
      <c r="Y186">
        <f t="shared" si="36"/>
        <v>0</v>
      </c>
      <c r="Z186">
        <f t="shared" si="36"/>
        <v>0</v>
      </c>
      <c r="AA186">
        <f t="shared" si="36"/>
        <v>0</v>
      </c>
      <c r="AB186">
        <f t="shared" si="36"/>
        <v>0</v>
      </c>
      <c r="AC186">
        <f t="shared" si="36"/>
        <v>0</v>
      </c>
      <c r="AD186">
        <f t="shared" si="36"/>
        <v>0</v>
      </c>
      <c r="AE186">
        <f t="shared" si="36"/>
        <v>0</v>
      </c>
      <c r="AF186">
        <f t="shared" si="36"/>
        <v>0</v>
      </c>
      <c r="AG186">
        <f t="shared" si="36"/>
        <v>0</v>
      </c>
      <c r="AH186">
        <f t="shared" si="25"/>
        <v>0</v>
      </c>
    </row>
    <row r="187" spans="2:34" x14ac:dyDescent="0.35">
      <c r="B187" s="1" t="str">
        <f>VLOOKUP($D187, AVs!$A$3:$B$202, 2, FALSE)</f>
        <v>_______</v>
      </c>
      <c r="C187" s="3">
        <f>VLOOKUP($D187, AVs!$A$3:$C$202, 3, FALSE)</f>
        <v>-14.601634235308781</v>
      </c>
      <c r="D187" t="str">
        <f>trueraw!B186</f>
        <v>Frank Ntilikina</v>
      </c>
      <c r="E187" t="str">
        <f>trueraw!C186</f>
        <v>PG</v>
      </c>
      <c r="F187" t="str">
        <f>trueraw!D186</f>
        <v>NYK</v>
      </c>
      <c r="G187">
        <f>trueraw!E186</f>
        <v>68</v>
      </c>
      <c r="H187">
        <f>trueraw!F186</f>
        <v>24.6</v>
      </c>
      <c r="I187">
        <v>1</v>
      </c>
      <c r="J187">
        <f t="shared" si="26"/>
        <v>-1.4827777777777773</v>
      </c>
      <c r="K187">
        <f t="shared" si="27"/>
        <v>-1.6811111111111108</v>
      </c>
      <c r="L187">
        <f t="shared" si="28"/>
        <v>-2.2666666666666662</v>
      </c>
      <c r="M187">
        <f t="shared" si="29"/>
        <v>-1.9077777777777774</v>
      </c>
      <c r="N187">
        <f t="shared" si="30"/>
        <v>-1.6905555555555551</v>
      </c>
      <c r="O187">
        <f>trueraw!G186*$I187</f>
        <v>-0.83</v>
      </c>
      <c r="P187">
        <f>trueraw!H186*$I187</f>
        <v>0.24</v>
      </c>
      <c r="Q187">
        <f>trueraw!I186*$I187</f>
        <v>-0.37</v>
      </c>
      <c r="R187">
        <f>trueraw!J186*$I187</f>
        <v>-0.82</v>
      </c>
      <c r="S187">
        <f>trueraw!K186*$I187</f>
        <v>-0.92</v>
      </c>
      <c r="T187">
        <f>trueraw!L186*$I187</f>
        <v>0.62</v>
      </c>
      <c r="U187">
        <f>trueraw!M186*$I187</f>
        <v>0.51</v>
      </c>
      <c r="V187">
        <f>trueraw!N186*$I187</f>
        <v>-0.22</v>
      </c>
      <c r="W187">
        <f>trueraw!O186*$I187</f>
        <v>0.01</v>
      </c>
      <c r="X187">
        <f t="shared" si="36"/>
        <v>1</v>
      </c>
      <c r="Y187">
        <f t="shared" si="36"/>
        <v>0</v>
      </c>
      <c r="Z187">
        <f t="shared" si="36"/>
        <v>0</v>
      </c>
      <c r="AA187">
        <f t="shared" si="36"/>
        <v>0</v>
      </c>
      <c r="AB187">
        <f t="shared" si="36"/>
        <v>0</v>
      </c>
      <c r="AC187">
        <f t="shared" si="36"/>
        <v>0</v>
      </c>
      <c r="AD187">
        <f t="shared" si="36"/>
        <v>0</v>
      </c>
      <c r="AE187">
        <f t="shared" si="36"/>
        <v>0</v>
      </c>
      <c r="AF187">
        <f t="shared" si="36"/>
        <v>0</v>
      </c>
      <c r="AG187">
        <f t="shared" si="36"/>
        <v>0</v>
      </c>
      <c r="AH187">
        <f t="shared" si="25"/>
        <v>0</v>
      </c>
    </row>
    <row r="188" spans="2:34" x14ac:dyDescent="0.35">
      <c r="B188" s="1" t="str">
        <f>VLOOKUP($D188, AVs!$A$3:$B$202, 2, FALSE)</f>
        <v>_______</v>
      </c>
      <c r="C188" s="3">
        <f>VLOOKUP($D188, AVs!$A$3:$C$202, 3, FALSE)</f>
        <v>-12.703688216168779</v>
      </c>
      <c r="D188" t="str">
        <f>trueraw!B187</f>
        <v>Daniel Gafford</v>
      </c>
      <c r="E188" t="str">
        <f>trueraw!C187</f>
        <v>C, PF</v>
      </c>
      <c r="F188" t="str">
        <f>trueraw!D187</f>
        <v>CHI</v>
      </c>
      <c r="G188">
        <f>trueraw!E187</f>
        <v>56</v>
      </c>
      <c r="H188">
        <f>trueraw!F187</f>
        <v>15.5</v>
      </c>
      <c r="I188">
        <v>1</v>
      </c>
      <c r="J188">
        <f t="shared" si="26"/>
        <v>-3.5933333333333333</v>
      </c>
      <c r="K188">
        <f t="shared" si="27"/>
        <v>-1.3844444444444446</v>
      </c>
      <c r="L188">
        <f t="shared" si="28"/>
        <v>-0.55222222222222239</v>
      </c>
      <c r="M188">
        <f t="shared" si="29"/>
        <v>-0.15555555555555536</v>
      </c>
      <c r="N188">
        <f t="shared" si="30"/>
        <v>-1.9833333333333336</v>
      </c>
      <c r="O188">
        <f>trueraw!G187*$I188</f>
        <v>2.1800000000000002</v>
      </c>
      <c r="P188">
        <f>trueraw!H187*$I188</f>
        <v>-1.58</v>
      </c>
      <c r="Q188">
        <f>trueraw!I187*$I188</f>
        <v>-1.75</v>
      </c>
      <c r="R188">
        <f>trueraw!J187*$I188</f>
        <v>-1.04</v>
      </c>
      <c r="S188">
        <f>trueraw!K187*$I188</f>
        <v>-0.02</v>
      </c>
      <c r="T188">
        <f>trueraw!L187*$I188</f>
        <v>-1.07</v>
      </c>
      <c r="U188">
        <f>trueraw!M187*$I188</f>
        <v>-1.34</v>
      </c>
      <c r="V188">
        <f>trueraw!N187*$I188</f>
        <v>2.0699999999999998</v>
      </c>
      <c r="W188">
        <f>trueraw!O187*$I188</f>
        <v>0.77</v>
      </c>
      <c r="X188">
        <f t="shared" si="36"/>
        <v>1</v>
      </c>
      <c r="Y188">
        <f t="shared" si="36"/>
        <v>0</v>
      </c>
      <c r="Z188">
        <f t="shared" si="36"/>
        <v>0</v>
      </c>
      <c r="AA188">
        <f t="shared" si="36"/>
        <v>0</v>
      </c>
      <c r="AB188">
        <f t="shared" si="36"/>
        <v>0</v>
      </c>
      <c r="AC188">
        <f t="shared" si="36"/>
        <v>0</v>
      </c>
      <c r="AD188">
        <f t="shared" si="36"/>
        <v>0</v>
      </c>
      <c r="AE188">
        <f t="shared" si="36"/>
        <v>0</v>
      </c>
      <c r="AF188">
        <f t="shared" si="36"/>
        <v>0</v>
      </c>
      <c r="AG188">
        <f t="shared" si="36"/>
        <v>0</v>
      </c>
      <c r="AH188">
        <f t="shared" si="25"/>
        <v>0</v>
      </c>
    </row>
    <row r="189" spans="2:34" x14ac:dyDescent="0.35">
      <c r="B189" s="1" t="str">
        <f>VLOOKUP($D189, AVs!$A$3:$B$202, 2, FALSE)</f>
        <v>_______</v>
      </c>
      <c r="C189" s="3">
        <f>VLOOKUP($D189, AVs!$A$3:$C$202, 3, FALSE)</f>
        <v>-14.72742402994964</v>
      </c>
      <c r="D189" t="str">
        <f>trueraw!B188</f>
        <v>Tomas Satoransky</v>
      </c>
      <c r="E189" t="str">
        <f>trueraw!C188</f>
        <v>PG, SG</v>
      </c>
      <c r="F189" t="str">
        <f>trueraw!D188</f>
        <v>CHI</v>
      </c>
      <c r="G189">
        <f>trueraw!E188</f>
        <v>67</v>
      </c>
      <c r="H189">
        <f>trueraw!F188</f>
        <v>24.6</v>
      </c>
      <c r="I189">
        <v>1</v>
      </c>
      <c r="J189">
        <f t="shared" si="26"/>
        <v>-0.4373611111111112</v>
      </c>
      <c r="K189">
        <f t="shared" si="27"/>
        <v>-1.7029166666666669</v>
      </c>
      <c r="L189">
        <f t="shared" si="28"/>
        <v>-2.4938888888888893</v>
      </c>
      <c r="M189">
        <f t="shared" si="29"/>
        <v>-2.0844444444444448</v>
      </c>
      <c r="N189">
        <f t="shared" si="30"/>
        <v>-1.3679166666666669</v>
      </c>
      <c r="O189">
        <f>trueraw!G188*$I189</f>
        <v>-0.37</v>
      </c>
      <c r="P189">
        <f>trueraw!H188*$I189</f>
        <v>0.41</v>
      </c>
      <c r="Q189">
        <f>trueraw!I188*$I189</f>
        <v>-0.59</v>
      </c>
      <c r="R189">
        <f>trueraw!J188*$I189</f>
        <v>-0.66</v>
      </c>
      <c r="S189">
        <f>trueraw!K188*$I189</f>
        <v>-0.62</v>
      </c>
      <c r="T189">
        <f>trueraw!L188*$I189</f>
        <v>0.85</v>
      </c>
      <c r="U189">
        <f>trueraw!M188*$I189</f>
        <v>0.51</v>
      </c>
      <c r="V189">
        <f>trueraw!N188*$I189</f>
        <v>-1</v>
      </c>
      <c r="W189">
        <f>trueraw!O188*$I189</f>
        <v>-0.36</v>
      </c>
      <c r="X189">
        <f t="shared" si="36"/>
        <v>1</v>
      </c>
      <c r="Y189">
        <f t="shared" si="36"/>
        <v>0</v>
      </c>
      <c r="Z189">
        <f t="shared" si="36"/>
        <v>0</v>
      </c>
      <c r="AA189">
        <f t="shared" si="36"/>
        <v>0</v>
      </c>
      <c r="AB189">
        <f t="shared" si="36"/>
        <v>0</v>
      </c>
      <c r="AC189">
        <f t="shared" si="36"/>
        <v>0</v>
      </c>
      <c r="AD189">
        <f t="shared" si="36"/>
        <v>0</v>
      </c>
      <c r="AE189">
        <f t="shared" si="36"/>
        <v>0</v>
      </c>
      <c r="AF189">
        <f t="shared" si="36"/>
        <v>0</v>
      </c>
      <c r="AG189">
        <f t="shared" si="36"/>
        <v>0</v>
      </c>
      <c r="AH189">
        <f t="shared" si="25"/>
        <v>0</v>
      </c>
    </row>
    <row r="190" spans="2:34" x14ac:dyDescent="0.35">
      <c r="B190" s="1" t="str">
        <f>VLOOKUP($D190, AVs!$A$3:$B$202, 2, FALSE)</f>
        <v>_______</v>
      </c>
      <c r="C190" s="3">
        <f>VLOOKUP($D190, AVs!$A$3:$C$202, 3, FALSE)</f>
        <v>-11.77413863077126</v>
      </c>
      <c r="D190" t="str">
        <f>trueraw!B189</f>
        <v>Jabari Parker</v>
      </c>
      <c r="E190" t="str">
        <f>trueraw!C189</f>
        <v>PF</v>
      </c>
      <c r="F190" t="str">
        <f>trueraw!D189</f>
        <v>SAC</v>
      </c>
      <c r="G190">
        <f>trueraw!E189</f>
        <v>50</v>
      </c>
      <c r="H190">
        <f>trueraw!F189</f>
        <v>17.100000000000001</v>
      </c>
      <c r="I190">
        <v>1</v>
      </c>
      <c r="J190">
        <f t="shared" si="26"/>
        <v>-1.1875</v>
      </c>
      <c r="K190">
        <f t="shared" si="27"/>
        <v>-1.2708333333333333</v>
      </c>
      <c r="L190">
        <f t="shared" si="28"/>
        <v>-0.75</v>
      </c>
      <c r="M190">
        <f t="shared" si="29"/>
        <v>-1.1944444444444446</v>
      </c>
      <c r="N190">
        <f t="shared" si="30"/>
        <v>-1.5277777777777779</v>
      </c>
      <c r="O190">
        <f>trueraw!G189*$I190</f>
        <v>0.93</v>
      </c>
      <c r="P190">
        <f>trueraw!H189*$I190</f>
        <v>-0.11</v>
      </c>
      <c r="Q190">
        <f>trueraw!I189*$I190</f>
        <v>-1</v>
      </c>
      <c r="R190">
        <f>trueraw!J189*$I190</f>
        <v>-0.5</v>
      </c>
      <c r="S190">
        <f>trueraw!K189*$I190</f>
        <v>-0.16</v>
      </c>
      <c r="T190">
        <f>trueraw!L189*$I190</f>
        <v>-0.75</v>
      </c>
      <c r="U190">
        <f>trueraw!M189*$I190</f>
        <v>-0.12</v>
      </c>
      <c r="V190">
        <f>trueraw!N189*$I190</f>
        <v>-0.49</v>
      </c>
      <c r="W190">
        <f>trueraw!O189*$I190</f>
        <v>0.37</v>
      </c>
      <c r="X190">
        <f t="shared" si="36"/>
        <v>1</v>
      </c>
      <c r="Y190">
        <f t="shared" si="36"/>
        <v>0</v>
      </c>
      <c r="Z190">
        <f t="shared" si="36"/>
        <v>0</v>
      </c>
      <c r="AA190">
        <f t="shared" si="36"/>
        <v>0</v>
      </c>
      <c r="AB190">
        <f t="shared" si="36"/>
        <v>0</v>
      </c>
      <c r="AC190">
        <f t="shared" si="36"/>
        <v>0</v>
      </c>
      <c r="AD190">
        <f t="shared" si="36"/>
        <v>0</v>
      </c>
      <c r="AE190">
        <f t="shared" si="36"/>
        <v>0</v>
      </c>
      <c r="AF190">
        <f t="shared" si="36"/>
        <v>0</v>
      </c>
      <c r="AG190">
        <f t="shared" si="36"/>
        <v>0</v>
      </c>
      <c r="AH190">
        <f t="shared" si="25"/>
        <v>0</v>
      </c>
    </row>
    <row r="191" spans="2:34" x14ac:dyDescent="0.35">
      <c r="B191" s="1" t="str">
        <f>VLOOKUP($D191, AVs!$A$3:$B$202, 2, FALSE)</f>
        <v>_______</v>
      </c>
      <c r="C191" s="3">
        <f>VLOOKUP($D191, AVs!$A$3:$C$202, 3, FALSE)</f>
        <v>-15.252781407567344</v>
      </c>
      <c r="D191" t="str">
        <f>trueraw!B190</f>
        <v>Dillon Brooks</v>
      </c>
      <c r="E191" t="str">
        <f>trueraw!C190</f>
        <v>SG, SF</v>
      </c>
      <c r="F191" t="str">
        <f>trueraw!D190</f>
        <v>MEM</v>
      </c>
      <c r="G191">
        <f>trueraw!E190</f>
        <v>70</v>
      </c>
      <c r="H191">
        <f>trueraw!F190</f>
        <v>28.7</v>
      </c>
      <c r="I191">
        <v>1</v>
      </c>
      <c r="J191">
        <f t="shared" si="26"/>
        <v>-1.2930555555555556</v>
      </c>
      <c r="K191">
        <f t="shared" si="27"/>
        <v>-1.788888888888889</v>
      </c>
      <c r="L191">
        <f t="shared" si="28"/>
        <v>-1.5652777777777778</v>
      </c>
      <c r="M191">
        <f t="shared" si="29"/>
        <v>-1.9638888888888888</v>
      </c>
      <c r="N191">
        <f t="shared" si="30"/>
        <v>-1.6236111111111113</v>
      </c>
      <c r="O191">
        <f>trueraw!G190*$I191</f>
        <v>-1.67</v>
      </c>
      <c r="P191">
        <f>trueraw!H190*$I191</f>
        <v>0.18</v>
      </c>
      <c r="Q191">
        <f>trueraw!I190*$I191</f>
        <v>0.53</v>
      </c>
      <c r="R191">
        <f>trueraw!J190*$I191</f>
        <v>0.48</v>
      </c>
      <c r="S191">
        <f>trueraw!K190*$I191</f>
        <v>-0.62</v>
      </c>
      <c r="T191">
        <f>trueraw!L190*$I191</f>
        <v>-0.23</v>
      </c>
      <c r="U191">
        <f>trueraw!M190*$I191</f>
        <v>0</v>
      </c>
      <c r="V191">
        <f>trueraw!N190*$I191</f>
        <v>-0.34</v>
      </c>
      <c r="W191">
        <f>trueraw!O190*$I191</f>
        <v>-0.17</v>
      </c>
      <c r="X191">
        <f t="shared" si="36"/>
        <v>1</v>
      </c>
      <c r="Y191">
        <f t="shared" si="36"/>
        <v>0</v>
      </c>
      <c r="Z191">
        <f t="shared" si="36"/>
        <v>0</v>
      </c>
      <c r="AA191">
        <f t="shared" si="36"/>
        <v>0</v>
      </c>
      <c r="AB191">
        <f t="shared" si="36"/>
        <v>0</v>
      </c>
      <c r="AC191">
        <f t="shared" si="36"/>
        <v>0</v>
      </c>
      <c r="AD191">
        <f t="shared" si="36"/>
        <v>0</v>
      </c>
      <c r="AE191">
        <f t="shared" si="36"/>
        <v>0</v>
      </c>
      <c r="AF191">
        <f t="shared" si="36"/>
        <v>0</v>
      </c>
      <c r="AG191">
        <f t="shared" si="36"/>
        <v>0</v>
      </c>
      <c r="AH191">
        <f t="shared" si="25"/>
        <v>0</v>
      </c>
    </row>
    <row r="192" spans="2:34" x14ac:dyDescent="0.35">
      <c r="B192" s="1" t="str">
        <f>VLOOKUP($D192, AVs!$A$3:$B$202, 2, FALSE)</f>
        <v>_______</v>
      </c>
      <c r="C192" s="3">
        <f>VLOOKUP($D192, AVs!$A$3:$C$202, 3, FALSE)</f>
        <v>-11.111892358985568</v>
      </c>
      <c r="D192" t="str">
        <f>trueraw!B191</f>
        <v>Marquese Chriss</v>
      </c>
      <c r="E192" t="str">
        <f>trueraw!C191</f>
        <v>PF, C</v>
      </c>
      <c r="F192" t="str">
        <f>trueraw!D191</f>
        <v>GSW</v>
      </c>
      <c r="G192">
        <f>trueraw!E191</f>
        <v>44</v>
      </c>
      <c r="H192">
        <f>trueraw!F191</f>
        <v>14.4</v>
      </c>
      <c r="I192">
        <v>1</v>
      </c>
      <c r="J192">
        <f t="shared" si="26"/>
        <v>-1.973888888888889</v>
      </c>
      <c r="K192">
        <f t="shared" si="27"/>
        <v>-1.1427777777777779</v>
      </c>
      <c r="L192">
        <f t="shared" si="28"/>
        <v>-0.75777777777777799</v>
      </c>
      <c r="M192">
        <f t="shared" si="29"/>
        <v>-1.1183333333333334</v>
      </c>
      <c r="N192">
        <f t="shared" si="30"/>
        <v>-1.588888888888889</v>
      </c>
      <c r="O192">
        <f>trueraw!G191*$I192</f>
        <v>1.1499999999999999</v>
      </c>
      <c r="P192">
        <f>trueraw!H191*$I192</f>
        <v>-0.04</v>
      </c>
      <c r="Q192">
        <f>trueraw!I191*$I192</f>
        <v>-1.61</v>
      </c>
      <c r="R192">
        <f>trueraw!J191*$I192</f>
        <v>-0.99</v>
      </c>
      <c r="S192">
        <f>trueraw!K191*$I192</f>
        <v>-0.13</v>
      </c>
      <c r="T192">
        <f>trueraw!L191*$I192</f>
        <v>-0.63</v>
      </c>
      <c r="U192">
        <f>trueraw!M191*$I192</f>
        <v>-0.98</v>
      </c>
      <c r="V192">
        <f>trueraw!N191*$I192</f>
        <v>0.63</v>
      </c>
      <c r="W192">
        <f>trueraw!O191*$I192</f>
        <v>0.73</v>
      </c>
      <c r="X192">
        <f t="shared" si="36"/>
        <v>1</v>
      </c>
      <c r="Y192">
        <f t="shared" si="36"/>
        <v>0</v>
      </c>
      <c r="Z192">
        <f t="shared" si="36"/>
        <v>0</v>
      </c>
      <c r="AA192">
        <f t="shared" si="36"/>
        <v>0</v>
      </c>
      <c r="AB192">
        <f t="shared" si="36"/>
        <v>0</v>
      </c>
      <c r="AC192">
        <f t="shared" si="36"/>
        <v>0</v>
      </c>
      <c r="AD192">
        <f t="shared" si="36"/>
        <v>0</v>
      </c>
      <c r="AE192">
        <f t="shared" si="36"/>
        <v>0</v>
      </c>
      <c r="AF192">
        <f t="shared" si="36"/>
        <v>0</v>
      </c>
      <c r="AG192">
        <f t="shared" si="36"/>
        <v>0</v>
      </c>
      <c r="AH192">
        <f t="shared" si="25"/>
        <v>0</v>
      </c>
    </row>
    <row r="193" spans="2:34" x14ac:dyDescent="0.35">
      <c r="B193" s="1" t="str">
        <f>VLOOKUP($D193, AVs!$A$3:$B$202, 2, FALSE)</f>
        <v>_______</v>
      </c>
      <c r="C193" s="3">
        <f>VLOOKUP($D193, AVs!$A$3:$C$202, 3, FALSE)</f>
        <v>-12.751784314119696</v>
      </c>
      <c r="D193" t="str">
        <f>trueraw!B192</f>
        <v>Vincent Poirier</v>
      </c>
      <c r="E193" t="str">
        <f>trueraw!C192</f>
        <v>C</v>
      </c>
      <c r="F193" t="str">
        <f>trueraw!D192</f>
        <v>OKL</v>
      </c>
      <c r="G193">
        <f>trueraw!E192</f>
        <v>54</v>
      </c>
      <c r="H193">
        <f>trueraw!F192</f>
        <v>19.100000000000001</v>
      </c>
      <c r="I193">
        <v>1</v>
      </c>
      <c r="J193">
        <f t="shared" si="26"/>
        <v>-2.9849999999999999</v>
      </c>
      <c r="K193">
        <f t="shared" si="27"/>
        <v>-1.41</v>
      </c>
      <c r="L193">
        <f t="shared" si="28"/>
        <v>-0.87749999999999995</v>
      </c>
      <c r="M193">
        <f t="shared" si="29"/>
        <v>-1.395</v>
      </c>
      <c r="N193">
        <f t="shared" si="30"/>
        <v>-1.6875</v>
      </c>
      <c r="O193">
        <f>trueraw!G192*$I193</f>
        <v>0.41</v>
      </c>
      <c r="P193">
        <f>trueraw!H192*$I193</f>
        <v>-0.02</v>
      </c>
      <c r="Q193">
        <f>trueraw!I192*$I193</f>
        <v>-1.75</v>
      </c>
      <c r="R193">
        <f>trueraw!J192*$I193</f>
        <v>-1.1100000000000001</v>
      </c>
      <c r="S193">
        <f>trueraw!K192*$I193</f>
        <v>0.62</v>
      </c>
      <c r="T193">
        <f>trueraw!L192*$I193</f>
        <v>-0.71</v>
      </c>
      <c r="U193">
        <f>trueraw!M192*$I193</f>
        <v>-1.42</v>
      </c>
      <c r="V193">
        <f>trueraw!N192*$I193</f>
        <v>1.73</v>
      </c>
      <c r="W193">
        <f>trueraw!O192*$I193</f>
        <v>0.37</v>
      </c>
      <c r="X193">
        <f t="shared" ref="X193:AG201" si="37">IF(EXACT($B193, X$2), 1, 0)</f>
        <v>1</v>
      </c>
      <c r="Y193">
        <f t="shared" si="37"/>
        <v>0</v>
      </c>
      <c r="Z193">
        <f t="shared" si="37"/>
        <v>0</v>
      </c>
      <c r="AA193">
        <f t="shared" si="37"/>
        <v>0</v>
      </c>
      <c r="AB193">
        <f t="shared" si="37"/>
        <v>0</v>
      </c>
      <c r="AC193">
        <f t="shared" si="37"/>
        <v>0</v>
      </c>
      <c r="AD193">
        <f t="shared" si="37"/>
        <v>0</v>
      </c>
      <c r="AE193">
        <f t="shared" si="37"/>
        <v>0</v>
      </c>
      <c r="AF193">
        <f t="shared" si="37"/>
        <v>0</v>
      </c>
      <c r="AG193">
        <f t="shared" si="37"/>
        <v>0</v>
      </c>
      <c r="AH193">
        <f t="shared" si="25"/>
        <v>0</v>
      </c>
    </row>
    <row r="194" spans="2:34" x14ac:dyDescent="0.35">
      <c r="B194" s="1" t="str">
        <f>VLOOKUP($D194, AVs!$A$3:$B$202, 2, FALSE)</f>
        <v>_______</v>
      </c>
      <c r="C194" s="3">
        <f>VLOOKUP($D194, AVs!$A$3:$C$202, 3, FALSE)</f>
        <v>-12.009069570762279</v>
      </c>
      <c r="D194" t="str">
        <f>trueraw!B193</f>
        <v>Luke Kennard</v>
      </c>
      <c r="E194" t="str">
        <f>trueraw!C193</f>
        <v>SG</v>
      </c>
      <c r="F194" t="str">
        <f>trueraw!D193</f>
        <v>LAC</v>
      </c>
      <c r="G194">
        <f>trueraw!E193</f>
        <v>50</v>
      </c>
      <c r="H194">
        <f>trueraw!F193</f>
        <v>22.9</v>
      </c>
      <c r="I194">
        <v>1</v>
      </c>
      <c r="J194">
        <f t="shared" si="26"/>
        <v>-1.0902777777777777</v>
      </c>
      <c r="K194">
        <f t="shared" si="27"/>
        <v>-1.3333333333333333</v>
      </c>
      <c r="L194">
        <f t="shared" si="28"/>
        <v>-1.4652777777777777</v>
      </c>
      <c r="M194">
        <f t="shared" si="29"/>
        <v>-2.020833333333333</v>
      </c>
      <c r="N194">
        <f t="shared" si="30"/>
        <v>-1.75</v>
      </c>
      <c r="O194">
        <f>trueraw!G193*$I194</f>
        <v>-0.28999999999999998</v>
      </c>
      <c r="P194">
        <f>trueraw!H193*$I194</f>
        <v>0.99</v>
      </c>
      <c r="Q194">
        <f>trueraw!I193*$I194</f>
        <v>0.32</v>
      </c>
      <c r="R194">
        <f>trueraw!J193*$I194</f>
        <v>-0.33</v>
      </c>
      <c r="S194">
        <f>trueraw!K193*$I194</f>
        <v>-0.94</v>
      </c>
      <c r="T194">
        <f>trueraw!L193*$I194</f>
        <v>0.19</v>
      </c>
      <c r="U194">
        <f>trueraw!M193*$I194</f>
        <v>-1.51</v>
      </c>
      <c r="V194">
        <f>trueraw!N193*$I194</f>
        <v>-0.95</v>
      </c>
      <c r="W194">
        <f>trueraw!O193*$I194</f>
        <v>0.6</v>
      </c>
      <c r="X194">
        <f t="shared" si="37"/>
        <v>1</v>
      </c>
      <c r="Y194">
        <f t="shared" si="37"/>
        <v>0</v>
      </c>
      <c r="Z194">
        <f t="shared" si="37"/>
        <v>0</v>
      </c>
      <c r="AA194">
        <f t="shared" si="37"/>
        <v>0</v>
      </c>
      <c r="AB194">
        <f t="shared" si="37"/>
        <v>0</v>
      </c>
      <c r="AC194">
        <f t="shared" si="37"/>
        <v>0</v>
      </c>
      <c r="AD194">
        <f t="shared" si="37"/>
        <v>0</v>
      </c>
      <c r="AE194">
        <f t="shared" si="37"/>
        <v>0</v>
      </c>
      <c r="AF194">
        <f t="shared" si="37"/>
        <v>0</v>
      </c>
      <c r="AG194">
        <f t="shared" si="37"/>
        <v>0</v>
      </c>
      <c r="AH194">
        <f t="shared" si="25"/>
        <v>0</v>
      </c>
    </row>
    <row r="195" spans="2:34" x14ac:dyDescent="0.35">
      <c r="B195" s="1" t="str">
        <f>VLOOKUP($D195, AVs!$A$3:$B$202, 2, FALSE)</f>
        <v>_______</v>
      </c>
      <c r="C195" s="3">
        <f>VLOOKUP($D195, AVs!$A$3:$C$202, 3, FALSE)</f>
        <v>-15.963123777303956</v>
      </c>
      <c r="D195" t="str">
        <f>trueraw!B194</f>
        <v>Luguentz Dort</v>
      </c>
      <c r="E195" t="str">
        <f>trueraw!C194</f>
        <v>SG</v>
      </c>
      <c r="F195" t="str">
        <f>trueraw!D194</f>
        <v>OKL</v>
      </c>
      <c r="G195">
        <f>trueraw!E194</f>
        <v>70</v>
      </c>
      <c r="H195">
        <f>trueraw!F194</f>
        <v>28.4</v>
      </c>
      <c r="I195">
        <v>1</v>
      </c>
      <c r="J195">
        <f t="shared" si="26"/>
        <v>-2.255555555555556</v>
      </c>
      <c r="K195">
        <f t="shared" si="27"/>
        <v>-1.8666666666666669</v>
      </c>
      <c r="L195">
        <f t="shared" si="28"/>
        <v>-1.0402777777777779</v>
      </c>
      <c r="M195">
        <f t="shared" si="29"/>
        <v>-2.0027777777777782</v>
      </c>
      <c r="N195">
        <f t="shared" si="30"/>
        <v>-2.5375000000000001</v>
      </c>
      <c r="O195">
        <f>trueraw!G194*$I195</f>
        <v>-0.77</v>
      </c>
      <c r="P195">
        <f>trueraw!H194*$I195</f>
        <v>0.14000000000000001</v>
      </c>
      <c r="Q195">
        <f>trueraw!I194*$I195</f>
        <v>-0.12</v>
      </c>
      <c r="R195">
        <f>trueraw!J194*$I195</f>
        <v>-0.43</v>
      </c>
      <c r="S195">
        <f>trueraw!K194*$I195</f>
        <v>-0.8</v>
      </c>
      <c r="T195">
        <f>trueraw!L194*$I195</f>
        <v>-0.85</v>
      </c>
      <c r="U195">
        <f>trueraw!M194*$I195</f>
        <v>0.51</v>
      </c>
      <c r="V195">
        <f>trueraw!N194*$I195</f>
        <v>-0.28999999999999998</v>
      </c>
      <c r="W195">
        <f>trueraw!O194*$I195</f>
        <v>0.69</v>
      </c>
      <c r="X195">
        <f t="shared" si="37"/>
        <v>1</v>
      </c>
      <c r="Y195">
        <f t="shared" si="37"/>
        <v>0</v>
      </c>
      <c r="Z195">
        <f t="shared" si="37"/>
        <v>0</v>
      </c>
      <c r="AA195">
        <f t="shared" si="37"/>
        <v>0</v>
      </c>
      <c r="AB195">
        <f t="shared" si="37"/>
        <v>0</v>
      </c>
      <c r="AC195">
        <f t="shared" si="37"/>
        <v>0</v>
      </c>
      <c r="AD195">
        <f t="shared" si="37"/>
        <v>0</v>
      </c>
      <c r="AE195">
        <f t="shared" si="37"/>
        <v>0</v>
      </c>
      <c r="AF195">
        <f t="shared" si="37"/>
        <v>0</v>
      </c>
      <c r="AG195">
        <f t="shared" si="37"/>
        <v>0</v>
      </c>
      <c r="AH195">
        <f t="shared" ref="AH195:AH200" si="38">IF(EXACT($B195, AH$2), 1, 0)</f>
        <v>0</v>
      </c>
    </row>
    <row r="196" spans="2:34" x14ac:dyDescent="0.35">
      <c r="B196" s="1" t="str">
        <f>VLOOKUP($D196, AVs!$A$3:$B$202, 2, FALSE)</f>
        <v>_______</v>
      </c>
      <c r="C196" s="3">
        <f>VLOOKUP($D196, AVs!$A$3:$C$202, 3, FALSE)</f>
        <v>-13.972685262104495</v>
      </c>
      <c r="D196" t="str">
        <f>trueraw!B195</f>
        <v>Moritz Wagner</v>
      </c>
      <c r="E196" t="str">
        <f>trueraw!C195</f>
        <v>C, PF</v>
      </c>
      <c r="F196" t="str">
        <f>trueraw!D195</f>
        <v>WAS</v>
      </c>
      <c r="G196">
        <f>trueraw!E195</f>
        <v>58</v>
      </c>
      <c r="H196">
        <f>trueraw!F195</f>
        <v>18.399999999999999</v>
      </c>
      <c r="I196">
        <v>1</v>
      </c>
      <c r="J196">
        <f t="shared" ref="J196:J202" si="39">$G196/72*SUMPRODUCT($O196:$W196, $O$1:$W$1)</f>
        <v>-1.3855555555555557</v>
      </c>
      <c r="K196">
        <f t="shared" ref="J196:K202" si="40">$G196/72*SUM($O196:$W196)</f>
        <v>-1.578888888888889</v>
      </c>
      <c r="L196">
        <f t="shared" ref="L196:L202" si="41">$G196/72*(SUM($O196:$S196) + SUM($U196:$W196))</f>
        <v>-0.98277777777777775</v>
      </c>
      <c r="M196">
        <f t="shared" ref="M196:M202" si="42">$G196/72*(SUM($Q196:$W196) + $O196)</f>
        <v>-1.8286111111111112</v>
      </c>
      <c r="N196">
        <f t="shared" ref="N196:N202" si="43">$G196/72*SUM($O196:$V196)</f>
        <v>-1.6433333333333333</v>
      </c>
      <c r="O196">
        <f>trueraw!G195*$I196</f>
        <v>1.25</v>
      </c>
      <c r="P196">
        <f>trueraw!H195*$I196</f>
        <v>0.31</v>
      </c>
      <c r="Q196">
        <f>trueraw!I195*$I196</f>
        <v>-1.07</v>
      </c>
      <c r="R196">
        <f>trueraw!J195*$I196</f>
        <v>-0.7</v>
      </c>
      <c r="S196">
        <f>trueraw!K195*$I196</f>
        <v>-0.01</v>
      </c>
      <c r="T196">
        <f>trueraw!L195*$I196</f>
        <v>-0.74</v>
      </c>
      <c r="U196">
        <f>trueraw!M195*$I196</f>
        <v>-0.76</v>
      </c>
      <c r="V196">
        <f>trueraw!N195*$I196</f>
        <v>-0.32</v>
      </c>
      <c r="W196">
        <f>trueraw!O195*$I196</f>
        <v>0.08</v>
      </c>
      <c r="X196">
        <f t="shared" si="37"/>
        <v>1</v>
      </c>
      <c r="Y196">
        <f t="shared" si="37"/>
        <v>0</v>
      </c>
      <c r="Z196">
        <f t="shared" si="37"/>
        <v>0</v>
      </c>
      <c r="AA196">
        <f t="shared" si="37"/>
        <v>0</v>
      </c>
      <c r="AB196">
        <f t="shared" si="37"/>
        <v>0</v>
      </c>
      <c r="AC196">
        <f t="shared" si="37"/>
        <v>0</v>
      </c>
      <c r="AD196">
        <f t="shared" si="37"/>
        <v>0</v>
      </c>
      <c r="AE196">
        <f t="shared" si="37"/>
        <v>0</v>
      </c>
      <c r="AF196">
        <f t="shared" si="37"/>
        <v>0</v>
      </c>
      <c r="AG196">
        <f t="shared" si="37"/>
        <v>0</v>
      </c>
      <c r="AH196">
        <f t="shared" si="38"/>
        <v>0</v>
      </c>
    </row>
    <row r="197" spans="2:34" x14ac:dyDescent="0.35">
      <c r="B197" s="1" t="str">
        <f>VLOOKUP($D197, AVs!$A$3:$B$202, 2, FALSE)</f>
        <v>_______</v>
      </c>
      <c r="C197" s="3">
        <f>VLOOKUP($D197, AVs!$A$3:$C$202, 3, FALSE)</f>
        <v>-14.927207821438063</v>
      </c>
      <c r="D197" t="str">
        <f>trueraw!B196</f>
        <v>Spencer Dinwiddie</v>
      </c>
      <c r="E197" t="str">
        <f>trueraw!C196</f>
        <v>PG, SG</v>
      </c>
      <c r="F197" t="str">
        <f>trueraw!D196</f>
        <v>BRO</v>
      </c>
      <c r="G197">
        <f>trueraw!E196</f>
        <v>64</v>
      </c>
      <c r="H197">
        <f>trueraw!F196</f>
        <v>27.8</v>
      </c>
      <c r="I197">
        <v>1</v>
      </c>
      <c r="J197">
        <f t="shared" si="39"/>
        <v>-0.23999999999999991</v>
      </c>
      <c r="K197">
        <f t="shared" si="40"/>
        <v>-1.7422222222222221</v>
      </c>
      <c r="L197">
        <f t="shared" si="41"/>
        <v>-2.9422222222222221</v>
      </c>
      <c r="M197">
        <f t="shared" si="42"/>
        <v>-1.9733333333333329</v>
      </c>
      <c r="N197">
        <f t="shared" si="43"/>
        <v>-0.73777777777777775</v>
      </c>
      <c r="O197">
        <f>trueraw!G196*$I197</f>
        <v>-0.63</v>
      </c>
      <c r="P197">
        <f>trueraw!H196*$I197</f>
        <v>0.26</v>
      </c>
      <c r="Q197">
        <f>trueraw!I196*$I197</f>
        <v>0.1</v>
      </c>
      <c r="R197">
        <f>trueraw!J196*$I197</f>
        <v>0.51</v>
      </c>
      <c r="S197">
        <f>trueraw!K196*$I197</f>
        <v>-0.88</v>
      </c>
      <c r="T197">
        <f>trueraw!L196*$I197</f>
        <v>1.35</v>
      </c>
      <c r="U197">
        <f>trueraw!M196*$I197</f>
        <v>-0.98</v>
      </c>
      <c r="V197">
        <f>trueraw!N196*$I197</f>
        <v>-0.56000000000000005</v>
      </c>
      <c r="W197">
        <f>trueraw!O196*$I197</f>
        <v>-1.1299999999999999</v>
      </c>
      <c r="X197">
        <f t="shared" si="37"/>
        <v>1</v>
      </c>
      <c r="Y197">
        <f t="shared" si="37"/>
        <v>0</v>
      </c>
      <c r="Z197">
        <f t="shared" si="37"/>
        <v>0</v>
      </c>
      <c r="AA197">
        <f t="shared" si="37"/>
        <v>0</v>
      </c>
      <c r="AB197">
        <f t="shared" si="37"/>
        <v>0</v>
      </c>
      <c r="AC197">
        <f t="shared" si="37"/>
        <v>0</v>
      </c>
      <c r="AD197">
        <f t="shared" si="37"/>
        <v>0</v>
      </c>
      <c r="AE197">
        <f t="shared" si="37"/>
        <v>0</v>
      </c>
      <c r="AF197">
        <f t="shared" si="37"/>
        <v>0</v>
      </c>
      <c r="AG197">
        <f t="shared" si="37"/>
        <v>0</v>
      </c>
      <c r="AH197">
        <f t="shared" si="38"/>
        <v>0</v>
      </c>
    </row>
    <row r="198" spans="2:34" x14ac:dyDescent="0.35">
      <c r="B198" s="1" t="str">
        <f>VLOOKUP($D198, AVs!$A$3:$B$202, 2, FALSE)</f>
        <v>_______</v>
      </c>
      <c r="C198" s="3">
        <f>VLOOKUP($D198, AVs!$A$3:$C$202, 3, FALSE)</f>
        <v>-15.134391012611239</v>
      </c>
      <c r="D198" t="str">
        <f>trueraw!B197</f>
        <v xml:space="preserve">Tristan Thompson </v>
      </c>
      <c r="E198" t="str">
        <f>trueraw!C197</f>
        <v>C</v>
      </c>
      <c r="F198" t="str">
        <f>trueraw!D197</f>
        <v>BOS</v>
      </c>
      <c r="G198">
        <f>trueraw!E197</f>
        <v>64</v>
      </c>
      <c r="H198">
        <f>trueraw!F197</f>
        <v>24.4</v>
      </c>
      <c r="I198">
        <v>1</v>
      </c>
      <c r="J198">
        <f t="shared" si="39"/>
        <v>-2.275555555555556</v>
      </c>
      <c r="K198">
        <f t="shared" si="40"/>
        <v>-1.76</v>
      </c>
      <c r="L198">
        <f t="shared" si="41"/>
        <v>-1.3688888888888893</v>
      </c>
      <c r="M198">
        <f t="shared" si="42"/>
        <v>-0.2222222222222226</v>
      </c>
      <c r="N198">
        <f t="shared" si="43"/>
        <v>-1.84</v>
      </c>
      <c r="O198">
        <f>trueraw!G197*$I198</f>
        <v>1.23</v>
      </c>
      <c r="P198">
        <f>trueraw!H197*$I198</f>
        <v>-1.73</v>
      </c>
      <c r="Q198">
        <f>trueraw!I197*$I198</f>
        <v>-1.57</v>
      </c>
      <c r="R198">
        <f>trueraw!J197*$I198</f>
        <v>-0.5</v>
      </c>
      <c r="S198">
        <f>trueraw!K197*$I198</f>
        <v>1.45</v>
      </c>
      <c r="T198">
        <f>trueraw!L197*$I198</f>
        <v>-0.44</v>
      </c>
      <c r="U198">
        <f>trueraw!M197*$I198</f>
        <v>-1</v>
      </c>
      <c r="V198">
        <f>trueraw!N197*$I198</f>
        <v>0.49</v>
      </c>
      <c r="W198">
        <f>trueraw!O197*$I198</f>
        <v>0.09</v>
      </c>
      <c r="X198">
        <f t="shared" si="37"/>
        <v>1</v>
      </c>
      <c r="Y198">
        <f t="shared" si="37"/>
        <v>0</v>
      </c>
      <c r="Z198">
        <f t="shared" si="37"/>
        <v>0</v>
      </c>
      <c r="AA198">
        <f t="shared" si="37"/>
        <v>0</v>
      </c>
      <c r="AB198">
        <f t="shared" si="37"/>
        <v>0</v>
      </c>
      <c r="AC198">
        <f t="shared" si="37"/>
        <v>0</v>
      </c>
      <c r="AD198">
        <f t="shared" si="37"/>
        <v>0</v>
      </c>
      <c r="AE198">
        <f t="shared" si="37"/>
        <v>0</v>
      </c>
      <c r="AF198">
        <f t="shared" si="37"/>
        <v>0</v>
      </c>
      <c r="AG198">
        <f t="shared" si="37"/>
        <v>0</v>
      </c>
      <c r="AH198">
        <f t="shared" si="38"/>
        <v>0</v>
      </c>
    </row>
    <row r="199" spans="2:34" x14ac:dyDescent="0.35">
      <c r="B199" s="1" t="str">
        <f>VLOOKUP($D199, AVs!$A$3:$B$202, 2, FALSE)</f>
        <v>_______</v>
      </c>
      <c r="C199" s="3">
        <f>VLOOKUP($D199, AVs!$A$3:$C$202, 3, FALSE)</f>
        <v>-14.046679258952055</v>
      </c>
      <c r="D199" t="str">
        <f>trueraw!B198</f>
        <v>Patty Mills</v>
      </c>
      <c r="E199" t="str">
        <f>trueraw!C198</f>
        <v>PG</v>
      </c>
      <c r="F199" t="str">
        <f>trueraw!D198</f>
        <v>SAS</v>
      </c>
      <c r="G199">
        <f>trueraw!E198</f>
        <v>60</v>
      </c>
      <c r="H199">
        <f>trueraw!F198</f>
        <v>20.399999999999999</v>
      </c>
      <c r="I199">
        <v>1</v>
      </c>
      <c r="J199">
        <f t="shared" si="39"/>
        <v>-1.5666666666666669</v>
      </c>
      <c r="K199">
        <f t="shared" si="40"/>
        <v>-1.6583333333333337</v>
      </c>
      <c r="L199">
        <f t="shared" si="41"/>
        <v>-1.291666666666667</v>
      </c>
      <c r="M199">
        <f t="shared" si="42"/>
        <v>-2.3083333333333331</v>
      </c>
      <c r="N199">
        <f t="shared" si="43"/>
        <v>-2.4416666666666669</v>
      </c>
      <c r="O199">
        <f>trueraw!G198*$I199</f>
        <v>-0.61</v>
      </c>
      <c r="P199">
        <f>trueraw!H198*$I199</f>
        <v>0.78</v>
      </c>
      <c r="Q199">
        <f>trueraw!I198*$I199</f>
        <v>0.57999999999999996</v>
      </c>
      <c r="R199">
        <f>trueraw!J198*$I199</f>
        <v>-0.52</v>
      </c>
      <c r="S199">
        <f>trueraw!K198*$I199</f>
        <v>-1.33</v>
      </c>
      <c r="T199">
        <f>trueraw!L198*$I199</f>
        <v>-0.44</v>
      </c>
      <c r="U199">
        <f>trueraw!M198*$I199</f>
        <v>-0.34</v>
      </c>
      <c r="V199">
        <f>trueraw!N198*$I199</f>
        <v>-1.05</v>
      </c>
      <c r="W199">
        <f>trueraw!O198*$I199</f>
        <v>0.94</v>
      </c>
      <c r="X199">
        <f t="shared" si="37"/>
        <v>1</v>
      </c>
      <c r="Y199">
        <f t="shared" si="37"/>
        <v>0</v>
      </c>
      <c r="Z199">
        <f t="shared" si="37"/>
        <v>0</v>
      </c>
      <c r="AA199">
        <f t="shared" si="37"/>
        <v>0</v>
      </c>
      <c r="AB199">
        <f t="shared" si="37"/>
        <v>0</v>
      </c>
      <c r="AC199">
        <f t="shared" si="37"/>
        <v>0</v>
      </c>
      <c r="AD199">
        <f t="shared" si="37"/>
        <v>0</v>
      </c>
      <c r="AE199">
        <f t="shared" si="37"/>
        <v>0</v>
      </c>
      <c r="AF199">
        <f t="shared" si="37"/>
        <v>0</v>
      </c>
      <c r="AG199">
        <f t="shared" si="37"/>
        <v>0</v>
      </c>
      <c r="AH199">
        <f t="shared" si="38"/>
        <v>0</v>
      </c>
    </row>
    <row r="200" spans="2:34" x14ac:dyDescent="0.35">
      <c r="B200" s="1" t="str">
        <f>VLOOKUP($D200, AVs!$A$3:$B$202, 2, FALSE)</f>
        <v>_______</v>
      </c>
      <c r="C200" s="3">
        <f>VLOOKUP($D200, AVs!$A$3:$C$202, 3, FALSE)</f>
        <v>-15.988096751240008</v>
      </c>
      <c r="D200" t="str">
        <f>trueraw!B199</f>
        <v>JaMychal Green</v>
      </c>
      <c r="E200" t="str">
        <f>trueraw!C199</f>
        <v>PF, C</v>
      </c>
      <c r="F200" t="str">
        <f>trueraw!D199</f>
        <v>DEN</v>
      </c>
      <c r="G200">
        <f>trueraw!E199</f>
        <v>67</v>
      </c>
      <c r="H200">
        <f>trueraw!F199</f>
        <v>20.5</v>
      </c>
      <c r="I200">
        <v>1</v>
      </c>
      <c r="J200">
        <f t="shared" si="39"/>
        <v>-2.2984722222222222</v>
      </c>
      <c r="K200">
        <f t="shared" si="40"/>
        <v>-1.8704166666666666</v>
      </c>
      <c r="L200">
        <f t="shared" si="41"/>
        <v>-0.97708333333333341</v>
      </c>
      <c r="M200">
        <f t="shared" si="42"/>
        <v>-1.8611111111111107</v>
      </c>
      <c r="N200">
        <f t="shared" si="43"/>
        <v>-2.5962499999999995</v>
      </c>
      <c r="O200">
        <f>trueraw!G199*$I200</f>
        <v>0.14000000000000001</v>
      </c>
      <c r="P200">
        <f>trueraw!H199*$I200</f>
        <v>-0.01</v>
      </c>
      <c r="Q200">
        <f>trueraw!I199*$I200</f>
        <v>-0.03</v>
      </c>
      <c r="R200">
        <f>trueraw!J199*$I200</f>
        <v>-0.91</v>
      </c>
      <c r="S200">
        <f>trueraw!K199*$I200</f>
        <v>0.52</v>
      </c>
      <c r="T200">
        <f>trueraw!L199*$I200</f>
        <v>-0.96</v>
      </c>
      <c r="U200">
        <f>trueraw!M199*$I200</f>
        <v>-1.22</v>
      </c>
      <c r="V200">
        <f>trueraw!N199*$I200</f>
        <v>-0.32</v>
      </c>
      <c r="W200">
        <f>trueraw!O199*$I200</f>
        <v>0.78</v>
      </c>
      <c r="X200">
        <f t="shared" si="37"/>
        <v>1</v>
      </c>
      <c r="Y200">
        <f t="shared" si="37"/>
        <v>0</v>
      </c>
      <c r="Z200">
        <f t="shared" si="37"/>
        <v>0</v>
      </c>
      <c r="AA200">
        <f t="shared" si="37"/>
        <v>0</v>
      </c>
      <c r="AB200">
        <f t="shared" si="37"/>
        <v>0</v>
      </c>
      <c r="AC200">
        <f t="shared" si="37"/>
        <v>0</v>
      </c>
      <c r="AD200">
        <f t="shared" si="37"/>
        <v>0</v>
      </c>
      <c r="AE200">
        <f t="shared" si="37"/>
        <v>0</v>
      </c>
      <c r="AF200">
        <f t="shared" si="37"/>
        <v>0</v>
      </c>
      <c r="AG200">
        <f t="shared" si="37"/>
        <v>0</v>
      </c>
      <c r="AH200">
        <f t="shared" si="38"/>
        <v>0</v>
      </c>
    </row>
    <row r="201" spans="2:34" x14ac:dyDescent="0.35">
      <c r="B201" s="1" t="str">
        <f>VLOOKUP($D201, AVs!$A$3:$B$202, 2, FALSE)</f>
        <v>_______</v>
      </c>
      <c r="C201" s="3">
        <f>VLOOKUP($D201, AVs!$A$3:$C$202, 3, FALSE)</f>
        <v>-16.112036695959677</v>
      </c>
      <c r="D201" t="str">
        <f>trueraw!B200</f>
        <v>Thaddeus Young</v>
      </c>
      <c r="E201" t="str">
        <f>trueraw!C200</f>
        <v>PF, SF</v>
      </c>
      <c r="F201" t="str">
        <f>trueraw!D200</f>
        <v>CHI</v>
      </c>
      <c r="G201">
        <f>trueraw!E200</f>
        <v>67</v>
      </c>
      <c r="H201">
        <f>trueraw!F200</f>
        <v>20.7</v>
      </c>
      <c r="I201">
        <v>1</v>
      </c>
      <c r="J201">
        <f t="shared" si="39"/>
        <v>-1.6284722222222223</v>
      </c>
      <c r="K201">
        <f t="shared" si="40"/>
        <v>-1.8890277777777778</v>
      </c>
      <c r="L201">
        <f t="shared" si="41"/>
        <v>-1.3679166666666669</v>
      </c>
      <c r="M201">
        <f t="shared" si="42"/>
        <v>-1.2748611111111112</v>
      </c>
      <c r="N201">
        <f t="shared" si="43"/>
        <v>-2.0565277777777777</v>
      </c>
      <c r="O201">
        <f>trueraw!G200*$I201</f>
        <v>0.12</v>
      </c>
      <c r="P201">
        <f>trueraw!H200*$I201</f>
        <v>-0.66</v>
      </c>
      <c r="Q201">
        <f>trueraw!I200*$I201</f>
        <v>-0.47</v>
      </c>
      <c r="R201">
        <f>trueraw!J200*$I201</f>
        <v>-0.63</v>
      </c>
      <c r="S201">
        <f>trueraw!K200*$I201</f>
        <v>-0.23</v>
      </c>
      <c r="T201">
        <f>trueraw!L200*$I201</f>
        <v>-0.56000000000000005</v>
      </c>
      <c r="U201">
        <f>trueraw!M200*$I201</f>
        <v>0.68</v>
      </c>
      <c r="V201">
        <f>trueraw!N200*$I201</f>
        <v>-0.46</v>
      </c>
      <c r="W201">
        <f>trueraw!O200*$I201</f>
        <v>0.18</v>
      </c>
      <c r="X201">
        <f t="shared" si="37"/>
        <v>1</v>
      </c>
      <c r="Y201">
        <f t="shared" si="37"/>
        <v>0</v>
      </c>
      <c r="Z201">
        <f t="shared" si="37"/>
        <v>0</v>
      </c>
      <c r="AA201">
        <f t="shared" si="37"/>
        <v>0</v>
      </c>
      <c r="AB201">
        <f t="shared" si="37"/>
        <v>0</v>
      </c>
      <c r="AC201">
        <f t="shared" si="37"/>
        <v>0</v>
      </c>
      <c r="AD201">
        <f t="shared" si="37"/>
        <v>0</v>
      </c>
      <c r="AE201">
        <f t="shared" si="37"/>
        <v>0</v>
      </c>
      <c r="AF201">
        <f t="shared" si="37"/>
        <v>0</v>
      </c>
      <c r="AG201">
        <f t="shared" si="37"/>
        <v>0</v>
      </c>
      <c r="AH201">
        <f>IF(EXACT($B201, AH$2), 1, 0)</f>
        <v>0</v>
      </c>
    </row>
    <row r="202" spans="2:34" x14ac:dyDescent="0.35">
      <c r="B202" s="1" t="str">
        <f>VLOOKUP($D202, AVs!$A$3:$B$202, 2, FALSE)</f>
        <v>_______</v>
      </c>
      <c r="C202" s="3">
        <f>VLOOKUP($D202, AVs!$A$3:$C$202, 3, FALSE)</f>
        <v>-15.445165799371008</v>
      </c>
      <c r="D202" t="str">
        <f>trueraw!B201</f>
        <v>George Hill</v>
      </c>
      <c r="E202" t="str">
        <f>trueraw!C201</f>
        <v>PG, SG</v>
      </c>
      <c r="F202" t="str">
        <f>trueraw!D201</f>
        <v>OKL</v>
      </c>
      <c r="G202">
        <f>trueraw!E201</f>
        <v>64</v>
      </c>
      <c r="H202">
        <f>trueraw!F201</f>
        <v>18.100000000000001</v>
      </c>
      <c r="I202">
        <v>1</v>
      </c>
      <c r="J202">
        <f t="shared" si="39"/>
        <v>-2.2844444444444445</v>
      </c>
      <c r="K202">
        <f t="shared" si="40"/>
        <v>-0.7644444444444447</v>
      </c>
      <c r="L202">
        <f t="shared" si="41"/>
        <v>-0.4622222222222222</v>
      </c>
      <c r="M202">
        <f t="shared" si="42"/>
        <v>-0.56888888888888889</v>
      </c>
      <c r="N202">
        <f t="shared" si="43"/>
        <v>-1.6533333333333335</v>
      </c>
      <c r="O202">
        <f>trueraw!H201*$I202</f>
        <v>0.36</v>
      </c>
      <c r="P202">
        <f>trueraw!I201*$I202</f>
        <v>-0.22</v>
      </c>
      <c r="Q202">
        <f>trueraw!J201*$I202</f>
        <v>-0.75</v>
      </c>
      <c r="R202">
        <f>trueraw!K201*$I202</f>
        <v>-0.79</v>
      </c>
      <c r="S202">
        <f>trueraw!L201*$I202</f>
        <v>0.24</v>
      </c>
      <c r="T202">
        <f>trueraw!M201*$I202</f>
        <v>-0.34</v>
      </c>
      <c r="U202">
        <f>trueraw!N201*$I202</f>
        <v>-1.07</v>
      </c>
      <c r="V202">
        <f>trueraw!O201*$I202</f>
        <v>0.71</v>
      </c>
      <c r="W202">
        <f t="shared" ref="W202:AG202" si="44">IF(EXACT($B202, X$2), 1, 0)</f>
        <v>1</v>
      </c>
      <c r="X202">
        <f t="shared" si="44"/>
        <v>0</v>
      </c>
      <c r="Y202">
        <f t="shared" si="44"/>
        <v>0</v>
      </c>
      <c r="Z202">
        <f t="shared" si="44"/>
        <v>0</v>
      </c>
      <c r="AA202">
        <f t="shared" si="44"/>
        <v>0</v>
      </c>
      <c r="AB202">
        <f t="shared" si="44"/>
        <v>0</v>
      </c>
      <c r="AC202">
        <f t="shared" si="44"/>
        <v>0</v>
      </c>
      <c r="AD202">
        <f t="shared" si="44"/>
        <v>0</v>
      </c>
      <c r="AE202">
        <f t="shared" si="44"/>
        <v>0</v>
      </c>
      <c r="AF202">
        <f t="shared" si="44"/>
        <v>0</v>
      </c>
      <c r="AG202">
        <f t="shared" si="44"/>
        <v>0</v>
      </c>
      <c r="AH202">
        <f>IF(EXACT($B202, AH$2), 1, 0)</f>
        <v>0</v>
      </c>
    </row>
  </sheetData>
  <conditionalFormatting sqref="L3:N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02:AG202 X3:AH201 AH3:AH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1 W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02:AG202 Z3:AH201 AI223:AV240 AH3:AH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W223:AZ24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W223:AZ24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N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disablePrompts="1" count="1">
    <dataValidation type="list" showInputMessage="1" showErrorMessage="1" sqref="B3:B202" xr:uid="{2602F946-42BC-45E3-B7FB-D67EFEE08129}">
      <formula1>$X$2:$AH$2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GS228"/>
  <sheetViews>
    <sheetView workbookViewId="0">
      <selection activeCell="I1" sqref="I1"/>
    </sheetView>
  </sheetViews>
  <sheetFormatPr defaultRowHeight="14.5" x14ac:dyDescent="0.35"/>
  <sheetData>
    <row r="1" spans="1:201" x14ac:dyDescent="0.35">
      <c r="A1" t="str">
        <f>raw!B2</f>
        <v>GM</v>
      </c>
      <c r="B1" t="str">
        <f>raw!B3</f>
        <v>Kyle</v>
      </c>
      <c r="C1" t="str">
        <f>raw!B4</f>
        <v>Ben</v>
      </c>
      <c r="D1" t="str">
        <f>raw!B5</f>
        <v>Alex</v>
      </c>
      <c r="E1" t="str">
        <f>raw!B6</f>
        <v>George</v>
      </c>
      <c r="F1" t="str">
        <f>raw!B7</f>
        <v>Zmo</v>
      </c>
      <c r="G1" t="str">
        <f>raw!B8</f>
        <v>Dylan</v>
      </c>
      <c r="H1" t="str">
        <f>raw!B9</f>
        <v>Tom</v>
      </c>
      <c r="I1" t="str">
        <f>raw!B10</f>
        <v>Brandt</v>
      </c>
      <c r="J1" t="str">
        <f>raw!B11</f>
        <v>Dylan</v>
      </c>
      <c r="K1" t="str">
        <f>raw!B12</f>
        <v>Akbar</v>
      </c>
      <c r="L1" t="str">
        <f>raw!B13</f>
        <v>Ben</v>
      </c>
      <c r="M1" t="str">
        <f>raw!B14</f>
        <v>Kyle</v>
      </c>
      <c r="N1" t="str">
        <f>raw!B15</f>
        <v>Akbar</v>
      </c>
      <c r="O1" t="str">
        <f>raw!B16</f>
        <v>George</v>
      </c>
      <c r="P1" t="str">
        <f>raw!B17</f>
        <v>Dylan</v>
      </c>
      <c r="Q1" t="str">
        <f>raw!B18</f>
        <v>Brandt</v>
      </c>
      <c r="R1" t="str">
        <f>raw!B19</f>
        <v>Alex</v>
      </c>
      <c r="S1" t="str">
        <f>raw!B20</f>
        <v>Zmo</v>
      </c>
      <c r="T1" t="str">
        <f>raw!B21</f>
        <v>Tom</v>
      </c>
      <c r="U1" t="str">
        <f>raw!B22</f>
        <v>Ben</v>
      </c>
      <c r="V1" t="str">
        <f>raw!B23</f>
        <v>Zmo</v>
      </c>
      <c r="W1" t="str">
        <f>raw!B24</f>
        <v>Alex</v>
      </c>
      <c r="X1" t="str">
        <f>raw!B25</f>
        <v>Tom</v>
      </c>
      <c r="Y1" t="str">
        <f>raw!B26</f>
        <v>Kyle</v>
      </c>
      <c r="Z1" t="str">
        <f>raw!B27</f>
        <v>George</v>
      </c>
      <c r="AA1" t="str">
        <f>raw!B28</f>
        <v>Kyle</v>
      </c>
      <c r="AB1" t="str">
        <f>raw!B29</f>
        <v>Akbar</v>
      </c>
      <c r="AC1" t="str">
        <f>raw!B30</f>
        <v>Brandt</v>
      </c>
      <c r="AD1" t="str">
        <f>raw!B31</f>
        <v>Ben</v>
      </c>
      <c r="AE1" t="str">
        <f>raw!B32</f>
        <v>Dylan</v>
      </c>
      <c r="AF1" t="str">
        <f>raw!B33</f>
        <v>Akbar</v>
      </c>
      <c r="AG1" t="str">
        <f>raw!B34</f>
        <v>_______</v>
      </c>
      <c r="AH1" t="str">
        <f>raw!B35</f>
        <v>_______</v>
      </c>
      <c r="AI1" t="str">
        <f>raw!B36</f>
        <v>Alex</v>
      </c>
      <c r="AJ1" t="str">
        <f>raw!B37</f>
        <v>George</v>
      </c>
      <c r="AK1" t="str">
        <f>raw!B38</f>
        <v>Zmo</v>
      </c>
      <c r="AL1" t="str">
        <f>raw!B39</f>
        <v>_______</v>
      </c>
      <c r="AM1" t="str">
        <f>raw!B40</f>
        <v>Tom</v>
      </c>
      <c r="AN1" t="str">
        <f>raw!B41</f>
        <v>Brandt</v>
      </c>
      <c r="AO1" t="str">
        <f>raw!B42</f>
        <v>_______</v>
      </c>
      <c r="AP1" t="str">
        <f>raw!B43</f>
        <v>_______</v>
      </c>
      <c r="AQ1" t="str">
        <f>raw!B44</f>
        <v>_______</v>
      </c>
      <c r="AR1" t="str">
        <f>raw!B45</f>
        <v>_______</v>
      </c>
      <c r="AS1" t="str">
        <f>raw!B46</f>
        <v>_______</v>
      </c>
      <c r="AT1" t="str">
        <f>raw!B47</f>
        <v>_______</v>
      </c>
      <c r="AU1" t="str">
        <f>raw!B48</f>
        <v>_______</v>
      </c>
      <c r="AV1" t="str">
        <f>raw!B49</f>
        <v>_______</v>
      </c>
      <c r="AW1" t="str">
        <f>raw!B50</f>
        <v>_______</v>
      </c>
      <c r="AX1" t="str">
        <f>raw!B51</f>
        <v>_______</v>
      </c>
      <c r="AY1" t="str">
        <f>raw!B52</f>
        <v>_______</v>
      </c>
      <c r="AZ1" t="str">
        <f>raw!B53</f>
        <v>_______</v>
      </c>
      <c r="BA1" t="str">
        <f>raw!B54</f>
        <v>_______</v>
      </c>
      <c r="BB1" t="str">
        <f>raw!B55</f>
        <v>_______</v>
      </c>
      <c r="BC1" t="str">
        <f>raw!B56</f>
        <v>_______</v>
      </c>
      <c r="BD1" t="str">
        <f>raw!B57</f>
        <v>_______</v>
      </c>
      <c r="BE1" t="str">
        <f>raw!B58</f>
        <v>_______</v>
      </c>
      <c r="BF1" t="str">
        <f>raw!B59</f>
        <v>_______</v>
      </c>
      <c r="BG1" t="str">
        <f>raw!B60</f>
        <v>_______</v>
      </c>
      <c r="BH1" t="str">
        <f>raw!B61</f>
        <v>_______</v>
      </c>
      <c r="BI1" t="str">
        <f>raw!B62</f>
        <v>_______</v>
      </c>
      <c r="BJ1" t="str">
        <f>raw!B63</f>
        <v>_______</v>
      </c>
      <c r="BK1" t="str">
        <f>raw!B64</f>
        <v>_______</v>
      </c>
      <c r="BL1" t="str">
        <f>raw!B65</f>
        <v>_______</v>
      </c>
      <c r="BM1" t="str">
        <f>raw!B66</f>
        <v>_______</v>
      </c>
      <c r="BN1" t="str">
        <f>raw!B67</f>
        <v>_______</v>
      </c>
      <c r="BO1" t="str">
        <f>raw!B68</f>
        <v>_______</v>
      </c>
      <c r="BP1" t="str">
        <f>raw!B69</f>
        <v>_______</v>
      </c>
      <c r="BQ1" t="str">
        <f>raw!B70</f>
        <v>_______</v>
      </c>
      <c r="BR1" t="str">
        <f>raw!B71</f>
        <v>_______</v>
      </c>
      <c r="BS1" t="str">
        <f>raw!B72</f>
        <v>_______</v>
      </c>
      <c r="BT1" t="str">
        <f>raw!B73</f>
        <v>_______</v>
      </c>
      <c r="BU1" t="str">
        <f>raw!B74</f>
        <v>_______</v>
      </c>
      <c r="BV1" t="str">
        <f>raw!B75</f>
        <v>_______</v>
      </c>
      <c r="BW1" t="str">
        <f>raw!B76</f>
        <v>_______</v>
      </c>
      <c r="BX1" t="str">
        <f>raw!B77</f>
        <v>_______</v>
      </c>
      <c r="BY1" t="str">
        <f>raw!B78</f>
        <v>_______</v>
      </c>
      <c r="BZ1" t="str">
        <f>raw!B79</f>
        <v>_______</v>
      </c>
      <c r="CA1" t="str">
        <f>raw!B80</f>
        <v>_______</v>
      </c>
      <c r="CB1" t="str">
        <f>raw!B81</f>
        <v>_______</v>
      </c>
      <c r="CC1" t="str">
        <f>raw!B82</f>
        <v>_______</v>
      </c>
      <c r="CD1" t="str">
        <f>raw!B83</f>
        <v>_______</v>
      </c>
      <c r="CE1" t="str">
        <f>raw!B84</f>
        <v>_______</v>
      </c>
      <c r="CF1" t="str">
        <f>raw!B85</f>
        <v>_______</v>
      </c>
      <c r="CG1" t="str">
        <f>raw!B86</f>
        <v>_______</v>
      </c>
      <c r="CH1" t="str">
        <f>raw!B87</f>
        <v>_______</v>
      </c>
      <c r="CI1" t="str">
        <f>raw!B88</f>
        <v>_______</v>
      </c>
      <c r="CJ1" t="str">
        <f>raw!B89</f>
        <v>_______</v>
      </c>
      <c r="CK1" t="str">
        <f>raw!B90</f>
        <v>_______</v>
      </c>
      <c r="CL1" t="str">
        <f>raw!B91</f>
        <v>_______</v>
      </c>
      <c r="CM1" t="str">
        <f>raw!B92</f>
        <v>_______</v>
      </c>
      <c r="CN1" t="str">
        <f>raw!B93</f>
        <v>_______</v>
      </c>
      <c r="CO1" t="str">
        <f>raw!B94</f>
        <v>_______</v>
      </c>
      <c r="CP1" t="str">
        <f>raw!B95</f>
        <v>_______</v>
      </c>
      <c r="CQ1" t="str">
        <f>raw!B96</f>
        <v>_______</v>
      </c>
      <c r="CR1" t="str">
        <f>raw!B97</f>
        <v>_______</v>
      </c>
      <c r="CS1" t="str">
        <f>raw!B98</f>
        <v>_______</v>
      </c>
      <c r="CT1" t="str">
        <f>raw!B99</f>
        <v>_______</v>
      </c>
      <c r="CU1" t="str">
        <f>raw!B100</f>
        <v>_______</v>
      </c>
      <c r="CV1" t="str">
        <f>raw!B101</f>
        <v>_______</v>
      </c>
      <c r="CW1" t="str">
        <f>raw!B102</f>
        <v>_______</v>
      </c>
      <c r="CX1" t="str">
        <f>raw!B103</f>
        <v>_______</v>
      </c>
      <c r="CY1" t="str">
        <f>raw!B104</f>
        <v>_______</v>
      </c>
      <c r="CZ1" t="str">
        <f>raw!B105</f>
        <v>_______</v>
      </c>
      <c r="DA1" t="str">
        <f>raw!B106</f>
        <v>_______</v>
      </c>
      <c r="DB1" t="str">
        <f>raw!B107</f>
        <v>_______</v>
      </c>
      <c r="DC1" t="str">
        <f>raw!B108</f>
        <v>_______</v>
      </c>
      <c r="DD1" t="str">
        <f>raw!B109</f>
        <v>_______</v>
      </c>
      <c r="DE1" t="str">
        <f>raw!B110</f>
        <v>_______</v>
      </c>
      <c r="DF1" t="str">
        <f>raw!B111</f>
        <v>_______</v>
      </c>
      <c r="DG1" t="str">
        <f>raw!B112</f>
        <v>_______</v>
      </c>
      <c r="DH1" t="str">
        <f>raw!B113</f>
        <v>_______</v>
      </c>
      <c r="DI1" t="str">
        <f>raw!B114</f>
        <v>_______</v>
      </c>
      <c r="DJ1" t="str">
        <f>raw!B115</f>
        <v>_______</v>
      </c>
      <c r="DK1" t="str">
        <f>raw!B116</f>
        <v>_______</v>
      </c>
      <c r="DL1" t="str">
        <f>raw!B117</f>
        <v>_______</v>
      </c>
      <c r="DM1" t="str">
        <f>raw!B118</f>
        <v>_______</v>
      </c>
      <c r="DN1" t="str">
        <f>raw!B119</f>
        <v>_______</v>
      </c>
      <c r="DO1" t="str">
        <f>raw!B120</f>
        <v>_______</v>
      </c>
      <c r="DP1" t="str">
        <f>raw!B121</f>
        <v>_______</v>
      </c>
      <c r="DQ1" t="str">
        <f>raw!B122</f>
        <v>_______</v>
      </c>
      <c r="DR1" t="str">
        <f>raw!B123</f>
        <v>_______</v>
      </c>
      <c r="DS1" t="str">
        <f>raw!B124</f>
        <v>_______</v>
      </c>
      <c r="DT1" t="str">
        <f>raw!B125</f>
        <v>_______</v>
      </c>
      <c r="DU1" t="str">
        <f>raw!B126</f>
        <v>_______</v>
      </c>
      <c r="DV1" t="str">
        <f>raw!B127</f>
        <v>_______</v>
      </c>
      <c r="DW1" t="str">
        <f>raw!B128</f>
        <v>_______</v>
      </c>
      <c r="DX1" t="str">
        <f>raw!B129</f>
        <v>_______</v>
      </c>
      <c r="DY1" t="str">
        <f>raw!B130</f>
        <v>_______</v>
      </c>
      <c r="DZ1" t="str">
        <f>raw!B131</f>
        <v>_______</v>
      </c>
      <c r="EA1" t="str">
        <f>raw!B132</f>
        <v>_______</v>
      </c>
      <c r="EB1" t="str">
        <f>raw!B133</f>
        <v>_______</v>
      </c>
      <c r="EC1" t="str">
        <f>raw!B134</f>
        <v>_______</v>
      </c>
      <c r="ED1" t="str">
        <f>raw!B135</f>
        <v>_______</v>
      </c>
      <c r="EE1" t="str">
        <f>raw!B136</f>
        <v>_______</v>
      </c>
      <c r="EF1" t="str">
        <f>raw!B137</f>
        <v>_______</v>
      </c>
      <c r="EG1" t="str">
        <f>raw!B138</f>
        <v>_______</v>
      </c>
      <c r="EH1" t="str">
        <f>raw!B139</f>
        <v>_______</v>
      </c>
      <c r="EI1" t="str">
        <f>raw!B140</f>
        <v>_______</v>
      </c>
      <c r="EJ1" t="str">
        <f>raw!B141</f>
        <v>_______</v>
      </c>
      <c r="EK1" t="str">
        <f>raw!B142</f>
        <v>_______</v>
      </c>
      <c r="EL1" t="str">
        <f>raw!B143</f>
        <v>_______</v>
      </c>
      <c r="EM1" t="str">
        <f>raw!B144</f>
        <v>_______</v>
      </c>
      <c r="EN1" t="str">
        <f>raw!B145</f>
        <v>_______</v>
      </c>
      <c r="EO1" t="str">
        <f>raw!B146</f>
        <v>_______</v>
      </c>
      <c r="EP1" t="str">
        <f>raw!B147</f>
        <v>_______</v>
      </c>
      <c r="EQ1" t="str">
        <f>raw!B148</f>
        <v>_______</v>
      </c>
      <c r="ER1" t="str">
        <f>raw!B149</f>
        <v>_______</v>
      </c>
      <c r="ES1" t="str">
        <f>raw!B150</f>
        <v>_______</v>
      </c>
      <c r="ET1" t="str">
        <f>raw!B151</f>
        <v>_______</v>
      </c>
      <c r="EU1" t="str">
        <f>raw!B152</f>
        <v>_______</v>
      </c>
      <c r="EV1" t="str">
        <f>raw!B153</f>
        <v>_______</v>
      </c>
      <c r="EW1" t="str">
        <f>raw!B154</f>
        <v>_______</v>
      </c>
      <c r="EX1" t="str">
        <f>raw!B155</f>
        <v>_______</v>
      </c>
      <c r="EY1" t="str">
        <f>raw!B156</f>
        <v>_______</v>
      </c>
      <c r="EZ1" t="str">
        <f>raw!B157</f>
        <v>_______</v>
      </c>
      <c r="FA1" t="str">
        <f>raw!B158</f>
        <v>_______</v>
      </c>
      <c r="FB1" t="str">
        <f>raw!B159</f>
        <v>_______</v>
      </c>
      <c r="FC1" t="str">
        <f>raw!B160</f>
        <v>_______</v>
      </c>
      <c r="FD1" t="str">
        <f>raw!B161</f>
        <v>_______</v>
      </c>
      <c r="FE1" t="str">
        <f>raw!B162</f>
        <v>_______</v>
      </c>
      <c r="FF1" t="str">
        <f>raw!B163</f>
        <v>_______</v>
      </c>
      <c r="FG1" t="str">
        <f>raw!B164</f>
        <v>_______</v>
      </c>
      <c r="FH1" t="str">
        <f>raw!B165</f>
        <v>_______</v>
      </c>
      <c r="FI1" t="str">
        <f>raw!B166</f>
        <v>_______</v>
      </c>
      <c r="FJ1" t="str">
        <f>raw!B167</f>
        <v>_______</v>
      </c>
      <c r="FK1" t="str">
        <f>raw!B168</f>
        <v>_______</v>
      </c>
      <c r="FL1" t="str">
        <f>raw!B169</f>
        <v>_______</v>
      </c>
      <c r="FM1" t="str">
        <f>raw!B170</f>
        <v>_______</v>
      </c>
      <c r="FN1" t="str">
        <f>raw!B171</f>
        <v>_______</v>
      </c>
      <c r="FO1" t="str">
        <f>raw!B172</f>
        <v>_______</v>
      </c>
      <c r="FP1" t="str">
        <f>raw!B173</f>
        <v>_______</v>
      </c>
      <c r="FQ1" t="str">
        <f>raw!B174</f>
        <v>_______</v>
      </c>
      <c r="FR1" t="str">
        <f>raw!B175</f>
        <v>_______</v>
      </c>
      <c r="FS1" t="str">
        <f>raw!B176</f>
        <v>_______</v>
      </c>
      <c r="FT1" t="str">
        <f>raw!B177</f>
        <v>_______</v>
      </c>
      <c r="FU1" t="str">
        <f>raw!B178</f>
        <v>_______</v>
      </c>
      <c r="FV1" t="str">
        <f>raw!B179</f>
        <v>_______</v>
      </c>
      <c r="FW1" t="str">
        <f>raw!B180</f>
        <v>_______</v>
      </c>
      <c r="FX1" t="str">
        <f>raw!B181</f>
        <v>_______</v>
      </c>
      <c r="FY1" t="str">
        <f>raw!B182</f>
        <v>_______</v>
      </c>
      <c r="FZ1" t="str">
        <f>raw!B183</f>
        <v>_______</v>
      </c>
      <c r="GA1" t="str">
        <f>raw!B184</f>
        <v>_______</v>
      </c>
      <c r="GB1" t="str">
        <f>raw!B185</f>
        <v>_______</v>
      </c>
      <c r="GC1" t="str">
        <f>raw!B186</f>
        <v>_______</v>
      </c>
      <c r="GD1" t="str">
        <f>raw!B187</f>
        <v>_______</v>
      </c>
      <c r="GE1" t="str">
        <f>raw!B188</f>
        <v>_______</v>
      </c>
      <c r="GF1" t="str">
        <f>raw!B189</f>
        <v>_______</v>
      </c>
      <c r="GG1" t="str">
        <f>raw!B190</f>
        <v>_______</v>
      </c>
      <c r="GH1" t="str">
        <f>raw!B191</f>
        <v>_______</v>
      </c>
      <c r="GI1" t="str">
        <f>raw!B192</f>
        <v>_______</v>
      </c>
      <c r="GJ1" t="str">
        <f>raw!B193</f>
        <v>_______</v>
      </c>
      <c r="GK1" t="str">
        <f>raw!B194</f>
        <v>_______</v>
      </c>
      <c r="GL1" t="str">
        <f>raw!B195</f>
        <v>_______</v>
      </c>
      <c r="GM1" t="str">
        <f>raw!B196</f>
        <v>_______</v>
      </c>
      <c r="GN1" t="str">
        <f>raw!B197</f>
        <v>_______</v>
      </c>
      <c r="GO1" t="str">
        <f>raw!B198</f>
        <v>_______</v>
      </c>
      <c r="GP1" t="str">
        <f>raw!B199</f>
        <v>_______</v>
      </c>
      <c r="GQ1" t="str">
        <f>raw!B200</f>
        <v>_______</v>
      </c>
      <c r="GR1" t="str">
        <f>raw!B201</f>
        <v>_______</v>
      </c>
      <c r="GS1" t="str">
        <f>raw!B202</f>
        <v>_______</v>
      </c>
    </row>
    <row r="2" spans="1:201" x14ac:dyDescent="0.35">
      <c r="A2" t="str">
        <f>raw!C2</f>
        <v>$pent</v>
      </c>
      <c r="B2">
        <f>raw!C3</f>
        <v>72.595851409734067</v>
      </c>
      <c r="C2">
        <f>raw!C4</f>
        <v>75.432411278885425</v>
      </c>
      <c r="D2">
        <f>raw!C5</f>
        <v>63.733960377285612</v>
      </c>
      <c r="E2">
        <f>raw!C6</f>
        <v>60.4828491407958</v>
      </c>
      <c r="F2">
        <f>raw!C7</f>
        <v>52.129851821666456</v>
      </c>
      <c r="G2">
        <f>raw!C8</f>
        <v>54.18318523418634</v>
      </c>
      <c r="H2">
        <f>raw!C9</f>
        <v>51.500902848462175</v>
      </c>
      <c r="I2">
        <f>raw!C10</f>
        <v>41.807689261431335</v>
      </c>
      <c r="J2">
        <f>raw!C11</f>
        <v>38.53345490092665</v>
      </c>
      <c r="K2">
        <f>raw!C12</f>
        <v>43.324566196806387</v>
      </c>
      <c r="L2">
        <f>raw!C13</f>
        <v>40.900337875088077</v>
      </c>
      <c r="M2">
        <f>raw!C14</f>
        <v>40.568752276714953</v>
      </c>
      <c r="N2">
        <f>raw!C15</f>
        <v>36.208193549991954</v>
      </c>
      <c r="O2">
        <f>raw!C16</f>
        <v>38.545478925414365</v>
      </c>
      <c r="P2">
        <f>raw!C17</f>
        <v>30.296998126832214</v>
      </c>
      <c r="Q2">
        <f>raw!C18</f>
        <v>35.714283621034468</v>
      </c>
      <c r="R2">
        <f>raw!C19</f>
        <v>38.875677136346631</v>
      </c>
      <c r="S2">
        <f>raw!C20</f>
        <v>37.504013419784926</v>
      </c>
      <c r="T2">
        <f>raw!C21</f>
        <v>37.440193597503892</v>
      </c>
      <c r="U2">
        <f>raw!C22</f>
        <v>32.359580788958048</v>
      </c>
      <c r="V2">
        <f>raw!C23</f>
        <v>28.932733809955266</v>
      </c>
      <c r="W2">
        <f>raw!C24</f>
        <v>30.495856993360039</v>
      </c>
      <c r="X2">
        <f>raw!C25</f>
        <v>26.699964955080031</v>
      </c>
      <c r="Y2">
        <f>raw!C26</f>
        <v>30.799232380435054</v>
      </c>
      <c r="Z2">
        <f>raw!C27</f>
        <v>30.427412546276052</v>
      </c>
      <c r="AA2">
        <f>raw!C28</f>
        <v>24.678078991220353</v>
      </c>
      <c r="AB2">
        <f>raw!C29</f>
        <v>26.531628612251829</v>
      </c>
      <c r="AC2">
        <f>raw!C30</f>
        <v>25.90360456400813</v>
      </c>
      <c r="AD2">
        <f>raw!C31</f>
        <v>25.90267963904753</v>
      </c>
      <c r="AE2">
        <f>raw!C32</f>
        <v>22.904072916800029</v>
      </c>
      <c r="AF2">
        <f>raw!C33</f>
        <v>21.385346131503777</v>
      </c>
      <c r="AG2">
        <f>raw!C34</f>
        <v>21.107868643325418</v>
      </c>
      <c r="AH2">
        <f>raw!C35</f>
        <v>20.232889630602973</v>
      </c>
      <c r="AI2">
        <f>raw!C36</f>
        <v>23.638463335512075</v>
      </c>
      <c r="AJ2">
        <f>raw!C37</f>
        <v>23.401682545599886</v>
      </c>
      <c r="AK2">
        <f>raw!C38</f>
        <v>22.883724567666938</v>
      </c>
      <c r="AL2">
        <f>raw!C39</f>
        <v>20.455796546106264</v>
      </c>
      <c r="AM2">
        <f>raw!C40</f>
        <v>22.236277095250756</v>
      </c>
      <c r="AN2">
        <f>raw!C41</f>
        <v>21.37424703197664</v>
      </c>
      <c r="AO2">
        <f>raw!C42</f>
        <v>20.822066830501694</v>
      </c>
      <c r="AP2">
        <f>raw!C43</f>
        <v>17.496961597164308</v>
      </c>
      <c r="AQ2">
        <f>raw!C44</f>
        <v>20.698126885782031</v>
      </c>
      <c r="AR2">
        <f>raw!C45</f>
        <v>18.843652339789962</v>
      </c>
      <c r="AS2">
        <f>raw!C46</f>
        <v>18.795556241839044</v>
      </c>
      <c r="AT2">
        <f>raw!C47</f>
        <v>18.732661344518615</v>
      </c>
      <c r="AU2">
        <f>raw!C48</f>
        <v>18.033418074309147</v>
      </c>
      <c r="AV2">
        <f>raw!C49</f>
        <v>16.416649243189877</v>
      </c>
      <c r="AW2">
        <f>raw!C50</f>
        <v>18.286847513512051</v>
      </c>
      <c r="AX2">
        <f>raw!C51</f>
        <v>14.559399922316034</v>
      </c>
      <c r="AY2">
        <f>raw!C52</f>
        <v>17.186186810404536</v>
      </c>
      <c r="AZ2">
        <f>raw!C53</f>
        <v>14.05994044359498</v>
      </c>
      <c r="BA2">
        <f>raw!C54</f>
        <v>15.554619179915761</v>
      </c>
      <c r="BB2">
        <f>raw!C55</f>
        <v>15.244769318116592</v>
      </c>
      <c r="BC2">
        <f>raw!C56</f>
        <v>14.048841344067842</v>
      </c>
      <c r="BD2">
        <f>raw!C57</f>
        <v>14.203303812487126</v>
      </c>
      <c r="BE2">
        <f>raw!C58</f>
        <v>14.749009539237912</v>
      </c>
      <c r="BF2">
        <f>raw!C59</f>
        <v>15.567568129364085</v>
      </c>
      <c r="BG2">
        <f>raw!C60</f>
        <v>13.212709179690375</v>
      </c>
      <c r="BH2">
        <f>raw!C61</f>
        <v>11.542294700856628</v>
      </c>
      <c r="BI2">
        <f>raw!C62</f>
        <v>10.406486849246523</v>
      </c>
      <c r="BJ2">
        <f>raw!C63</f>
        <v>11.559868275107922</v>
      </c>
      <c r="BK2">
        <f>raw!C64</f>
        <v>12.678102552466727</v>
      </c>
      <c r="BL2">
        <f>raw!C65</f>
        <v>12.084300727765028</v>
      </c>
      <c r="BM2">
        <f>raw!C66</f>
        <v>12.783543997974506</v>
      </c>
      <c r="BN2">
        <f>raw!C67</f>
        <v>12.200841272799938</v>
      </c>
      <c r="BO2">
        <f>raw!C68</f>
        <v>11.278691087087184</v>
      </c>
      <c r="BP2">
        <f>raw!C69</f>
        <v>11.941862283833469</v>
      </c>
      <c r="BQ2">
        <f>raw!C70</f>
        <v>10.716336711045695</v>
      </c>
      <c r="BR2">
        <f>raw!C71</f>
        <v>9.2373816990550228</v>
      </c>
      <c r="BS2">
        <f>raw!C72</f>
        <v>11.359159558658904</v>
      </c>
      <c r="BT2">
        <f>raw!C73</f>
        <v>6.9195197478050918</v>
      </c>
      <c r="BU2">
        <f>raw!C74</f>
        <v>8.95435466111309</v>
      </c>
      <c r="BV2">
        <f>raw!C75</f>
        <v>10.711712086242724</v>
      </c>
      <c r="BW2">
        <f>raw!C76</f>
        <v>8.395699984913982</v>
      </c>
      <c r="BX2">
        <f>raw!C77</f>
        <v>9.7405408776184537</v>
      </c>
      <c r="BY2">
        <f>raw!C78</f>
        <v>8.9210573625316858</v>
      </c>
      <c r="BZ2">
        <f>raw!C79</f>
        <v>8.0109312013066543</v>
      </c>
      <c r="CA2">
        <f>raw!C80</f>
        <v>5.5580302058099171</v>
      </c>
      <c r="CB2">
        <f>raw!C81</f>
        <v>7.1230032391358877</v>
      </c>
      <c r="CC2">
        <f>raw!C82</f>
        <v>5.8725046924120647</v>
      </c>
      <c r="CD2">
        <f>raw!C83</f>
        <v>7.0212614934704929</v>
      </c>
      <c r="CE2">
        <f>raw!C84</f>
        <v>5.9982944870529247</v>
      </c>
      <c r="CF2">
        <f>raw!C85</f>
        <v>3.3493093999101444</v>
      </c>
      <c r="CG2">
        <f>raw!C86</f>
        <v>5.5154836576225721</v>
      </c>
      <c r="CH2">
        <f>raw!C87</f>
        <v>5.3295737405430677</v>
      </c>
      <c r="CI2">
        <f>raw!C88</f>
        <v>4.7551953400138469</v>
      </c>
      <c r="CJ2">
        <f>raw!C89</f>
        <v>5.2731533179468002</v>
      </c>
      <c r="CK2">
        <f>raw!C90</f>
        <v>5.4026428124300381</v>
      </c>
      <c r="CL2">
        <f>raw!C91</f>
        <v>4.6442043447425085</v>
      </c>
      <c r="CM2">
        <f>raw!C92</f>
        <v>4.0430031203560546</v>
      </c>
      <c r="CN2">
        <f>raw!C93</f>
        <v>3.097729810628433</v>
      </c>
      <c r="CO2">
        <f>raw!C94</f>
        <v>3.2845646526685277</v>
      </c>
      <c r="CP2">
        <f>raw!C95</f>
        <v>3.1606247079488572</v>
      </c>
      <c r="CQ2">
        <f>raw!C96</f>
        <v>1.5549549763567296</v>
      </c>
      <c r="CR2">
        <f>raw!C97</f>
        <v>2.0174174566540071</v>
      </c>
      <c r="CS2">
        <f>raw!C98</f>
        <v>2.6028949567103492</v>
      </c>
      <c r="CT2">
        <f>raw!C99</f>
        <v>1.7954354661113119</v>
      </c>
      <c r="CU2">
        <f>raw!C100</f>
        <v>1.4069669826616036</v>
      </c>
      <c r="CV2">
        <f>raw!C101</f>
        <v>1.7353153436726652</v>
      </c>
      <c r="CW2">
        <f>raw!C102</f>
        <v>1.3736696840801992</v>
      </c>
      <c r="CX2">
        <f>raw!C103</f>
        <v>0.88345945496509126</v>
      </c>
      <c r="CY2">
        <f>raw!C104</f>
        <v>0.43764562395851958</v>
      </c>
      <c r="CZ2">
        <f>raw!C105</f>
        <v>0.98520120063048788</v>
      </c>
      <c r="DA2">
        <f>raw!C106</f>
        <v>1</v>
      </c>
      <c r="DB2">
        <f>raw!C107</f>
        <v>0.80761560819633638</v>
      </c>
      <c r="DC2">
        <f>raw!C108</f>
        <v>6.2126089957133313E-2</v>
      </c>
      <c r="DD2">
        <f>raw!C109</f>
        <v>0.24803600703663642</v>
      </c>
      <c r="DE2">
        <f>raw!C110</f>
        <v>-0.21720124814241903</v>
      </c>
      <c r="DF2">
        <f>raw!C111</f>
        <v>-0.21720124814241903</v>
      </c>
      <c r="DG2">
        <f>raw!C112</f>
        <v>2.882879137572969E-2</v>
      </c>
      <c r="DH2">
        <f>raw!C113</f>
        <v>-0.45028233821224539</v>
      </c>
      <c r="DI2">
        <f>raw!C114</f>
        <v>-1.09033041094367</v>
      </c>
      <c r="DJ2">
        <f>raw!C115</f>
        <v>-1.0662823619682107</v>
      </c>
      <c r="DK2">
        <f>raw!C116</f>
        <v>-1.2013214062150146</v>
      </c>
      <c r="DL2">
        <f>raw!C117</f>
        <v>-1.0163364140961049</v>
      </c>
      <c r="DM2">
        <f>raw!C118</f>
        <v>-1.423303396757706</v>
      </c>
      <c r="DN2">
        <f>raw!C119</f>
        <v>-1.6156877885613712</v>
      </c>
      <c r="DO2">
        <f>raw!C120</f>
        <v>-1.8672673778430884</v>
      </c>
      <c r="DP2">
        <f>raw!C121</f>
        <v>-1.7840241313895775</v>
      </c>
      <c r="DQ2">
        <f>raw!C122</f>
        <v>-2.1909911140511782</v>
      </c>
      <c r="DR2">
        <f>raw!C123</f>
        <v>-2.3371292578251168</v>
      </c>
      <c r="DS2">
        <f>raw!C124</f>
        <v>-2.5831592973432671</v>
      </c>
      <c r="DT2">
        <f>raw!C125</f>
        <v>-2.4074235548303009</v>
      </c>
      <c r="DU2">
        <f>raw!C126</f>
        <v>-2.6904505927722351</v>
      </c>
      <c r="DV2">
        <f>raw!C127</f>
        <v>-2.8217899371766588</v>
      </c>
      <c r="DW2">
        <f>raw!C128</f>
        <v>-2.819940087255469</v>
      </c>
      <c r="DX2">
        <f>raw!C129</f>
        <v>-3.0363725280345912</v>
      </c>
      <c r="DY2">
        <f>raw!C130</f>
        <v>-3.1547629229906944</v>
      </c>
      <c r="DZ2">
        <f>raw!C131</f>
        <v>-4.0574896845309709</v>
      </c>
      <c r="EA2">
        <f>raw!C132</f>
        <v>-4.0648890842157277</v>
      </c>
      <c r="EB2">
        <f>raw!C133</f>
        <v>-4.412660869399275</v>
      </c>
      <c r="EC2">
        <f>raw!C134</f>
        <v>-4.3997119199509527</v>
      </c>
      <c r="ED2">
        <f>raw!C135</f>
        <v>-4.7271353560014191</v>
      </c>
      <c r="EE2">
        <f>raw!C136</f>
        <v>-4.6744146332475323</v>
      </c>
      <c r="EF2">
        <f>raw!C137</f>
        <v>-4.7160362564742879</v>
      </c>
      <c r="EG2">
        <f>raw!C138</f>
        <v>-4.9888891198496763</v>
      </c>
      <c r="EH2">
        <f>raw!C139</f>
        <v>-5.5392194714034302</v>
      </c>
      <c r="EI2">
        <f>raw!C140</f>
        <v>-5.3560843292057134</v>
      </c>
      <c r="EJ2">
        <f>raw!C141</f>
        <v>-5.7334537131282852</v>
      </c>
      <c r="EK2">
        <f>raw!C142</f>
        <v>-6.1866669438196134</v>
      </c>
      <c r="EL2">
        <f>raw!C143</f>
        <v>-4.6975377572623955</v>
      </c>
      <c r="EM2">
        <f>raw!C144</f>
        <v>-5.9461864540650327</v>
      </c>
      <c r="EN2">
        <f>raw!C145</f>
        <v>-5.8925408063505511</v>
      </c>
      <c r="EO2">
        <f>raw!C146</f>
        <v>-6.5751354272693243</v>
      </c>
      <c r="EP2">
        <f>raw!C147</f>
        <v>-6.6398801745109388</v>
      </c>
      <c r="EQ2">
        <f>raw!C148</f>
        <v>-6.3735017858597098</v>
      </c>
      <c r="ER2">
        <f>raw!C149</f>
        <v>-6.0248050757155669</v>
      </c>
      <c r="ES2">
        <f>raw!C150</f>
        <v>-6.7693696689941749</v>
      </c>
      <c r="ET2">
        <f>raw!C151</f>
        <v>-4.6420422596267228</v>
      </c>
      <c r="EU2">
        <f>raw!C152</f>
        <v>-6.3753516357808993</v>
      </c>
      <c r="EV2">
        <f>raw!C153</f>
        <v>-7.1883606761435068</v>
      </c>
      <c r="EW2">
        <f>raw!C154</f>
        <v>-7.2022345505524239</v>
      </c>
      <c r="EX2">
        <f>raw!C155</f>
        <v>-5.8999402060353043</v>
      </c>
      <c r="EY2">
        <f>raw!C156</f>
        <v>-7.8080603997418514</v>
      </c>
      <c r="EZ2">
        <f>raw!C157</f>
        <v>-7.1800363514981562</v>
      </c>
      <c r="FA2">
        <f>raw!C158</f>
        <v>-7.1800363514981562</v>
      </c>
      <c r="FB2">
        <f>raw!C159</f>
        <v>-7.7349913278548819</v>
      </c>
      <c r="FC2">
        <f>raw!C160</f>
        <v>-8.5174778445178667</v>
      </c>
      <c r="FD2">
        <f>raw!C161</f>
        <v>-8.5517000680598638</v>
      </c>
      <c r="FE2">
        <f>raw!C162</f>
        <v>-8.5045288950695443</v>
      </c>
      <c r="FF2">
        <f>raw!C163</f>
        <v>-8.6229192900256457</v>
      </c>
      <c r="FG2">
        <f>raw!C164</f>
        <v>-9.4812496534573842</v>
      </c>
      <c r="FH2">
        <f>raw!C165</f>
        <v>-9.1926730657518849</v>
      </c>
      <c r="FI2">
        <f>raw!C166</f>
        <v>-8.8227030815140672</v>
      </c>
      <c r="FJ2">
        <f>raw!C167</f>
        <v>-9.1556760673281019</v>
      </c>
      <c r="FK2">
        <f>raw!C168</f>
        <v>-9.5533938003837555</v>
      </c>
      <c r="FL2">
        <f>raw!C169</f>
        <v>-10.99072718914768</v>
      </c>
      <c r="FM2">
        <f>raw!C170</f>
        <v>-11.142414882685188</v>
      </c>
      <c r="FN2">
        <f>raw!C171</f>
        <v>-11.227507979059883</v>
      </c>
      <c r="FO2">
        <f>raw!C172</f>
        <v>-11.154438907172915</v>
      </c>
      <c r="FP2">
        <f>raw!C173</f>
        <v>-11.739916407229263</v>
      </c>
      <c r="FQ2">
        <f>raw!C174</f>
        <v>-11.016625088044329</v>
      </c>
      <c r="FR2">
        <f>raw!C175</f>
        <v>-11.995195696353354</v>
      </c>
      <c r="FS2">
        <f>raw!C176</f>
        <v>-12.4114119286209</v>
      </c>
      <c r="FT2">
        <f>raw!C177</f>
        <v>-11.024024487729084</v>
      </c>
      <c r="FU2">
        <f>raw!C178</f>
        <v>-12.688889416799267</v>
      </c>
      <c r="FV2">
        <f>raw!C179</f>
        <v>-11.588228713691757</v>
      </c>
      <c r="FW2">
        <f>raw!C180</f>
        <v>-11.632625111800293</v>
      </c>
      <c r="FX2">
        <f>raw!C181</f>
        <v>-12.921970506869091</v>
      </c>
      <c r="FY2">
        <f>raw!C182</f>
        <v>-12.517778299089276</v>
      </c>
      <c r="FZ2">
        <f>raw!C183</f>
        <v>-13.180949495835563</v>
      </c>
      <c r="GA2">
        <f>raw!C184</f>
        <v>-10.136096525558319</v>
      </c>
      <c r="GB2">
        <f>raw!C185</f>
        <v>-14.87263724876299</v>
      </c>
      <c r="GC2">
        <f>raw!C186</f>
        <v>-14.575736336412138</v>
      </c>
      <c r="GD2">
        <f>raw!C187</f>
        <v>-14.601634235308781</v>
      </c>
      <c r="GE2">
        <f>raw!C188</f>
        <v>-12.703688216168779</v>
      </c>
      <c r="GF2">
        <f>raw!C189</f>
        <v>-14.72742402994964</v>
      </c>
      <c r="GG2">
        <f>raw!C190</f>
        <v>-11.77413863077126</v>
      </c>
      <c r="GH2">
        <f>raw!C191</f>
        <v>-15.252781407567344</v>
      </c>
      <c r="GI2">
        <f>raw!C192</f>
        <v>-11.111892358985568</v>
      </c>
      <c r="GJ2">
        <f>raw!C193</f>
        <v>-12.751784314119696</v>
      </c>
      <c r="GK2">
        <f>raw!C194</f>
        <v>-12.009069570762279</v>
      </c>
      <c r="GL2">
        <f>raw!C195</f>
        <v>-15.963123777303956</v>
      </c>
      <c r="GM2">
        <f>raw!C196</f>
        <v>-13.972685262104495</v>
      </c>
      <c r="GN2">
        <f>raw!C197</f>
        <v>-14.927207821438063</v>
      </c>
      <c r="GO2">
        <f>raw!C198</f>
        <v>-15.134391012611239</v>
      </c>
      <c r="GP2">
        <f>raw!C199</f>
        <v>-14.046679258952055</v>
      </c>
      <c r="GQ2">
        <f>raw!C200</f>
        <v>-15.988096751240008</v>
      </c>
      <c r="GR2">
        <f>raw!C201</f>
        <v>-16.112036695959677</v>
      </c>
      <c r="GS2">
        <f>raw!C202</f>
        <v>-15.445165799371008</v>
      </c>
    </row>
    <row r="3" spans="1:201" x14ac:dyDescent="0.35">
      <c r="A3" t="str">
        <f>raw!D2</f>
        <v>PLAYER</v>
      </c>
      <c r="B3" t="str">
        <f>raw!D3</f>
        <v xml:space="preserve">James Harden </v>
      </c>
      <c r="C3" t="str">
        <f>raw!D4</f>
        <v xml:space="preserve">Anthony Davis </v>
      </c>
      <c r="D3" t="str">
        <f>raw!D5</f>
        <v xml:space="preserve">Karl-Anthony Towns </v>
      </c>
      <c r="E3" t="str">
        <f>raw!D6</f>
        <v>Damian Lillard</v>
      </c>
      <c r="F3" t="str">
        <f>raw!D7</f>
        <v>Kawhi Leonard</v>
      </c>
      <c r="G3" t="str">
        <f>raw!D8</f>
        <v>Stephen Curry</v>
      </c>
      <c r="H3" t="str">
        <f>raw!D9</f>
        <v>Nikola Jokic</v>
      </c>
      <c r="I3" t="str">
        <f>raw!D10</f>
        <v>Kyrie Irving</v>
      </c>
      <c r="J3" t="str">
        <f>raw!D11</f>
        <v>Joel Embiid</v>
      </c>
      <c r="K3" t="str">
        <f>raw!D12</f>
        <v>Trae Young</v>
      </c>
      <c r="L3" t="str">
        <f>raw!D13</f>
        <v>Deandre Ayton</v>
      </c>
      <c r="M3" t="str">
        <f>raw!D14</f>
        <v>Devin Booker</v>
      </c>
      <c r="N3" t="str">
        <f>raw!D15</f>
        <v>Paul George</v>
      </c>
      <c r="O3" t="str">
        <f>raw!D16</f>
        <v>Luka Doncic</v>
      </c>
      <c r="P3" t="str">
        <f>raw!D17</f>
        <v xml:space="preserve">Kristaps Porzingis </v>
      </c>
      <c r="Q3" t="str">
        <f>raw!D18</f>
        <v>Jimmy Butler</v>
      </c>
      <c r="R3" t="str">
        <f>raw!D19</f>
        <v>Jayson Tatum</v>
      </c>
      <c r="S3" t="str">
        <f>raw!D20</f>
        <v>Giannis Antetokounmpo</v>
      </c>
      <c r="T3" t="str">
        <f>raw!D21</f>
        <v>Nikola Vucevic</v>
      </c>
      <c r="U3" t="str">
        <f>raw!D22</f>
        <v>Bam Adebayo</v>
      </c>
      <c r="V3" t="str">
        <f>raw!D23</f>
        <v xml:space="preserve">Jusuf Nurkic </v>
      </c>
      <c r="W3" t="str">
        <f>raw!D24</f>
        <v>John Collins</v>
      </c>
      <c r="X3" t="str">
        <f>raw!D25</f>
        <v xml:space="preserve">LeBron James </v>
      </c>
      <c r="Y3" t="str">
        <f>raw!D26</f>
        <v>Rudy Gobert</v>
      </c>
      <c r="Z3" t="str">
        <f>raw!D27</f>
        <v>Khris Middleton</v>
      </c>
      <c r="AA3" t="str">
        <f>raw!D28</f>
        <v>Chris Paul</v>
      </c>
      <c r="AB3" t="str">
        <f>raw!D29</f>
        <v>Shai Gilgeous-Alexander</v>
      </c>
      <c r="AC3" t="str">
        <f>raw!D30</f>
        <v>Fred VanVleet</v>
      </c>
      <c r="AD3" t="str">
        <f>raw!D31</f>
        <v>Brook Lopez</v>
      </c>
      <c r="AE3" t="str">
        <f>raw!D32</f>
        <v>Kevin Durant</v>
      </c>
      <c r="AF3" t="str">
        <f>raw!D33</f>
        <v>Bradley Beal</v>
      </c>
      <c r="AG3" t="str">
        <f>raw!D34</f>
        <v>Kyle Lowry</v>
      </c>
      <c r="AH3" t="str">
        <f>raw!D35</f>
        <v xml:space="preserve">LaMarcus Aldridge </v>
      </c>
      <c r="AI3" t="str">
        <f>raw!D36</f>
        <v>Zach LaVine</v>
      </c>
      <c r="AJ3" t="str">
        <f>raw!D37</f>
        <v>DeMar DeRozan</v>
      </c>
      <c r="AK3" t="str">
        <f>raw!D38</f>
        <v>Donovan Mitchell</v>
      </c>
      <c r="AL3" t="str">
        <f>raw!D39</f>
        <v>Ben Simmons</v>
      </c>
      <c r="AM3" t="str">
        <f>raw!D40</f>
        <v>Myles Turner</v>
      </c>
      <c r="AN3" t="str">
        <f>raw!D41</f>
        <v>Brandon Clarke</v>
      </c>
      <c r="AO3" t="str">
        <f>raw!D42</f>
        <v>Christian Wood</v>
      </c>
      <c r="AP3" t="str">
        <f>raw!D43</f>
        <v xml:space="preserve">Jaren Jackson Jr. </v>
      </c>
      <c r="AQ3" t="str">
        <f>raw!D44</f>
        <v>Pascal Siakam</v>
      </c>
      <c r="AR3" t="str">
        <f>raw!D45</f>
        <v>Robert Covington</v>
      </c>
      <c r="AS3" t="str">
        <f>raw!D46</f>
        <v>Mitchell Robinson</v>
      </c>
      <c r="AT3" t="str">
        <f>raw!D47</f>
        <v>Jamal Murray</v>
      </c>
      <c r="AU3" t="str">
        <f>raw!D48</f>
        <v>Russell Westbrook</v>
      </c>
      <c r="AV3" t="str">
        <f>raw!D49</f>
        <v>Domantas Sabonis</v>
      </c>
      <c r="AW3" t="str">
        <f>raw!D50</f>
        <v>Tobias Harris</v>
      </c>
      <c r="AX3" t="str">
        <f>raw!D51</f>
        <v>Thomas Bryant</v>
      </c>
      <c r="AY3" t="str">
        <f>raw!D52</f>
        <v>Jonas Valanciunas</v>
      </c>
      <c r="AZ3" t="str">
        <f>raw!D53</f>
        <v>T.J. Warren</v>
      </c>
      <c r="BA3" t="str">
        <f>raw!D54</f>
        <v xml:space="preserve">Derrick White </v>
      </c>
      <c r="BB3" t="str">
        <f>raw!D55</f>
        <v>D'Angelo Russell</v>
      </c>
      <c r="BC3" t="str">
        <f>raw!D56</f>
        <v>Brandon Ingram</v>
      </c>
      <c r="BD3" t="str">
        <f>raw!D57</f>
        <v>CJ McCollum</v>
      </c>
      <c r="BE3" t="str">
        <f>raw!D58</f>
        <v>Richaun Holmes</v>
      </c>
      <c r="BF3" t="str">
        <f>raw!D59</f>
        <v>Andre Drummond</v>
      </c>
      <c r="BG3" t="str">
        <f>raw!D60</f>
        <v>Al Horford</v>
      </c>
      <c r="BH3" t="str">
        <f>raw!D61</f>
        <v>Gordon Hayward</v>
      </c>
      <c r="BI3" t="str">
        <f>raw!D62</f>
        <v>Norman Powell</v>
      </c>
      <c r="BJ3" t="str">
        <f>raw!D63</f>
        <v>Jrue Holiday</v>
      </c>
      <c r="BK3" t="str">
        <f>raw!D64</f>
        <v>Mikal Bridges</v>
      </c>
      <c r="BL3" t="str">
        <f>raw!D65</f>
        <v>Dejounte Murray</v>
      </c>
      <c r="BM3" t="str">
        <f>raw!D66</f>
        <v xml:space="preserve">Daniel Theis </v>
      </c>
      <c r="BN3" t="str">
        <f>raw!D67</f>
        <v>Collin Sexton</v>
      </c>
      <c r="BO3" t="str">
        <f>raw!D68</f>
        <v>Wendell Carter Jr.</v>
      </c>
      <c r="BP3" t="str">
        <f>raw!D69</f>
        <v>Jaylen Brown</v>
      </c>
      <c r="BQ3" t="str">
        <f>raw!D70</f>
        <v>De'Aaron Fox</v>
      </c>
      <c r="BR3" t="str">
        <f>raw!D71</f>
        <v>Clint Capela</v>
      </c>
      <c r="BS3" t="str">
        <f>raw!D72</f>
        <v>Buddy Hield</v>
      </c>
      <c r="BT3" t="str">
        <f>raw!D73</f>
        <v>Lauri Markkanen</v>
      </c>
      <c r="BU3" t="str">
        <f>raw!D74</f>
        <v xml:space="preserve">Hassan Whiteside </v>
      </c>
      <c r="BV3" t="str">
        <f>raw!D75</f>
        <v>Jarrett Allen</v>
      </c>
      <c r="BW3" t="str">
        <f>raw!D76</f>
        <v>Malcolm Brogdon</v>
      </c>
      <c r="BX3" t="str">
        <f>raw!D77</f>
        <v>Duncan Robinson</v>
      </c>
      <c r="BY3" t="str">
        <f>raw!D78</f>
        <v>Ja Morant</v>
      </c>
      <c r="BZ3" t="str">
        <f>raw!D79</f>
        <v>Darius Bazley</v>
      </c>
      <c r="CA3" t="str">
        <f>raw!D80</f>
        <v>Kevin Love</v>
      </c>
      <c r="CB3" t="str">
        <f>raw!D81</f>
        <v>Michael Porter Jr.</v>
      </c>
      <c r="CC3" t="str">
        <f>raw!D82</f>
        <v>Eric Bledsoe</v>
      </c>
      <c r="CD3" t="str">
        <f>raw!D83</f>
        <v>Maxi Kleber</v>
      </c>
      <c r="CE3" t="str">
        <f>raw!D84</f>
        <v>Kelly Oubre Jr.</v>
      </c>
      <c r="CF3" t="str">
        <f>raw!D85</f>
        <v xml:space="preserve">Kemba Walker </v>
      </c>
      <c r="CG3" t="str">
        <f>raw!D86</f>
        <v>Lonzo Ball</v>
      </c>
      <c r="CH3" t="str">
        <f>raw!D87</f>
        <v>Marcus Smart</v>
      </c>
      <c r="CI3" t="str">
        <f>raw!D88</f>
        <v xml:space="preserve">Bojan Bogdanovic </v>
      </c>
      <c r="CJ3" t="str">
        <f>raw!D89</f>
        <v>Delon Wright</v>
      </c>
      <c r="CK3" t="str">
        <f>raw!D90</f>
        <v>OG Anunoby</v>
      </c>
      <c r="CL3" t="str">
        <f>raw!D91</f>
        <v>Nerlens Noel</v>
      </c>
      <c r="CM3" t="str">
        <f>raw!D92</f>
        <v>Jerami Grant</v>
      </c>
      <c r="CN3" t="str">
        <f>raw!D93</f>
        <v>JJ Redick</v>
      </c>
      <c r="CO3" t="str">
        <f>raw!D94</f>
        <v xml:space="preserve">Draymond Green </v>
      </c>
      <c r="CP3" t="str">
        <f>raw!D95</f>
        <v>Elfrid Payton</v>
      </c>
      <c r="CQ3" t="str">
        <f>raw!D96</f>
        <v>Otto Porter Jr.</v>
      </c>
      <c r="CR3" t="str">
        <f>raw!D97</f>
        <v>Zion Williamson</v>
      </c>
      <c r="CS3" t="str">
        <f>raw!D98</f>
        <v>Evan Fournier</v>
      </c>
      <c r="CT3" t="str">
        <f>raw!D99</f>
        <v>Victor Oladipo</v>
      </c>
      <c r="CU3" t="str">
        <f>raw!D100</f>
        <v>Davis Bertans</v>
      </c>
      <c r="CV3" t="str">
        <f>raw!D101</f>
        <v>Rui Hachimura</v>
      </c>
      <c r="CW3" t="str">
        <f>raw!D102</f>
        <v>Ivica Zubac</v>
      </c>
      <c r="CX3" t="str">
        <f>raw!D103</f>
        <v>Serge Ibaka</v>
      </c>
      <c r="CY3" t="str">
        <f>raw!D104</f>
        <v>Mike Conley</v>
      </c>
      <c r="CZ3" t="str">
        <f>raw!D105</f>
        <v>Josh Richardson</v>
      </c>
      <c r="DA3" t="str">
        <f>raw!D106</f>
        <v>Steven Adams</v>
      </c>
      <c r="DB3" t="str">
        <f>raw!D107</f>
        <v>DeAndre Jordan</v>
      </c>
      <c r="DC3" t="str">
        <f>raw!D108</f>
        <v>Danilo Gallinari</v>
      </c>
      <c r="DD3" t="str">
        <f>raw!D109</f>
        <v xml:space="preserve">Terrence Ross </v>
      </c>
      <c r="DE3" t="str">
        <f>raw!D110</f>
        <v>Kevon Looney</v>
      </c>
      <c r="DF3" t="str">
        <f>raw!D111</f>
        <v>Chris Boucher</v>
      </c>
      <c r="DG3" t="str">
        <f>raw!D112</f>
        <v>Nemanja Bjelica</v>
      </c>
      <c r="DH3" t="str">
        <f>raw!D113</f>
        <v>Aaron Gordon</v>
      </c>
      <c r="DI3" t="str">
        <f>raw!D114</f>
        <v>Marc Gasol</v>
      </c>
      <c r="DJ3" t="str">
        <f>raw!D115</f>
        <v>Bogdan Bogdanovic</v>
      </c>
      <c r="DK3" t="str">
        <f>raw!D116</f>
        <v>Alec Burks</v>
      </c>
      <c r="DL3" t="str">
        <f>raw!D117</f>
        <v>JaVale McGee</v>
      </c>
      <c r="DM3" t="str">
        <f>raw!D118</f>
        <v>Patrick Beverley</v>
      </c>
      <c r="DN3" t="str">
        <f>raw!D119</f>
        <v>Larry Nance Jr.</v>
      </c>
      <c r="DO3" t="str">
        <f>raw!D120</f>
        <v>Paul Millsap</v>
      </c>
      <c r="DP3" t="str">
        <f>raw!D121</f>
        <v>PJ Washington</v>
      </c>
      <c r="DQ3" t="str">
        <f>raw!D122</f>
        <v xml:space="preserve">Marvin Bagley III </v>
      </c>
      <c r="DR3" t="str">
        <f>raw!D123</f>
        <v>Donte DiVincenzo</v>
      </c>
      <c r="DS3" t="str">
        <f>raw!D124</f>
        <v>Derrick Jones Jr.</v>
      </c>
      <c r="DT3" t="str">
        <f>raw!D125</f>
        <v xml:space="preserve">Malik Beasley </v>
      </c>
      <c r="DU3" t="str">
        <f>raw!D126</f>
        <v>Terry Rozier</v>
      </c>
      <c r="DV3" t="str">
        <f>raw!D127</f>
        <v>Derrick Rose</v>
      </c>
      <c r="DW3" t="str">
        <f>raw!D128</f>
        <v>Markelle Fultz</v>
      </c>
      <c r="DX3" t="str">
        <f>raw!D129</f>
        <v>Jordan Clarkson</v>
      </c>
      <c r="DY3" t="str">
        <f>raw!D130</f>
        <v>Will Barton</v>
      </c>
      <c r="DZ3" t="str">
        <f>raw!D131</f>
        <v>P.J. Tucker</v>
      </c>
      <c r="EA3" t="str">
        <f>raw!D132</f>
        <v>Tyler Herro</v>
      </c>
      <c r="EB3" t="str">
        <f>raw!D133</f>
        <v>Dwight Powell</v>
      </c>
      <c r="EC3" t="str">
        <f>raw!D134</f>
        <v>Seth Curry</v>
      </c>
      <c r="ED3" t="str">
        <f>raw!D135</f>
        <v>Lou Williams</v>
      </c>
      <c r="EE3" t="str">
        <f>raw!D136</f>
        <v xml:space="preserve">James Wiseman </v>
      </c>
      <c r="EF3" t="str">
        <f>raw!D137</f>
        <v>Montrezl Harrell</v>
      </c>
      <c r="EG3" t="str">
        <f>raw!D138</f>
        <v xml:space="preserve">Mo Bamba </v>
      </c>
      <c r="EH3" t="str">
        <f>raw!D139</f>
        <v>Royce O'Neale</v>
      </c>
      <c r="EI3" t="str">
        <f>raw!D140</f>
        <v xml:space="preserve">Jeremy Lamb </v>
      </c>
      <c r="EJ3" t="str">
        <f>raw!D141</f>
        <v>Devonte' Graham</v>
      </c>
      <c r="EK3" t="str">
        <f>raw!D142</f>
        <v>Miles Bridges</v>
      </c>
      <c r="EL3" t="str">
        <f>raw!D143</f>
        <v xml:space="preserve">DeMarcus Cousins </v>
      </c>
      <c r="EM3" t="str">
        <f>raw!D144</f>
        <v>Aron Baynes</v>
      </c>
      <c r="EN3" t="str">
        <f>raw!D145</f>
        <v>Danuel House Jr.</v>
      </c>
      <c r="EO3" t="str">
        <f>raw!D146</f>
        <v>Dorian Finney-Smith</v>
      </c>
      <c r="EP3" t="str">
        <f>raw!D147</f>
        <v>Harrison Barnes</v>
      </c>
      <c r="EQ3" t="str">
        <f>raw!D148</f>
        <v xml:space="preserve">Matisse Thybulle </v>
      </c>
      <c r="ER3" t="str">
        <f>raw!D149</f>
        <v>John Wall</v>
      </c>
      <c r="ES3" t="str">
        <f>raw!D150</f>
        <v>Coby White</v>
      </c>
      <c r="ET3" t="str">
        <f>raw!D151</f>
        <v>Robert Williams</v>
      </c>
      <c r="EU3" t="str">
        <f>raw!D152</f>
        <v>Cody Zeller</v>
      </c>
      <c r="EV3" t="str">
        <f>raw!D153</f>
        <v>Tim Hardaway Jr.</v>
      </c>
      <c r="EW3" t="str">
        <f>raw!D154</f>
        <v>Ricky Rubio</v>
      </c>
      <c r="EX3" t="str">
        <f>raw!D155</f>
        <v xml:space="preserve">Keldon Johnson </v>
      </c>
      <c r="EY3" t="str">
        <f>raw!D156</f>
        <v>Troy Brown Jr.</v>
      </c>
      <c r="EZ3" t="str">
        <f>raw!D157</f>
        <v xml:space="preserve">Trevor Ariza </v>
      </c>
      <c r="FA3" t="str">
        <f>raw!D158</f>
        <v>Blake Griffin</v>
      </c>
      <c r="FB3" t="str">
        <f>raw!D159</f>
        <v>Killian Hayes</v>
      </c>
      <c r="FC3" t="str">
        <f>raw!D160</f>
        <v>Joe Harris</v>
      </c>
      <c r="FD3" t="str">
        <f>raw!D161</f>
        <v>Gary Harris</v>
      </c>
      <c r="FE3" t="str">
        <f>raw!D162</f>
        <v>Tyrese Haliburton</v>
      </c>
      <c r="FF3" t="str">
        <f>raw!D163</f>
        <v>Julius Randle</v>
      </c>
      <c r="FG3" t="str">
        <f>raw!D164</f>
        <v>Danny Green</v>
      </c>
      <c r="FH3" t="str">
        <f>raw!D165</f>
        <v>Justin Holiday</v>
      </c>
      <c r="FI3" t="str">
        <f>raw!D166</f>
        <v>Kevin Porter Jr.</v>
      </c>
      <c r="FJ3" t="str">
        <f>raw!D167</f>
        <v>Derrick Favors</v>
      </c>
      <c r="FK3" t="str">
        <f>raw!D168</f>
        <v>Joe Ingles</v>
      </c>
      <c r="FL3" t="str">
        <f>raw!D169</f>
        <v>Josh Okogie</v>
      </c>
      <c r="FM3" t="str">
        <f>raw!D170</f>
        <v>Andrew Wiggins</v>
      </c>
      <c r="FN3" t="str">
        <f>raw!D171</f>
        <v>Svi Mykhailiuk</v>
      </c>
      <c r="FO3" t="str">
        <f>raw!D172</f>
        <v>Gary Trent Jr.</v>
      </c>
      <c r="FP3" t="str">
        <f>raw!D173</f>
        <v>Monte Morris</v>
      </c>
      <c r="FQ3" t="str">
        <f>raw!D174</f>
        <v>Dario Saric</v>
      </c>
      <c r="FR3" t="str">
        <f>raw!D175</f>
        <v>LaMelo Ball</v>
      </c>
      <c r="FS3" t="str">
        <f>raw!D176</f>
        <v>Dennis Schroder</v>
      </c>
      <c r="FT3" t="str">
        <f>raw!D177</f>
        <v>Enes Kanter</v>
      </c>
      <c r="FU3" t="str">
        <f>raw!D178</f>
        <v>Kevin Huerter</v>
      </c>
      <c r="FV3" t="str">
        <f>raw!D179</f>
        <v>Gorgui Dieng</v>
      </c>
      <c r="FW3" t="str">
        <f>raw!D180</f>
        <v>Michael Carter-Williams</v>
      </c>
      <c r="FX3" t="str">
        <f>raw!D181</f>
        <v>Cameron Johnson</v>
      </c>
      <c r="FY3" t="str">
        <f>raw!D182</f>
        <v>Shake Milton</v>
      </c>
      <c r="FZ3" t="str">
        <f>raw!D183</f>
        <v>Cam Reddish</v>
      </c>
      <c r="GA3" t="str">
        <f>raw!D184</f>
        <v>Goran Dragic</v>
      </c>
      <c r="GB3" t="str">
        <f>raw!D185</f>
        <v>Darius Garland</v>
      </c>
      <c r="GC3" t="str">
        <f>raw!D186</f>
        <v>De'Anthony Melton</v>
      </c>
      <c r="GD3" t="str">
        <f>raw!D187</f>
        <v>Frank Ntilikina</v>
      </c>
      <c r="GE3" t="str">
        <f>raw!D188</f>
        <v>Daniel Gafford</v>
      </c>
      <c r="GF3" t="str">
        <f>raw!D189</f>
        <v>Tomas Satoransky</v>
      </c>
      <c r="GG3" t="str">
        <f>raw!D190</f>
        <v>Jabari Parker</v>
      </c>
      <c r="GH3" t="str">
        <f>raw!D191</f>
        <v>Dillon Brooks</v>
      </c>
      <c r="GI3" t="str">
        <f>raw!D192</f>
        <v>Marquese Chriss</v>
      </c>
      <c r="GJ3" t="str">
        <f>raw!D193</f>
        <v>Vincent Poirier</v>
      </c>
      <c r="GK3" t="str">
        <f>raw!D194</f>
        <v>Luke Kennard</v>
      </c>
      <c r="GL3" t="str">
        <f>raw!D195</f>
        <v>Luguentz Dort</v>
      </c>
      <c r="GM3" t="str">
        <f>raw!D196</f>
        <v>Moritz Wagner</v>
      </c>
      <c r="GN3" t="str">
        <f>raw!D197</f>
        <v>Spencer Dinwiddie</v>
      </c>
      <c r="GO3" t="str">
        <f>raw!D198</f>
        <v xml:space="preserve">Tristan Thompson </v>
      </c>
      <c r="GP3" t="str">
        <f>raw!D199</f>
        <v>Patty Mills</v>
      </c>
      <c r="GQ3" t="str">
        <f>raw!D200</f>
        <v>JaMychal Green</v>
      </c>
      <c r="GR3" t="str">
        <f>raw!D201</f>
        <v>Thaddeus Young</v>
      </c>
      <c r="GS3" t="str">
        <f>raw!D202</f>
        <v>George Hill</v>
      </c>
    </row>
    <row r="4" spans="1:201" x14ac:dyDescent="0.35">
      <c r="A4" t="str">
        <f>raw!E2</f>
        <v>POS</v>
      </c>
      <c r="B4" t="str">
        <f>raw!E3</f>
        <v>SG, PG</v>
      </c>
      <c r="C4" t="str">
        <f>raw!E4</f>
        <v>PF, C</v>
      </c>
      <c r="D4" t="str">
        <f>raw!E5</f>
        <v>C</v>
      </c>
      <c r="E4" t="str">
        <f>raw!E6</f>
        <v>PG</v>
      </c>
      <c r="F4" t="str">
        <f>raw!E7</f>
        <v>SF</v>
      </c>
      <c r="G4" t="str">
        <f>raw!E8</f>
        <v>PG</v>
      </c>
      <c r="H4" t="str">
        <f>raw!E9</f>
        <v>C</v>
      </c>
      <c r="I4" t="str">
        <f>raw!E10</f>
        <v>PG</v>
      </c>
      <c r="J4" t="str">
        <f>raw!E11</f>
        <v>C</v>
      </c>
      <c r="K4" t="str">
        <f>raw!E12</f>
        <v>PG</v>
      </c>
      <c r="L4" t="str">
        <f>raw!E13</f>
        <v>C</v>
      </c>
      <c r="M4" t="str">
        <f>raw!E14</f>
        <v>SG, PG</v>
      </c>
      <c r="N4" t="str">
        <f>raw!E15</f>
        <v>SF</v>
      </c>
      <c r="O4" t="str">
        <f>raw!E16</f>
        <v>PG</v>
      </c>
      <c r="P4" t="str">
        <f>raw!E17</f>
        <v>PF, C</v>
      </c>
      <c r="Q4" t="str">
        <f>raw!E18</f>
        <v>SF, SG</v>
      </c>
      <c r="R4" t="str">
        <f>raw!E19</f>
        <v>PF, SF</v>
      </c>
      <c r="S4" t="str">
        <f>raw!E20</f>
        <v>PF, SF</v>
      </c>
      <c r="T4" t="str">
        <f>raw!E21</f>
        <v>C</v>
      </c>
      <c r="U4" t="str">
        <f>raw!E22</f>
        <v>C, PF</v>
      </c>
      <c r="V4" t="str">
        <f>raw!E23</f>
        <v>C</v>
      </c>
      <c r="W4" t="str">
        <f>raw!E24</f>
        <v>PF, C</v>
      </c>
      <c r="X4" t="str">
        <f>raw!E25</f>
        <v>SF, PF</v>
      </c>
      <c r="Y4" t="str">
        <f>raw!E26</f>
        <v>C</v>
      </c>
      <c r="Z4" t="str">
        <f>raw!E27</f>
        <v>SF, SG</v>
      </c>
      <c r="AA4" t="str">
        <f>raw!E28</f>
        <v>PG</v>
      </c>
      <c r="AB4" t="str">
        <f>raw!E29</f>
        <v>SG, PG</v>
      </c>
      <c r="AC4" t="str">
        <f>raw!E30</f>
        <v>SG, PG</v>
      </c>
      <c r="AD4" t="str">
        <f>raw!E31</f>
        <v>C</v>
      </c>
      <c r="AE4" t="str">
        <f>raw!E32</f>
        <v>SF, PF</v>
      </c>
      <c r="AF4" t="str">
        <f>raw!E33</f>
        <v>SG</v>
      </c>
      <c r="AG4" t="str">
        <f>raw!E34</f>
        <v>PG</v>
      </c>
      <c r="AH4" t="str">
        <f>raw!E35</f>
        <v>PF, C</v>
      </c>
      <c r="AI4" t="str">
        <f>raw!E36</f>
        <v>SG</v>
      </c>
      <c r="AJ4" t="str">
        <f>raw!E37</f>
        <v>SG, SF</v>
      </c>
      <c r="AK4" t="str">
        <f>raw!E38</f>
        <v>SG</v>
      </c>
      <c r="AL4" t="str">
        <f>raw!E39</f>
        <v>PG</v>
      </c>
      <c r="AM4" t="str">
        <f>raw!E40</f>
        <v>C</v>
      </c>
      <c r="AN4" t="str">
        <f>raw!E41</f>
        <v>PF</v>
      </c>
      <c r="AO4" t="str">
        <f>raw!E42</f>
        <v>C, PF</v>
      </c>
      <c r="AP4" t="str">
        <f>raw!E43</f>
        <v xml:space="preserve"> PF, C</v>
      </c>
      <c r="AQ4" t="str">
        <f>raw!E44</f>
        <v>PF</v>
      </c>
      <c r="AR4" t="str">
        <f>raw!E45</f>
        <v>PF, SF</v>
      </c>
      <c r="AS4" t="str">
        <f>raw!E46</f>
        <v>C</v>
      </c>
      <c r="AT4" t="str">
        <f>raw!E47</f>
        <v>PG, SG</v>
      </c>
      <c r="AU4" t="str">
        <f>raw!E48</f>
        <v>PG</v>
      </c>
      <c r="AV4" t="str">
        <f>raw!E49</f>
        <v>PF, C</v>
      </c>
      <c r="AW4" t="str">
        <f>raw!E50</f>
        <v>SF</v>
      </c>
      <c r="AX4" t="str">
        <f>raw!E51</f>
        <v>C</v>
      </c>
      <c r="AY4" t="str">
        <f>raw!E52</f>
        <v>C</v>
      </c>
      <c r="AZ4" t="str">
        <f>raw!E53</f>
        <v>SF</v>
      </c>
      <c r="BA4" t="str">
        <f>raw!E54</f>
        <v>PG, SG</v>
      </c>
      <c r="BB4" t="str">
        <f>raw!E55</f>
        <v>PG</v>
      </c>
      <c r="BC4" t="str">
        <f>raw!E56</f>
        <v>SF, PF</v>
      </c>
      <c r="BD4" t="str">
        <f>raw!E57</f>
        <v>SG</v>
      </c>
      <c r="BE4" t="str">
        <f>raw!E58</f>
        <v>C, PF</v>
      </c>
      <c r="BF4" t="str">
        <f>raw!E59</f>
        <v>C</v>
      </c>
      <c r="BG4" t="str">
        <f>raw!E60</f>
        <v>PF, C</v>
      </c>
      <c r="BH4" t="str">
        <f>raw!E61</f>
        <v>SF</v>
      </c>
      <c r="BI4" t="str">
        <f>raw!E62</f>
        <v>SG, SF</v>
      </c>
      <c r="BJ4" t="str">
        <f>raw!E63</f>
        <v>PG, SG</v>
      </c>
      <c r="BK4" t="str">
        <f>raw!E64</f>
        <v>SF</v>
      </c>
      <c r="BL4" t="str">
        <f>raw!E65</f>
        <v>PG, SG</v>
      </c>
      <c r="BM4" t="str">
        <f>raw!E66</f>
        <v>C, PF</v>
      </c>
      <c r="BN4" t="str">
        <f>raw!E67</f>
        <v>SG, PG</v>
      </c>
      <c r="BO4" t="str">
        <f>raw!E68</f>
        <v xml:space="preserve"> C</v>
      </c>
      <c r="BP4" t="str">
        <f>raw!E69</f>
        <v>SG, SF</v>
      </c>
      <c r="BQ4" t="str">
        <f>raw!E70</f>
        <v>PG</v>
      </c>
      <c r="BR4" t="str">
        <f>raw!E71</f>
        <v>C</v>
      </c>
      <c r="BS4" t="str">
        <f>raw!E72</f>
        <v>SG</v>
      </c>
      <c r="BT4" t="str">
        <f>raw!E73</f>
        <v>PF</v>
      </c>
      <c r="BU4" t="str">
        <f>raw!E74</f>
        <v>C</v>
      </c>
      <c r="BV4" t="str">
        <f>raw!E75</f>
        <v>C</v>
      </c>
      <c r="BW4" t="str">
        <f>raw!E76</f>
        <v>PG, SG</v>
      </c>
      <c r="BX4" t="str">
        <f>raw!E77</f>
        <v>SG, SF</v>
      </c>
      <c r="BY4" t="str">
        <f>raw!E78</f>
        <v>PG</v>
      </c>
      <c r="BZ4" t="str">
        <f>raw!E79</f>
        <v>SF</v>
      </c>
      <c r="CA4" t="str">
        <f>raw!E80</f>
        <v>PF</v>
      </c>
      <c r="CB4" t="str">
        <f>raw!E81</f>
        <v xml:space="preserve"> SF, PF</v>
      </c>
      <c r="CC4" t="str">
        <f>raw!E82</f>
        <v>PG</v>
      </c>
      <c r="CD4" t="str">
        <f>raw!E83</f>
        <v>PF</v>
      </c>
      <c r="CE4" t="str">
        <f>raw!E84</f>
        <v xml:space="preserve"> PF, SF</v>
      </c>
      <c r="CF4" t="str">
        <f>raw!E85</f>
        <v>PG</v>
      </c>
      <c r="CG4" t="str">
        <f>raw!E86</f>
        <v>PG</v>
      </c>
      <c r="CH4" t="str">
        <f>raw!E87</f>
        <v>SG, PG</v>
      </c>
      <c r="CI4" t="str">
        <f>raw!E88</f>
        <v>SF, PF</v>
      </c>
      <c r="CJ4" t="str">
        <f>raw!E89</f>
        <v>SG, PG</v>
      </c>
      <c r="CK4" t="str">
        <f>raw!E90</f>
        <v>SF</v>
      </c>
      <c r="CL4" t="str">
        <f>raw!E91</f>
        <v>C</v>
      </c>
      <c r="CM4" t="str">
        <f>raw!E92</f>
        <v>SF, PF</v>
      </c>
      <c r="CN4" t="str">
        <f>raw!E93</f>
        <v>SG</v>
      </c>
      <c r="CO4" t="str">
        <f>raw!E94</f>
        <v>PF</v>
      </c>
      <c r="CP4" t="str">
        <f>raw!E95</f>
        <v>PG</v>
      </c>
      <c r="CQ4" t="str">
        <f>raw!E96</f>
        <v xml:space="preserve"> SF</v>
      </c>
      <c r="CR4" t="str">
        <f>raw!E97</f>
        <v>PF</v>
      </c>
      <c r="CS4" t="str">
        <f>raw!E98</f>
        <v>SG</v>
      </c>
      <c r="CT4" t="str">
        <f>raw!E99</f>
        <v>SG</v>
      </c>
      <c r="CU4" t="str">
        <f>raw!E100</f>
        <v>PF</v>
      </c>
      <c r="CV4" t="str">
        <f>raw!E101</f>
        <v>PF, SF</v>
      </c>
      <c r="CW4" t="str">
        <f>raw!E102</f>
        <v>C</v>
      </c>
      <c r="CX4" t="str">
        <f>raw!E103</f>
        <v>C, PF</v>
      </c>
      <c r="CY4" t="str">
        <f>raw!E104</f>
        <v>PG</v>
      </c>
      <c r="CZ4" t="str">
        <f>raw!E105</f>
        <v>SG, SF</v>
      </c>
      <c r="DA4" t="str">
        <f>raw!E106</f>
        <v>C</v>
      </c>
      <c r="DB4" t="str">
        <f>raw!E107</f>
        <v>C</v>
      </c>
      <c r="DC4" t="str">
        <f>raw!E108</f>
        <v>PF, SF</v>
      </c>
      <c r="DD4" t="str">
        <f>raw!E109</f>
        <v>SG, SF</v>
      </c>
      <c r="DE4" t="str">
        <f>raw!E110</f>
        <v>PF, C</v>
      </c>
      <c r="DF4" t="str">
        <f>raw!E111</f>
        <v>PF, C</v>
      </c>
      <c r="DG4" t="str">
        <f>raw!E112</f>
        <v>PF</v>
      </c>
      <c r="DH4" t="str">
        <f>raw!E113</f>
        <v>PF</v>
      </c>
      <c r="DI4" t="str">
        <f>raw!E114</f>
        <v>C</v>
      </c>
      <c r="DJ4" t="str">
        <f>raw!E115</f>
        <v>SG, SF</v>
      </c>
      <c r="DK4" t="str">
        <f>raw!E116</f>
        <v>SG</v>
      </c>
      <c r="DL4" t="str">
        <f>raw!E117</f>
        <v>C</v>
      </c>
      <c r="DM4" t="str">
        <f>raw!E118</f>
        <v>PG</v>
      </c>
      <c r="DN4" t="str">
        <f>raw!E119</f>
        <v xml:space="preserve"> PF, C</v>
      </c>
      <c r="DO4" t="str">
        <f>raw!E120</f>
        <v>PF, C</v>
      </c>
      <c r="DP4" t="str">
        <f>raw!E121</f>
        <v>PF</v>
      </c>
      <c r="DQ4" t="str">
        <f>raw!E122</f>
        <v>PF</v>
      </c>
      <c r="DR4" t="str">
        <f>raw!E123</f>
        <v>SG, PG</v>
      </c>
      <c r="DS4" t="str">
        <f>raw!E124</f>
        <v>SF, SG</v>
      </c>
      <c r="DT4" t="str">
        <f>raw!E125</f>
        <v>SG</v>
      </c>
      <c r="DU4" t="str">
        <f>raw!E126</f>
        <v>PG, SG</v>
      </c>
      <c r="DV4" t="str">
        <f>raw!E127</f>
        <v>PG</v>
      </c>
      <c r="DW4" t="str">
        <f>raw!E128</f>
        <v>PG</v>
      </c>
      <c r="DX4" t="str">
        <f>raw!E129</f>
        <v>SG</v>
      </c>
      <c r="DY4" t="str">
        <f>raw!E130</f>
        <v>SF, SG</v>
      </c>
      <c r="DZ4" t="str">
        <f>raw!E131</f>
        <v>SF, PF</v>
      </c>
      <c r="EA4" t="str">
        <f>raw!E132</f>
        <v>SG</v>
      </c>
      <c r="EB4" t="str">
        <f>raw!E133</f>
        <v>C</v>
      </c>
      <c r="EC4" t="str">
        <f>raw!E134</f>
        <v>SG, PG</v>
      </c>
      <c r="ED4" t="str">
        <f>raw!E135</f>
        <v>SG</v>
      </c>
      <c r="EE4" t="str">
        <f>raw!E136</f>
        <v>C</v>
      </c>
      <c r="EF4" t="str">
        <f>raw!E137</f>
        <v>C, PF</v>
      </c>
      <c r="EG4" t="str">
        <f>raw!E138</f>
        <v>C</v>
      </c>
      <c r="EH4" t="str">
        <f>raw!E139</f>
        <v>SF</v>
      </c>
      <c r="EI4" t="str">
        <f>raw!E140</f>
        <v>SG, SF</v>
      </c>
      <c r="EJ4" t="str">
        <f>raw!E141</f>
        <v>PG</v>
      </c>
      <c r="EK4" t="str">
        <f>raw!E142</f>
        <v>SF, PF</v>
      </c>
      <c r="EL4" t="str">
        <f>raw!E143</f>
        <v>C</v>
      </c>
      <c r="EM4" t="str">
        <f>raw!E144</f>
        <v>C</v>
      </c>
      <c r="EN4" t="str">
        <f>raw!E145</f>
        <v>SF, SG</v>
      </c>
      <c r="EO4" t="str">
        <f>raw!E146</f>
        <v>PF, SF</v>
      </c>
      <c r="EP4" t="str">
        <f>raw!E147</f>
        <v>SF, PF</v>
      </c>
      <c r="EQ4" t="str">
        <f>raw!E148</f>
        <v>SF</v>
      </c>
      <c r="ER4" t="str">
        <f>raw!E149</f>
        <v>PG</v>
      </c>
      <c r="ES4" t="str">
        <f>raw!E150</f>
        <v>PG</v>
      </c>
      <c r="ET4" t="str">
        <f>raw!E151</f>
        <v>PC, C</v>
      </c>
      <c r="EU4" t="str">
        <f>raw!E152</f>
        <v>C</v>
      </c>
      <c r="EV4" t="str">
        <f>raw!E153</f>
        <v xml:space="preserve"> SG, SF</v>
      </c>
      <c r="EW4" t="str">
        <f>raw!E154</f>
        <v>PG</v>
      </c>
      <c r="EX4" t="str">
        <f>raw!E155</f>
        <v>SF</v>
      </c>
      <c r="EY4" t="str">
        <f>raw!E156</f>
        <v>SF</v>
      </c>
      <c r="EZ4" t="str">
        <f>raw!E157</f>
        <v>SF</v>
      </c>
      <c r="FA4" t="str">
        <f>raw!E158</f>
        <v>PF</v>
      </c>
      <c r="FB4" t="str">
        <f>raw!E159</f>
        <v>PG</v>
      </c>
      <c r="FC4" t="str">
        <f>raw!E160</f>
        <v>SG, SF</v>
      </c>
      <c r="FD4" t="str">
        <f>raw!E161</f>
        <v>SG</v>
      </c>
      <c r="FE4" t="str">
        <f>raw!E162</f>
        <v>PG</v>
      </c>
      <c r="FF4" t="str">
        <f>raw!E163</f>
        <v>PF</v>
      </c>
      <c r="FG4" t="str">
        <f>raw!E164</f>
        <v>SG, SF</v>
      </c>
      <c r="FH4" t="str">
        <f>raw!E165</f>
        <v>SG, SF</v>
      </c>
      <c r="FI4" t="str">
        <f>raw!E166</f>
        <v>SG</v>
      </c>
      <c r="FJ4" t="str">
        <f>raw!E167</f>
        <v>C, PF</v>
      </c>
      <c r="FK4" t="str">
        <f>raw!E168</f>
        <v>SF</v>
      </c>
      <c r="FL4" t="str">
        <f>raw!E169</f>
        <v>SG, SF</v>
      </c>
      <c r="FM4" t="str">
        <f>raw!E170</f>
        <v>SF, SG</v>
      </c>
      <c r="FN4" t="str">
        <f>raw!E171</f>
        <v>SG, SF</v>
      </c>
      <c r="FO4" t="str">
        <f>raw!E172</f>
        <v>SG</v>
      </c>
      <c r="FP4" t="str">
        <f>raw!E173</f>
        <v>PG</v>
      </c>
      <c r="FQ4" t="str">
        <f>raw!E174</f>
        <v>PF</v>
      </c>
      <c r="FR4" t="str">
        <f>raw!E175</f>
        <v>PG</v>
      </c>
      <c r="FS4" t="str">
        <f>raw!E176</f>
        <v>PG</v>
      </c>
      <c r="FT4" t="str">
        <f>raw!E177</f>
        <v>C</v>
      </c>
      <c r="FU4" t="str">
        <f>raw!E178</f>
        <v>SG</v>
      </c>
      <c r="FV4" t="str">
        <f>raw!E179</f>
        <v>C, PF</v>
      </c>
      <c r="FW4" t="str">
        <f>raw!E180</f>
        <v>PG</v>
      </c>
      <c r="FX4" t="str">
        <f>raw!E181</f>
        <v>SF, SG</v>
      </c>
      <c r="FY4" t="str">
        <f>raw!E182</f>
        <v>PG</v>
      </c>
      <c r="FZ4" t="str">
        <f>raw!E183</f>
        <v>SF, SG</v>
      </c>
      <c r="GA4" t="str">
        <f>raw!E184</f>
        <v>PG</v>
      </c>
      <c r="GB4" t="str">
        <f>raw!E185</f>
        <v>PG</v>
      </c>
      <c r="GC4" t="str">
        <f>raw!E186</f>
        <v>PG</v>
      </c>
      <c r="GD4" t="str">
        <f>raw!E187</f>
        <v>PG</v>
      </c>
      <c r="GE4" t="str">
        <f>raw!E188</f>
        <v>C, PF</v>
      </c>
      <c r="GF4" t="str">
        <f>raw!E189</f>
        <v>PG, SG</v>
      </c>
      <c r="GG4" t="str">
        <f>raw!E190</f>
        <v>PF</v>
      </c>
      <c r="GH4" t="str">
        <f>raw!E191</f>
        <v>SG, SF</v>
      </c>
      <c r="GI4" t="str">
        <f>raw!E192</f>
        <v>PF, C</v>
      </c>
      <c r="GJ4" t="str">
        <f>raw!E193</f>
        <v>C</v>
      </c>
      <c r="GK4" t="str">
        <f>raw!E194</f>
        <v>SG</v>
      </c>
      <c r="GL4" t="str">
        <f>raw!E195</f>
        <v>SG</v>
      </c>
      <c r="GM4" t="str">
        <f>raw!E196</f>
        <v>C, PF</v>
      </c>
      <c r="GN4" t="str">
        <f>raw!E197</f>
        <v>PG, SG</v>
      </c>
      <c r="GO4" t="str">
        <f>raw!E198</f>
        <v>C</v>
      </c>
      <c r="GP4" t="str">
        <f>raw!E199</f>
        <v>PG</v>
      </c>
      <c r="GQ4" t="str">
        <f>raw!E200</f>
        <v>PF, C</v>
      </c>
      <c r="GR4" t="str">
        <f>raw!E201</f>
        <v>PF, SF</v>
      </c>
      <c r="GS4" t="str">
        <f>raw!E202</f>
        <v>PG, SG</v>
      </c>
    </row>
    <row r="5" spans="1:201" x14ac:dyDescent="0.35">
      <c r="A5" t="str">
        <f>raw!F2</f>
        <v>TEAM</v>
      </c>
      <c r="B5" t="str">
        <f>raw!F3</f>
        <v>HOU</v>
      </c>
      <c r="C5" t="str">
        <f>raw!F4</f>
        <v>LAL</v>
      </c>
      <c r="D5" t="str">
        <f>raw!F5</f>
        <v>MIN</v>
      </c>
      <c r="E5" t="str">
        <f>raw!F6</f>
        <v>POR</v>
      </c>
      <c r="F5" t="str">
        <f>raw!F7</f>
        <v>LAC</v>
      </c>
      <c r="G5" t="str">
        <f>raw!F8</f>
        <v>GSW</v>
      </c>
      <c r="H5" t="str">
        <f>raw!F9</f>
        <v>DEN</v>
      </c>
      <c r="I5" t="str">
        <f>raw!F10</f>
        <v>BRO</v>
      </c>
      <c r="J5" t="str">
        <f>raw!F11</f>
        <v>PHI</v>
      </c>
      <c r="K5" t="str">
        <f>raw!F12</f>
        <v>ATL</v>
      </c>
      <c r="L5" t="str">
        <f>raw!F13</f>
        <v>PHX</v>
      </c>
      <c r="M5" t="str">
        <f>raw!F14</f>
        <v>PHX</v>
      </c>
      <c r="N5" t="str">
        <f>raw!F15</f>
        <v>LAC</v>
      </c>
      <c r="O5" t="str">
        <f>raw!F16</f>
        <v>DAL</v>
      </c>
      <c r="P5" t="str">
        <f>raw!F17</f>
        <v>DAL</v>
      </c>
      <c r="Q5" t="str">
        <f>raw!F18</f>
        <v>MIA</v>
      </c>
      <c r="R5" t="str">
        <f>raw!F19</f>
        <v>BOS</v>
      </c>
      <c r="S5" t="str">
        <f>raw!F20</f>
        <v>MIL</v>
      </c>
      <c r="T5" t="str">
        <f>raw!F21</f>
        <v>ORL</v>
      </c>
      <c r="U5" t="str">
        <f>raw!F22</f>
        <v>MIA</v>
      </c>
      <c r="V5" t="str">
        <f>raw!F23</f>
        <v>POR</v>
      </c>
      <c r="W5" t="str">
        <f>raw!F24</f>
        <v>ATL</v>
      </c>
      <c r="X5" t="str">
        <f>raw!F25</f>
        <v>LAL</v>
      </c>
      <c r="Y5" t="str">
        <f>raw!F26</f>
        <v>UTA</v>
      </c>
      <c r="Z5" t="str">
        <f>raw!F27</f>
        <v>MIL</v>
      </c>
      <c r="AA5" t="str">
        <f>raw!F28</f>
        <v>PHX</v>
      </c>
      <c r="AB5" t="str">
        <f>raw!F29</f>
        <v>OKL</v>
      </c>
      <c r="AC5" t="str">
        <f>raw!F30</f>
        <v>TOR</v>
      </c>
      <c r="AD5" t="str">
        <f>raw!F31</f>
        <v>MIL</v>
      </c>
      <c r="AE5" t="str">
        <f>raw!F32</f>
        <v>BRO</v>
      </c>
      <c r="AF5" t="str">
        <f>raw!F33</f>
        <v>WAS</v>
      </c>
      <c r="AG5" t="str">
        <f>raw!F34</f>
        <v>TOR</v>
      </c>
      <c r="AH5" t="str">
        <f>raw!F35</f>
        <v>SAS</v>
      </c>
      <c r="AI5" t="str">
        <f>raw!F36</f>
        <v>CHI</v>
      </c>
      <c r="AJ5" t="str">
        <f>raw!F37</f>
        <v>SAS</v>
      </c>
      <c r="AK5" t="str">
        <f>raw!F38</f>
        <v>UTA</v>
      </c>
      <c r="AL5" t="str">
        <f>raw!F39</f>
        <v>PHI</v>
      </c>
      <c r="AM5" t="str">
        <f>raw!F40</f>
        <v>IND</v>
      </c>
      <c r="AN5" t="str">
        <f>raw!F41</f>
        <v>MEM</v>
      </c>
      <c r="AO5" t="str">
        <f>raw!F42</f>
        <v>HOU</v>
      </c>
      <c r="AP5" t="str">
        <f>raw!F43</f>
        <v>MEM</v>
      </c>
      <c r="AQ5" t="str">
        <f>raw!F44</f>
        <v>TOR</v>
      </c>
      <c r="AR5" t="str">
        <f>raw!F45</f>
        <v>POR</v>
      </c>
      <c r="AS5" t="str">
        <f>raw!F46</f>
        <v>NYK</v>
      </c>
      <c r="AT5" t="str">
        <f>raw!F47</f>
        <v>DEN</v>
      </c>
      <c r="AU5" t="str">
        <f>raw!F48</f>
        <v>WAS</v>
      </c>
      <c r="AV5" t="str">
        <f>raw!F49</f>
        <v>IND</v>
      </c>
      <c r="AW5" t="str">
        <f>raw!F50</f>
        <v>PHI</v>
      </c>
      <c r="AX5" t="str">
        <f>raw!F51</f>
        <v>WAS</v>
      </c>
      <c r="AY5" t="str">
        <f>raw!F52</f>
        <v>MEM</v>
      </c>
      <c r="AZ5" t="str">
        <f>raw!F53</f>
        <v>IND</v>
      </c>
      <c r="BA5" t="str">
        <f>raw!F54</f>
        <v>SAS</v>
      </c>
      <c r="BB5" t="str">
        <f>raw!F55</f>
        <v>MIN</v>
      </c>
      <c r="BC5" t="str">
        <f>raw!F56</f>
        <v>NOP</v>
      </c>
      <c r="BD5" t="str">
        <f>raw!F57</f>
        <v>POR</v>
      </c>
      <c r="BE5" t="str">
        <f>raw!F58</f>
        <v>SAC</v>
      </c>
      <c r="BF5" t="str">
        <f>raw!F59</f>
        <v>CLE</v>
      </c>
      <c r="BG5" t="str">
        <f>raw!F60</f>
        <v>OKL</v>
      </c>
      <c r="BH5" t="str">
        <f>raw!F61</f>
        <v>CHA</v>
      </c>
      <c r="BI5" t="str">
        <f>raw!F62</f>
        <v>TOR</v>
      </c>
      <c r="BJ5" t="str">
        <f>raw!F63</f>
        <v>MIL</v>
      </c>
      <c r="BK5" t="str">
        <f>raw!F64</f>
        <v>PHX</v>
      </c>
      <c r="BL5" t="str">
        <f>raw!F65</f>
        <v>SAS</v>
      </c>
      <c r="BM5" t="str">
        <f>raw!F66</f>
        <v>BOS</v>
      </c>
      <c r="BN5" t="str">
        <f>raw!F67</f>
        <v>CLE</v>
      </c>
      <c r="BO5" t="str">
        <f>raw!F68</f>
        <v>CHI</v>
      </c>
      <c r="BP5" t="str">
        <f>raw!F69</f>
        <v>BOS</v>
      </c>
      <c r="BQ5" t="str">
        <f>raw!F70</f>
        <v>SAC</v>
      </c>
      <c r="BR5" t="str">
        <f>raw!F71</f>
        <v>ATL</v>
      </c>
      <c r="BS5" t="str">
        <f>raw!F72</f>
        <v>SAC</v>
      </c>
      <c r="BT5" t="str">
        <f>raw!F73</f>
        <v>CHI</v>
      </c>
      <c r="BU5" t="str">
        <f>raw!F74</f>
        <v>SAC</v>
      </c>
      <c r="BV5" t="str">
        <f>raw!F75</f>
        <v>BRO</v>
      </c>
      <c r="BW5" t="str">
        <f>raw!F76</f>
        <v>IND</v>
      </c>
      <c r="BX5" t="str">
        <f>raw!F77</f>
        <v>MIA</v>
      </c>
      <c r="BY5" t="str">
        <f>raw!F78</f>
        <v>MEM</v>
      </c>
      <c r="BZ5" t="str">
        <f>raw!F79</f>
        <v>OKL</v>
      </c>
      <c r="CA5" t="str">
        <f>raw!F80</f>
        <v>CLE</v>
      </c>
      <c r="CB5" t="str">
        <f>raw!F81</f>
        <v>DEN</v>
      </c>
      <c r="CC5" t="str">
        <f>raw!F82</f>
        <v>NOP</v>
      </c>
      <c r="CD5" t="str">
        <f>raw!F83</f>
        <v>DAL</v>
      </c>
      <c r="CE5" t="str">
        <f>raw!F84</f>
        <v>GSW</v>
      </c>
      <c r="CF5" t="str">
        <f>raw!F85</f>
        <v>BOS</v>
      </c>
      <c r="CG5" t="str">
        <f>raw!F86</f>
        <v>NOP</v>
      </c>
      <c r="CH5" t="str">
        <f>raw!F87</f>
        <v>BOS</v>
      </c>
      <c r="CI5" t="str">
        <f>raw!F88</f>
        <v>UTA</v>
      </c>
      <c r="CJ5" t="str">
        <f>raw!F89</f>
        <v>DET</v>
      </c>
      <c r="CK5" t="str">
        <f>raw!F90</f>
        <v>TOR</v>
      </c>
      <c r="CL5" t="str">
        <f>raw!F91</f>
        <v>NYK</v>
      </c>
      <c r="CM5" t="str">
        <f>raw!F92</f>
        <v>DET</v>
      </c>
      <c r="CN5" t="str">
        <f>raw!F93</f>
        <v>NOP</v>
      </c>
      <c r="CO5" t="str">
        <f>raw!F94</f>
        <v>GSW</v>
      </c>
      <c r="CP5" t="str">
        <f>raw!F95</f>
        <v>NYK</v>
      </c>
      <c r="CQ5" t="str">
        <f>raw!F96</f>
        <v>CHI</v>
      </c>
      <c r="CR5" t="str">
        <f>raw!F97</f>
        <v>NOP</v>
      </c>
      <c r="CS5" t="str">
        <f>raw!F98</f>
        <v>ORL</v>
      </c>
      <c r="CT5" t="str">
        <f>raw!F99</f>
        <v>IND</v>
      </c>
      <c r="CU5" t="str">
        <f>raw!F100</f>
        <v>WAS</v>
      </c>
      <c r="CV5" t="str">
        <f>raw!F101</f>
        <v>WAS</v>
      </c>
      <c r="CW5" t="str">
        <f>raw!F102</f>
        <v>LAC</v>
      </c>
      <c r="CX5" t="str">
        <f>raw!F103</f>
        <v>LAC</v>
      </c>
      <c r="CY5" t="str">
        <f>raw!F104</f>
        <v>UTA</v>
      </c>
      <c r="CZ5" t="str">
        <f>raw!F105</f>
        <v>DAL</v>
      </c>
      <c r="DA5" t="str">
        <f>raw!F106</f>
        <v>NOP</v>
      </c>
      <c r="DB5" t="str">
        <f>raw!F107</f>
        <v>BRO</v>
      </c>
      <c r="DC5" t="str">
        <f>raw!F108</f>
        <v>ATL</v>
      </c>
      <c r="DD5" t="str">
        <f>raw!F109</f>
        <v>ORL</v>
      </c>
      <c r="DE5" t="str">
        <f>raw!F110</f>
        <v>GSW</v>
      </c>
      <c r="DF5" t="str">
        <f>raw!F111</f>
        <v>TOR</v>
      </c>
      <c r="DG5" t="str">
        <f>raw!F112</f>
        <v>SAC</v>
      </c>
      <c r="DH5" t="str">
        <f>raw!F113</f>
        <v>ORL</v>
      </c>
      <c r="DI5" t="str">
        <f>raw!F114</f>
        <v>LAL</v>
      </c>
      <c r="DJ5" t="str">
        <f>raw!F115</f>
        <v>ATL</v>
      </c>
      <c r="DK5" t="str">
        <f>raw!F116</f>
        <v>NYK</v>
      </c>
      <c r="DL5" t="str">
        <f>raw!F117</f>
        <v>CLE</v>
      </c>
      <c r="DM5" t="str">
        <f>raw!F118</f>
        <v>LAC</v>
      </c>
      <c r="DN5" t="str">
        <f>raw!F119</f>
        <v>CLE</v>
      </c>
      <c r="DO5" t="str">
        <f>raw!F120</f>
        <v>DEN</v>
      </c>
      <c r="DP5" t="str">
        <f>raw!F121</f>
        <v>CHA</v>
      </c>
      <c r="DQ5" t="str">
        <f>raw!F122</f>
        <v>SAC</v>
      </c>
      <c r="DR5" t="str">
        <f>raw!F123</f>
        <v>MIL</v>
      </c>
      <c r="DS5" t="str">
        <f>raw!F124</f>
        <v>POR</v>
      </c>
      <c r="DT5" t="str">
        <f>raw!F125</f>
        <v>MIN</v>
      </c>
      <c r="DU5" t="str">
        <f>raw!F126</f>
        <v>CHA</v>
      </c>
      <c r="DV5" t="str">
        <f>raw!F127</f>
        <v>DET</v>
      </c>
      <c r="DW5" t="str">
        <f>raw!F128</f>
        <v>ORL</v>
      </c>
      <c r="DX5" t="str">
        <f>raw!F129</f>
        <v>UTA</v>
      </c>
      <c r="DY5" t="str">
        <f>raw!F130</f>
        <v>DEN</v>
      </c>
      <c r="DZ5" t="str">
        <f>raw!F131</f>
        <v>HOU</v>
      </c>
      <c r="EA5" t="str">
        <f>raw!F132</f>
        <v>MIA</v>
      </c>
      <c r="EB5" t="str">
        <f>raw!F133</f>
        <v>DAL</v>
      </c>
      <c r="EC5" t="str">
        <f>raw!F134</f>
        <v>PHI</v>
      </c>
      <c r="ED5" t="str">
        <f>raw!F135</f>
        <v>LAC</v>
      </c>
      <c r="EE5" t="str">
        <f>raw!F136</f>
        <v>GSW</v>
      </c>
      <c r="EF5" t="str">
        <f>raw!F137</f>
        <v>LAL</v>
      </c>
      <c r="EG5" t="str">
        <f>raw!F138</f>
        <v>ORL</v>
      </c>
      <c r="EH5" t="str">
        <f>raw!F139</f>
        <v>UTA</v>
      </c>
      <c r="EI5" t="str">
        <f>raw!F140</f>
        <v>IND</v>
      </c>
      <c r="EJ5" t="str">
        <f>raw!F141</f>
        <v>CHA</v>
      </c>
      <c r="EK5" t="str">
        <f>raw!F142</f>
        <v>CHA</v>
      </c>
      <c r="EL5" t="str">
        <f>raw!F143</f>
        <v>HOU</v>
      </c>
      <c r="EM5" t="str">
        <f>raw!F144</f>
        <v>TOR</v>
      </c>
      <c r="EN5" t="str">
        <f>raw!F145</f>
        <v>HOU</v>
      </c>
      <c r="EO5" t="str">
        <f>raw!F146</f>
        <v>DAL</v>
      </c>
      <c r="EP5" t="str">
        <f>raw!F147</f>
        <v>SAC</v>
      </c>
      <c r="EQ5" t="str">
        <f>raw!F148</f>
        <v>PHI</v>
      </c>
      <c r="ER5" t="str">
        <f>raw!F149</f>
        <v>HOU</v>
      </c>
      <c r="ES5" t="str">
        <f>raw!F150</f>
        <v>CHI</v>
      </c>
      <c r="ET5" t="str">
        <f>raw!F151</f>
        <v>BOS</v>
      </c>
      <c r="EU5" t="str">
        <f>raw!F152</f>
        <v>CHA</v>
      </c>
      <c r="EV5" t="str">
        <f>raw!F153</f>
        <v>DAL</v>
      </c>
      <c r="EW5" t="str">
        <f>raw!F154</f>
        <v>MIN</v>
      </c>
      <c r="EX5" t="str">
        <f>raw!F155</f>
        <v>SAS</v>
      </c>
      <c r="EY5" t="str">
        <f>raw!F156</f>
        <v>WAS</v>
      </c>
      <c r="EZ5" t="str">
        <f>raw!F157</f>
        <v>OKL</v>
      </c>
      <c r="FA5" t="str">
        <f>raw!F158</f>
        <v>DET</v>
      </c>
      <c r="FB5" t="str">
        <f>raw!F159</f>
        <v>DET</v>
      </c>
      <c r="FC5" t="str">
        <f>raw!F160</f>
        <v>BRO</v>
      </c>
      <c r="FD5" t="str">
        <f>raw!F161</f>
        <v>DEN</v>
      </c>
      <c r="FE5" t="str">
        <f>raw!F162</f>
        <v>SAC</v>
      </c>
      <c r="FF5" t="str">
        <f>raw!F163</f>
        <v>NYK</v>
      </c>
      <c r="FG5" t="str">
        <f>raw!F164</f>
        <v>PHI</v>
      </c>
      <c r="FH5" t="str">
        <f>raw!F165</f>
        <v>IND</v>
      </c>
      <c r="FI5" t="str">
        <f>raw!F166</f>
        <v>CLE</v>
      </c>
      <c r="FJ5" t="str">
        <f>raw!F167</f>
        <v>UTA</v>
      </c>
      <c r="FK5" t="str">
        <f>raw!F168</f>
        <v>UTA</v>
      </c>
      <c r="FL5" t="str">
        <f>raw!F169</f>
        <v>MIN</v>
      </c>
      <c r="FM5" t="str">
        <f>raw!F170</f>
        <v>GSW</v>
      </c>
      <c r="FN5" t="str">
        <f>raw!F171</f>
        <v>DET</v>
      </c>
      <c r="FO5" t="str">
        <f>raw!F172</f>
        <v>POR</v>
      </c>
      <c r="FP5" t="str">
        <f>raw!F173</f>
        <v>DEN</v>
      </c>
      <c r="FQ5" t="str">
        <f>raw!F174</f>
        <v>PHX</v>
      </c>
      <c r="FR5" t="str">
        <f>raw!F175</f>
        <v>CHA</v>
      </c>
      <c r="FS5" t="str">
        <f>raw!F176</f>
        <v>LAL</v>
      </c>
      <c r="FT5" t="str">
        <f>raw!F177</f>
        <v>POR</v>
      </c>
      <c r="FU5" t="str">
        <f>raw!F178</f>
        <v>ATL</v>
      </c>
      <c r="FV5" t="str">
        <f>raw!F179</f>
        <v>MEM</v>
      </c>
      <c r="FW5" t="str">
        <f>raw!F180</f>
        <v>ORL</v>
      </c>
      <c r="FX5" t="str">
        <f>raw!F181</f>
        <v>PHX</v>
      </c>
      <c r="FY5" t="str">
        <f>raw!F182</f>
        <v>PHI</v>
      </c>
      <c r="FZ5" t="str">
        <f>raw!F183</f>
        <v>ATL</v>
      </c>
      <c r="GA5" t="str">
        <f>raw!F184</f>
        <v>MIA</v>
      </c>
      <c r="GB5" t="str">
        <f>raw!F185</f>
        <v>CLE</v>
      </c>
      <c r="GC5" t="str">
        <f>raw!F186</f>
        <v>MEM</v>
      </c>
      <c r="GD5" t="str">
        <f>raw!F187</f>
        <v>NYK</v>
      </c>
      <c r="GE5" t="str">
        <f>raw!F188</f>
        <v>CHI</v>
      </c>
      <c r="GF5" t="str">
        <f>raw!F189</f>
        <v>CHI</v>
      </c>
      <c r="GG5" t="str">
        <f>raw!F190</f>
        <v>SAC</v>
      </c>
      <c r="GH5" t="str">
        <f>raw!F191</f>
        <v>MEM</v>
      </c>
      <c r="GI5" t="str">
        <f>raw!F192</f>
        <v>GSW</v>
      </c>
      <c r="GJ5" t="str">
        <f>raw!F193</f>
        <v>OKL</v>
      </c>
      <c r="GK5" t="str">
        <f>raw!F194</f>
        <v>LAC</v>
      </c>
      <c r="GL5" t="str">
        <f>raw!F195</f>
        <v>OKL</v>
      </c>
      <c r="GM5" t="str">
        <f>raw!F196</f>
        <v>WAS</v>
      </c>
      <c r="GN5" t="str">
        <f>raw!F197</f>
        <v>BRO</v>
      </c>
      <c r="GO5" t="str">
        <f>raw!F198</f>
        <v>BOS</v>
      </c>
      <c r="GP5" t="str">
        <f>raw!F199</f>
        <v>SAS</v>
      </c>
      <c r="GQ5" t="str">
        <f>raw!F200</f>
        <v>DEN</v>
      </c>
      <c r="GR5" t="str">
        <f>raw!F201</f>
        <v>CHI</v>
      </c>
      <c r="GS5" t="str">
        <f>raw!F202</f>
        <v>OKL</v>
      </c>
    </row>
    <row r="6" spans="1:201" x14ac:dyDescent="0.35">
      <c r="A6" t="str">
        <f>raw!G2</f>
        <v>GP</v>
      </c>
      <c r="B6">
        <f>raw!G3</f>
        <v>64</v>
      </c>
      <c r="C6">
        <f>raw!G4</f>
        <v>62</v>
      </c>
      <c r="D6">
        <f>raw!G5</f>
        <v>69</v>
      </c>
      <c r="E6">
        <f>raw!G6</f>
        <v>67</v>
      </c>
      <c r="F6">
        <f>raw!G7</f>
        <v>60</v>
      </c>
      <c r="G6">
        <f>raw!G8</f>
        <v>65</v>
      </c>
      <c r="H6">
        <f>raw!G9</f>
        <v>70</v>
      </c>
      <c r="I6">
        <f>raw!G10</f>
        <v>60</v>
      </c>
      <c r="J6">
        <f>raw!G11</f>
        <v>60</v>
      </c>
      <c r="K6">
        <f>raw!G12</f>
        <v>68</v>
      </c>
      <c r="L6">
        <f>raw!G13</f>
        <v>67</v>
      </c>
      <c r="M6">
        <f>raw!G14</f>
        <v>70</v>
      </c>
      <c r="N6">
        <f>raw!G15</f>
        <v>63</v>
      </c>
      <c r="O6">
        <f>raw!G16</f>
        <v>67</v>
      </c>
      <c r="P6">
        <f>raw!G17</f>
        <v>55</v>
      </c>
      <c r="Q6">
        <f>raw!G18</f>
        <v>64</v>
      </c>
      <c r="R6">
        <f>raw!G19</f>
        <v>70</v>
      </c>
      <c r="S6">
        <f>raw!G20</f>
        <v>69</v>
      </c>
      <c r="T6">
        <f>raw!G21</f>
        <v>69</v>
      </c>
      <c r="U6">
        <f>raw!G22</f>
        <v>65</v>
      </c>
      <c r="V6">
        <f>raw!G23</f>
        <v>60</v>
      </c>
      <c r="W6">
        <f>raw!G24</f>
        <v>65</v>
      </c>
      <c r="X6">
        <f>raw!G25</f>
        <v>59</v>
      </c>
      <c r="Y6">
        <f>raw!G26</f>
        <v>67</v>
      </c>
      <c r="Z6">
        <f>raw!G27</f>
        <v>67</v>
      </c>
      <c r="AA6">
        <f>raw!G28</f>
        <v>61</v>
      </c>
      <c r="AB6">
        <f>raw!G29</f>
        <v>68</v>
      </c>
      <c r="AC6">
        <f>raw!G30</f>
        <v>67</v>
      </c>
      <c r="AD6">
        <f>raw!G31</f>
        <v>68</v>
      </c>
      <c r="AE6">
        <f>raw!G32</f>
        <v>62</v>
      </c>
      <c r="AF6">
        <f>raw!G33</f>
        <v>60</v>
      </c>
      <c r="AG6">
        <f>raw!G34</f>
        <v>60</v>
      </c>
      <c r="AH6">
        <f>raw!G35</f>
        <v>58</v>
      </c>
      <c r="AI6">
        <f>raw!G36</f>
        <v>68</v>
      </c>
      <c r="AJ6">
        <f>raw!G37</f>
        <v>70</v>
      </c>
      <c r="AK6">
        <f>raw!G38</f>
        <v>70</v>
      </c>
      <c r="AL6">
        <f>raw!G39</f>
        <v>65</v>
      </c>
      <c r="AM6">
        <f>raw!G40</f>
        <v>70</v>
      </c>
      <c r="AN6">
        <f>raw!G41</f>
        <v>68</v>
      </c>
      <c r="AO6">
        <f>raw!G42</f>
        <v>67</v>
      </c>
      <c r="AP6">
        <f>raw!G43</f>
        <v>58</v>
      </c>
      <c r="AQ6">
        <f>raw!G44</f>
        <v>67</v>
      </c>
      <c r="AR6">
        <f>raw!G45</f>
        <v>64</v>
      </c>
      <c r="AS6">
        <f>raw!G46</f>
        <v>68</v>
      </c>
      <c r="AT6">
        <f>raw!G47</f>
        <v>68</v>
      </c>
      <c r="AU6">
        <f>raw!G48</f>
        <v>67</v>
      </c>
      <c r="AV6">
        <f>raw!G49</f>
        <v>64</v>
      </c>
      <c r="AW6">
        <f>raw!G50</f>
        <v>70</v>
      </c>
      <c r="AX6">
        <f>raw!G51</f>
        <v>60</v>
      </c>
      <c r="AY6">
        <f>raw!G52</f>
        <v>70</v>
      </c>
      <c r="AZ6">
        <f>raw!G53</f>
        <v>60</v>
      </c>
      <c r="BA6">
        <f>raw!G54</f>
        <v>67</v>
      </c>
      <c r="BB6">
        <f>raw!G55</f>
        <v>67</v>
      </c>
      <c r="BC6">
        <f>raw!G56</f>
        <v>64</v>
      </c>
      <c r="BD6">
        <f>raw!G57</f>
        <v>65</v>
      </c>
      <c r="BE6">
        <f>raw!G58</f>
        <v>67</v>
      </c>
      <c r="BF6">
        <f>raw!G59</f>
        <v>70</v>
      </c>
      <c r="BG6">
        <f>raw!G60</f>
        <v>62</v>
      </c>
      <c r="BH6">
        <f>raw!G61</f>
        <v>58</v>
      </c>
      <c r="BI6">
        <f>raw!G62</f>
        <v>55</v>
      </c>
      <c r="BJ6">
        <f>raw!G63</f>
        <v>63</v>
      </c>
      <c r="BK6">
        <f>raw!G64</f>
        <v>69</v>
      </c>
      <c r="BL6">
        <f>raw!G65</f>
        <v>67</v>
      </c>
      <c r="BM6">
        <f>raw!G66</f>
        <v>70</v>
      </c>
      <c r="BN6">
        <f>raw!G67</f>
        <v>70</v>
      </c>
      <c r="BO6">
        <f>raw!G68</f>
        <v>67</v>
      </c>
      <c r="BP6">
        <f>raw!G69</f>
        <v>70</v>
      </c>
      <c r="BQ6">
        <f>raw!G70</f>
        <v>65</v>
      </c>
      <c r="BR6">
        <f>raw!G71</f>
        <v>59</v>
      </c>
      <c r="BS6">
        <f>raw!G72</f>
        <v>70</v>
      </c>
      <c r="BT6">
        <f>raw!G73</f>
        <v>50</v>
      </c>
      <c r="BU6">
        <f>raw!G74</f>
        <v>60</v>
      </c>
      <c r="BV6">
        <f>raw!G75</f>
        <v>70</v>
      </c>
      <c r="BW6">
        <f>raw!G76</f>
        <v>62</v>
      </c>
      <c r="BX6">
        <f>raw!G77</f>
        <v>70</v>
      </c>
      <c r="BY6">
        <f>raw!G78</f>
        <v>68</v>
      </c>
      <c r="BZ6">
        <f>raw!G79</f>
        <v>64</v>
      </c>
      <c r="CA6">
        <f>raw!G80</f>
        <v>54</v>
      </c>
      <c r="CB6">
        <f>raw!G81</f>
        <v>64</v>
      </c>
      <c r="CC6">
        <f>raw!G82</f>
        <v>62</v>
      </c>
      <c r="CD6">
        <f>raw!G83</f>
        <v>70</v>
      </c>
      <c r="CE6">
        <f>raw!G84</f>
        <v>64</v>
      </c>
      <c r="CF6">
        <f>raw!G85</f>
        <v>48</v>
      </c>
      <c r="CG6">
        <f>raw!G86</f>
        <v>67</v>
      </c>
      <c r="CH6">
        <f>raw!G87</f>
        <v>67</v>
      </c>
      <c r="CI6">
        <f>raw!G88</f>
        <v>64</v>
      </c>
      <c r="CJ6">
        <f>raw!G89</f>
        <v>68</v>
      </c>
      <c r="CK6">
        <f>raw!G90</f>
        <v>70</v>
      </c>
      <c r="CL6">
        <f>raw!G91</f>
        <v>65</v>
      </c>
      <c r="CM6">
        <f>raw!G92</f>
        <v>70</v>
      </c>
      <c r="CN6">
        <f>raw!G93</f>
        <v>64</v>
      </c>
      <c r="CO6">
        <f>raw!G94</f>
        <v>67</v>
      </c>
      <c r="CP6">
        <f>raw!G95</f>
        <v>67</v>
      </c>
      <c r="CQ6">
        <f>raw!G96</f>
        <v>50</v>
      </c>
      <c r="CR6">
        <f>raw!G97</f>
        <v>60</v>
      </c>
      <c r="CS6">
        <f>raw!G98</f>
        <v>67</v>
      </c>
      <c r="CT6">
        <f>raw!G99</f>
        <v>60</v>
      </c>
      <c r="CU6">
        <f>raw!G100</f>
        <v>60</v>
      </c>
      <c r="CV6">
        <f>raw!G101</f>
        <v>67</v>
      </c>
      <c r="CW6">
        <f>raw!G102</f>
        <v>68</v>
      </c>
      <c r="CX6">
        <f>raw!G103</f>
        <v>62</v>
      </c>
      <c r="CY6">
        <f>raw!G104</f>
        <v>58</v>
      </c>
      <c r="CZ6">
        <f>raw!G105</f>
        <v>66</v>
      </c>
      <c r="DA6">
        <f>raw!G106</f>
        <v>70</v>
      </c>
      <c r="DB6">
        <f>raw!G107</f>
        <v>68</v>
      </c>
      <c r="DC6">
        <f>raw!G108</f>
        <v>58</v>
      </c>
      <c r="DD6">
        <f>raw!G109</f>
        <v>67</v>
      </c>
      <c r="DE6">
        <f>raw!G110</f>
        <v>64</v>
      </c>
      <c r="DF6">
        <f>raw!G111</f>
        <v>64</v>
      </c>
      <c r="DG6">
        <f>raw!G112</f>
        <v>70</v>
      </c>
      <c r="DH6">
        <f>raw!G113</f>
        <v>68</v>
      </c>
      <c r="DI6">
        <f>raw!G114</f>
        <v>60</v>
      </c>
      <c r="DJ6">
        <f>raw!G115</f>
        <v>62</v>
      </c>
      <c r="DK6">
        <f>raw!G116</f>
        <v>60</v>
      </c>
      <c r="DL6">
        <f>raw!G117</f>
        <v>68</v>
      </c>
      <c r="DM6">
        <f>raw!G118</f>
        <v>60</v>
      </c>
      <c r="DN6">
        <f>raw!G119</f>
        <v>56</v>
      </c>
      <c r="DO6">
        <f>raw!G120</f>
        <v>60</v>
      </c>
      <c r="DP6">
        <f>raw!G121</f>
        <v>70</v>
      </c>
      <c r="DQ6">
        <f>raw!G122</f>
        <v>58</v>
      </c>
      <c r="DR6">
        <f>raw!G123</f>
        <v>68</v>
      </c>
      <c r="DS6">
        <f>raw!G124</f>
        <v>54</v>
      </c>
      <c r="DT6">
        <f>raw!G125</f>
        <v>64</v>
      </c>
      <c r="DU6">
        <f>raw!G126</f>
        <v>70</v>
      </c>
      <c r="DV6">
        <f>raw!G127</f>
        <v>64</v>
      </c>
      <c r="DW6">
        <f>raw!G128</f>
        <v>70</v>
      </c>
      <c r="DX6">
        <f>raw!G129</f>
        <v>67</v>
      </c>
      <c r="DY6">
        <f>raw!G130</f>
        <v>68</v>
      </c>
      <c r="DZ6">
        <f>raw!G131</f>
        <v>71</v>
      </c>
      <c r="EA6">
        <f>raw!G132</f>
        <v>64</v>
      </c>
      <c r="EB6">
        <f>raw!G133</f>
        <v>68</v>
      </c>
      <c r="EC6">
        <f>raw!G134</f>
        <v>67</v>
      </c>
      <c r="ED6">
        <f>raw!G135</f>
        <v>68</v>
      </c>
      <c r="EE6">
        <f>raw!G136</f>
        <v>65</v>
      </c>
      <c r="EF6">
        <f>raw!G137</f>
        <v>64</v>
      </c>
      <c r="EG6">
        <f>raw!G138</f>
        <v>63</v>
      </c>
      <c r="EH6">
        <f>raw!G139</f>
        <v>70</v>
      </c>
      <c r="EI6">
        <f>raw!G140</f>
        <v>58</v>
      </c>
      <c r="EJ6">
        <f>raw!G141</f>
        <v>70</v>
      </c>
      <c r="EK6">
        <f>raw!G142</f>
        <v>70</v>
      </c>
      <c r="EL6">
        <f>raw!G143</f>
        <v>30</v>
      </c>
      <c r="EM6">
        <f>raw!G144</f>
        <v>58</v>
      </c>
      <c r="EN6">
        <f>raw!G145</f>
        <v>58</v>
      </c>
      <c r="EO6">
        <f>raw!G146</f>
        <v>70</v>
      </c>
      <c r="EP6">
        <f>raw!G147</f>
        <v>70</v>
      </c>
      <c r="EQ6">
        <f>raw!G148</f>
        <v>64</v>
      </c>
      <c r="ER6">
        <f>raw!G149</f>
        <v>55</v>
      </c>
      <c r="ES6">
        <f>raw!G150</f>
        <v>70</v>
      </c>
      <c r="ET6">
        <f>raw!G151</f>
        <v>24</v>
      </c>
      <c r="EU6">
        <f>raw!G152</f>
        <v>58</v>
      </c>
      <c r="EV6">
        <f>raw!G153</f>
        <v>67</v>
      </c>
      <c r="EW6">
        <f>raw!G154</f>
        <v>64</v>
      </c>
      <c r="EX6">
        <f>raw!G155</f>
        <v>40</v>
      </c>
      <c r="EY6">
        <f>raw!G156</f>
        <v>67</v>
      </c>
      <c r="EZ6">
        <f>raw!G157</f>
        <v>58</v>
      </c>
      <c r="FA6">
        <f>raw!G158</f>
        <v>58</v>
      </c>
      <c r="FB6">
        <f>raw!G159</f>
        <v>64</v>
      </c>
      <c r="FC6">
        <f>raw!G160</f>
        <v>70</v>
      </c>
      <c r="FD6">
        <f>raw!G161</f>
        <v>67</v>
      </c>
      <c r="FE6">
        <f>raw!G162</f>
        <v>64</v>
      </c>
      <c r="FF6">
        <f>raw!G163</f>
        <v>65</v>
      </c>
      <c r="FG6">
        <f>raw!G164</f>
        <v>70</v>
      </c>
      <c r="FH6">
        <f>raw!G165</f>
        <v>67</v>
      </c>
      <c r="FI6">
        <f>raw!G166</f>
        <v>64</v>
      </c>
      <c r="FJ6">
        <f>raw!G167</f>
        <v>60</v>
      </c>
      <c r="FK6">
        <f>raw!G168</f>
        <v>68</v>
      </c>
      <c r="FL6">
        <f>raw!G169</f>
        <v>68</v>
      </c>
      <c r="FM6">
        <f>raw!G170</f>
        <v>67</v>
      </c>
      <c r="FN6">
        <f>raw!G171</f>
        <v>67</v>
      </c>
      <c r="FO6">
        <f>raw!G172</f>
        <v>64</v>
      </c>
      <c r="FP6">
        <f>raw!G173</f>
        <v>67</v>
      </c>
      <c r="FQ6">
        <f>raw!G174</f>
        <v>60</v>
      </c>
      <c r="FR6">
        <f>raw!G175</f>
        <v>65</v>
      </c>
      <c r="FS6">
        <f>raw!G176</f>
        <v>67</v>
      </c>
      <c r="FT6">
        <f>raw!G177</f>
        <v>55</v>
      </c>
      <c r="FU6">
        <f>raw!G178</f>
        <v>67</v>
      </c>
      <c r="FV6">
        <f>raw!G179</f>
        <v>58</v>
      </c>
      <c r="FW6">
        <f>raw!G180</f>
        <v>58</v>
      </c>
      <c r="FX6">
        <f>raw!G181</f>
        <v>64</v>
      </c>
      <c r="FY6">
        <f>raw!G182</f>
        <v>60</v>
      </c>
      <c r="FZ6">
        <f>raw!G183</f>
        <v>68</v>
      </c>
      <c r="GA6">
        <f>raw!G184</f>
        <v>48</v>
      </c>
      <c r="GB6">
        <f>raw!G185</f>
        <v>70</v>
      </c>
      <c r="GC6">
        <f>raw!G186</f>
        <v>68</v>
      </c>
      <c r="GD6">
        <f>raw!G187</f>
        <v>68</v>
      </c>
      <c r="GE6">
        <f>raw!G188</f>
        <v>56</v>
      </c>
      <c r="GF6">
        <f>raw!G189</f>
        <v>67</v>
      </c>
      <c r="GG6">
        <f>raw!G190</f>
        <v>50</v>
      </c>
      <c r="GH6">
        <f>raw!G191</f>
        <v>70</v>
      </c>
      <c r="GI6">
        <f>raw!G192</f>
        <v>44</v>
      </c>
      <c r="GJ6">
        <f>raw!G193</f>
        <v>54</v>
      </c>
      <c r="GK6">
        <f>raw!G194</f>
        <v>50</v>
      </c>
      <c r="GL6">
        <f>raw!G195</f>
        <v>70</v>
      </c>
      <c r="GM6">
        <f>raw!G196</f>
        <v>58</v>
      </c>
      <c r="GN6">
        <f>raw!G197</f>
        <v>64</v>
      </c>
      <c r="GO6">
        <f>raw!G198</f>
        <v>64</v>
      </c>
      <c r="GP6">
        <f>raw!G199</f>
        <v>60</v>
      </c>
      <c r="GQ6">
        <f>raw!G200</f>
        <v>67</v>
      </c>
      <c r="GR6">
        <f>raw!G201</f>
        <v>67</v>
      </c>
      <c r="GS6">
        <f>raw!G202</f>
        <v>64</v>
      </c>
    </row>
    <row r="7" spans="1:201" x14ac:dyDescent="0.35">
      <c r="A7" t="str">
        <f>raw!H2</f>
        <v>MPG</v>
      </c>
      <c r="B7">
        <f>raw!H3</f>
        <v>36.299999999999997</v>
      </c>
      <c r="C7">
        <f>raw!H4</f>
        <v>34.799999999999997</v>
      </c>
      <c r="D7">
        <f>raw!H5</f>
        <v>33.1</v>
      </c>
      <c r="E7">
        <f>raw!H6</f>
        <v>35.9</v>
      </c>
      <c r="F7">
        <f>raw!H7</f>
        <v>32.1</v>
      </c>
      <c r="G7">
        <f>raw!H8</f>
        <v>33.1</v>
      </c>
      <c r="H7">
        <f>raw!H9</f>
        <v>32.299999999999997</v>
      </c>
      <c r="I7">
        <f>raw!H10</f>
        <v>32.200000000000003</v>
      </c>
      <c r="J7">
        <f>raw!H11</f>
        <v>30.7</v>
      </c>
      <c r="K7">
        <f>raw!H12</f>
        <v>34.1</v>
      </c>
      <c r="L7">
        <f>raw!H13</f>
        <v>32.5</v>
      </c>
      <c r="M7">
        <f>raw!H14</f>
        <v>35.6</v>
      </c>
      <c r="N7">
        <f>raw!H15</f>
        <v>33.200000000000003</v>
      </c>
      <c r="O7">
        <f>raw!H16</f>
        <v>34.1</v>
      </c>
      <c r="P7">
        <f>raw!H17</f>
        <v>30.8</v>
      </c>
      <c r="Q7">
        <f>raw!H18</f>
        <v>33.4</v>
      </c>
      <c r="R7">
        <f>raw!H19</f>
        <v>34.6</v>
      </c>
      <c r="S7">
        <f>raw!H20</f>
        <v>30.8</v>
      </c>
      <c r="T7">
        <f>raw!H21</f>
        <v>31.6</v>
      </c>
      <c r="U7">
        <f>raw!H22</f>
        <v>34.5</v>
      </c>
      <c r="V7">
        <f>raw!H23</f>
        <v>30.1</v>
      </c>
      <c r="W7">
        <f>raw!H24</f>
        <v>31.1</v>
      </c>
      <c r="X7">
        <f>raw!H25</f>
        <v>34.1</v>
      </c>
      <c r="Y7">
        <f>raw!H26</f>
        <v>34.799999999999997</v>
      </c>
      <c r="Z7">
        <f>raw!H27</f>
        <v>31.1</v>
      </c>
      <c r="AA7">
        <f>raw!H28</f>
        <v>28.5</v>
      </c>
      <c r="AB7">
        <f>raw!H29</f>
        <v>34.9</v>
      </c>
      <c r="AC7">
        <f>raw!H30</f>
        <v>35.6</v>
      </c>
      <c r="AD7">
        <f>raw!H31</f>
        <v>27.7</v>
      </c>
      <c r="AE7">
        <f>raw!H32</f>
        <v>30.6</v>
      </c>
      <c r="AF7">
        <f>raw!H33</f>
        <v>35</v>
      </c>
      <c r="AG7">
        <f>raw!H34</f>
        <v>33.9</v>
      </c>
      <c r="AH7">
        <f>raw!H35</f>
        <v>30.9</v>
      </c>
      <c r="AI7">
        <f>raw!H36</f>
        <v>35</v>
      </c>
      <c r="AJ7">
        <f>raw!H37</f>
        <v>33.6</v>
      </c>
      <c r="AK7">
        <f>raw!H38</f>
        <v>34.9</v>
      </c>
      <c r="AL7">
        <f>raw!H39</f>
        <v>35.200000000000003</v>
      </c>
      <c r="AM7">
        <f>raw!H40</f>
        <v>29.8</v>
      </c>
      <c r="AN7">
        <f>raw!H41</f>
        <v>25.2</v>
      </c>
      <c r="AO7">
        <f>raw!H42</f>
        <v>29.5</v>
      </c>
      <c r="AP7">
        <f>raw!H43</f>
        <v>30.1</v>
      </c>
      <c r="AQ7">
        <f>raw!H44</f>
        <v>35.1</v>
      </c>
      <c r="AR7">
        <f>raw!H45</f>
        <v>33.799999999999997</v>
      </c>
      <c r="AS7">
        <f>raw!H46</f>
        <v>23.2</v>
      </c>
      <c r="AT7">
        <f>raw!H47</f>
        <v>33.799999999999997</v>
      </c>
      <c r="AU7">
        <f>raw!H48</f>
        <v>35.799999999999997</v>
      </c>
      <c r="AV7">
        <f>raw!H49</f>
        <v>34.200000000000003</v>
      </c>
      <c r="AW7">
        <f>raw!H50</f>
        <v>34.5</v>
      </c>
      <c r="AX7">
        <f>raw!H51</f>
        <v>27.5</v>
      </c>
      <c r="AY7">
        <f>raw!H52</f>
        <v>27.2</v>
      </c>
      <c r="AZ7">
        <f>raw!H53</f>
        <v>32.5</v>
      </c>
      <c r="BA7">
        <f>raw!H54</f>
        <v>28.1</v>
      </c>
      <c r="BB7">
        <f>raw!H55</f>
        <v>31.3</v>
      </c>
      <c r="BC7">
        <f>raw!H56</f>
        <v>33.4</v>
      </c>
      <c r="BD7">
        <f>raw!H57</f>
        <v>34.700000000000003</v>
      </c>
      <c r="BE7">
        <f>raw!H58</f>
        <v>25.3</v>
      </c>
      <c r="BF7">
        <f>raw!H59</f>
        <v>31.2</v>
      </c>
      <c r="BG7">
        <f>raw!H60</f>
        <v>30.2</v>
      </c>
      <c r="BH7">
        <f>raw!H61</f>
        <v>33.200000000000003</v>
      </c>
      <c r="BI7">
        <f>raw!H62</f>
        <v>27.8</v>
      </c>
      <c r="BJ7">
        <f>raw!H63</f>
        <v>31.4</v>
      </c>
      <c r="BK7">
        <f>raw!H64</f>
        <v>31.6</v>
      </c>
      <c r="BL7">
        <f>raw!H65</f>
        <v>28.3</v>
      </c>
      <c r="BM7">
        <f>raw!H66</f>
        <v>26.1</v>
      </c>
      <c r="BN7">
        <f>raw!H67</f>
        <v>34.9</v>
      </c>
      <c r="BO7">
        <f>raw!H68</f>
        <v>32.6</v>
      </c>
      <c r="BP7">
        <f>raw!H69</f>
        <v>34.4</v>
      </c>
      <c r="BQ7">
        <f>raw!H70</f>
        <v>33.6</v>
      </c>
      <c r="BR7">
        <f>raw!H71</f>
        <v>29.7</v>
      </c>
      <c r="BS7">
        <f>raw!H72</f>
        <v>29.6</v>
      </c>
      <c r="BT7">
        <f>raw!H73</f>
        <v>32.5</v>
      </c>
      <c r="BU7">
        <f>raw!H74</f>
        <v>22.4</v>
      </c>
      <c r="BV7">
        <f>raw!H75</f>
        <v>26.4</v>
      </c>
      <c r="BW7">
        <f>raw!H76</f>
        <v>30.8</v>
      </c>
      <c r="BX7">
        <f>raw!H77</f>
        <v>30.2</v>
      </c>
      <c r="BY7">
        <f>raw!H78</f>
        <v>33.1</v>
      </c>
      <c r="BZ7">
        <f>raw!H79</f>
        <v>30.1</v>
      </c>
      <c r="CA7">
        <f>raw!H80</f>
        <v>29.5</v>
      </c>
      <c r="CB7">
        <f>raw!H81</f>
        <v>26.4</v>
      </c>
      <c r="CC7">
        <f>raw!H82</f>
        <v>29</v>
      </c>
      <c r="CD7">
        <f>raw!H83</f>
        <v>27.1</v>
      </c>
      <c r="CE7">
        <f>raw!H84</f>
        <v>31.6</v>
      </c>
      <c r="CF7">
        <f>raw!H85</f>
        <v>29.2</v>
      </c>
      <c r="CG7">
        <f>raw!H86</f>
        <v>33.1</v>
      </c>
      <c r="CH7">
        <f>raw!H87</f>
        <v>32.1</v>
      </c>
      <c r="CI7">
        <f>raw!H88</f>
        <v>32.9</v>
      </c>
      <c r="CJ7">
        <f>raw!H89</f>
        <v>27.8</v>
      </c>
      <c r="CK7">
        <f>raw!H90</f>
        <v>30.8</v>
      </c>
      <c r="CL7">
        <f>raw!H91</f>
        <v>23</v>
      </c>
      <c r="CM7">
        <f>raw!H92</f>
        <v>30.4</v>
      </c>
      <c r="CN7">
        <f>raw!H93</f>
        <v>26.4</v>
      </c>
      <c r="CO7">
        <f>raw!H94</f>
        <v>31.2</v>
      </c>
      <c r="CP7">
        <f>raw!H95</f>
        <v>32.5</v>
      </c>
      <c r="CQ7">
        <f>raw!H96</f>
        <v>28.4</v>
      </c>
      <c r="CR7">
        <f>raw!H97</f>
        <v>31.5</v>
      </c>
      <c r="CS7">
        <f>raw!H98</f>
        <v>31.1</v>
      </c>
      <c r="CT7">
        <f>raw!H99</f>
        <v>31.7</v>
      </c>
      <c r="CU7">
        <f>raw!H100</f>
        <v>27.1</v>
      </c>
      <c r="CV7">
        <f>raw!H101</f>
        <v>32.4</v>
      </c>
      <c r="CW7">
        <f>raw!H102</f>
        <v>24.1</v>
      </c>
      <c r="CX7">
        <f>raw!H103</f>
        <v>28.2</v>
      </c>
      <c r="CY7">
        <f>raw!H104</f>
        <v>33.799999999999997</v>
      </c>
      <c r="CZ7">
        <f>raw!H105</f>
        <v>32.299999999999997</v>
      </c>
      <c r="DA7">
        <f>raw!H106</f>
        <v>27.4</v>
      </c>
      <c r="DB7">
        <f>raw!H107</f>
        <v>22</v>
      </c>
      <c r="DC7">
        <f>raw!H108</f>
        <v>26.2</v>
      </c>
      <c r="DD7">
        <f>raw!H109</f>
        <v>27.4</v>
      </c>
      <c r="DE7">
        <f>raw!H110</f>
        <v>22.7</v>
      </c>
      <c r="DF7">
        <f>raw!H111</f>
        <v>18.399999999999999</v>
      </c>
      <c r="DG7">
        <f>raw!H112</f>
        <v>24.2</v>
      </c>
      <c r="DH7">
        <f>raw!H113</f>
        <v>32.5</v>
      </c>
      <c r="DI7">
        <f>raw!H114</f>
        <v>25.7</v>
      </c>
      <c r="DJ7">
        <f>raw!H115</f>
        <v>29.8</v>
      </c>
      <c r="DK7">
        <f>raw!H116</f>
        <v>28.7</v>
      </c>
      <c r="DL7">
        <f>raw!H117</f>
        <v>17.2</v>
      </c>
      <c r="DM7">
        <f>raw!H118</f>
        <v>26.9</v>
      </c>
      <c r="DN7">
        <f>raw!H119</f>
        <v>25.8</v>
      </c>
      <c r="DO7">
        <f>raw!H120</f>
        <v>24.1</v>
      </c>
      <c r="DP7">
        <f>raw!H121</f>
        <v>32.4</v>
      </c>
      <c r="DQ7">
        <f>raw!H122</f>
        <v>28.6</v>
      </c>
      <c r="DR7">
        <f>raw!H123</f>
        <v>25.2</v>
      </c>
      <c r="DS7">
        <f>raw!H124</f>
        <v>26.4</v>
      </c>
      <c r="DT7">
        <f>raw!H125</f>
        <v>26.3</v>
      </c>
      <c r="DU7">
        <f>raw!H126</f>
        <v>27.8</v>
      </c>
      <c r="DV7">
        <f>raw!H127</f>
        <v>25.5</v>
      </c>
      <c r="DW7">
        <f>raw!H128</f>
        <v>30.1</v>
      </c>
      <c r="DX7">
        <f>raw!H129</f>
        <v>24.7</v>
      </c>
      <c r="DY7">
        <f>raw!H130</f>
        <v>27.5</v>
      </c>
      <c r="DZ7">
        <f>raw!H131</f>
        <v>34.700000000000003</v>
      </c>
      <c r="EA7">
        <f>raw!H132</f>
        <v>31.2</v>
      </c>
      <c r="EB7">
        <f>raw!H133</f>
        <v>26.8</v>
      </c>
      <c r="EC7">
        <f>raw!H134</f>
        <v>26.7</v>
      </c>
      <c r="ED7">
        <f>raw!H135</f>
        <v>27.2</v>
      </c>
      <c r="EE7">
        <f>raw!H136</f>
        <v>25.2</v>
      </c>
      <c r="EF7">
        <f>raw!H137</f>
        <v>26.1</v>
      </c>
      <c r="EG7">
        <f>raw!H138</f>
        <v>17.600000000000001</v>
      </c>
      <c r="EH7">
        <f>raw!H139</f>
        <v>28.2</v>
      </c>
      <c r="EI7">
        <f>raw!H140</f>
        <v>24.7</v>
      </c>
      <c r="EJ7">
        <f>raw!H141</f>
        <v>30.6</v>
      </c>
      <c r="EK7">
        <f>raw!H142</f>
        <v>28.4</v>
      </c>
      <c r="EL7">
        <f>raw!H143</f>
        <v>23.2</v>
      </c>
      <c r="EM7">
        <f>raw!H144</f>
        <v>27.6</v>
      </c>
      <c r="EN7">
        <f>raw!H145</f>
        <v>28.9</v>
      </c>
      <c r="EO7">
        <f>raw!H146</f>
        <v>26.1</v>
      </c>
      <c r="EP7">
        <f>raw!H147</f>
        <v>33.799999999999997</v>
      </c>
      <c r="EQ7">
        <f>raw!H148</f>
        <v>25.1</v>
      </c>
      <c r="ER7">
        <f>raw!H149</f>
        <v>30.1</v>
      </c>
      <c r="ES7">
        <f>raw!H150</f>
        <v>32.1</v>
      </c>
      <c r="ET7">
        <f>raw!H151</f>
        <v>14.2</v>
      </c>
      <c r="EU7">
        <f>raw!H152</f>
        <v>26.1</v>
      </c>
      <c r="EV7">
        <f>raw!H153</f>
        <v>29.6</v>
      </c>
      <c r="EW7">
        <f>raw!H154</f>
        <v>26.4</v>
      </c>
      <c r="EX7">
        <f>raw!H155</f>
        <v>21.1</v>
      </c>
      <c r="EY7">
        <f>raw!H156</f>
        <v>25.8</v>
      </c>
      <c r="EZ7">
        <f>raw!H157</f>
        <v>24.8</v>
      </c>
      <c r="FA7">
        <f>raw!H158</f>
        <v>32.4</v>
      </c>
      <c r="FB7">
        <f>raw!H159</f>
        <v>28.6</v>
      </c>
      <c r="FC7">
        <f>raw!H160</f>
        <v>30.2</v>
      </c>
      <c r="FD7">
        <f>raw!H161</f>
        <v>31.4</v>
      </c>
      <c r="FE7">
        <f>raw!H162</f>
        <v>26.4</v>
      </c>
      <c r="FF7">
        <f>raw!H163</f>
        <v>32.200000000000003</v>
      </c>
      <c r="FG7">
        <f>raw!H164</f>
        <v>24.9</v>
      </c>
      <c r="FH7">
        <f>raw!H165</f>
        <v>22.5</v>
      </c>
      <c r="FI7">
        <f>raw!H166</f>
        <v>27.9</v>
      </c>
      <c r="FJ7">
        <f>raw!H167</f>
        <v>18.600000000000001</v>
      </c>
      <c r="FK7">
        <f>raw!H168</f>
        <v>27.6</v>
      </c>
      <c r="FL7">
        <f>raw!H169</f>
        <v>25.3</v>
      </c>
      <c r="FM7">
        <f>raw!H170</f>
        <v>32.799999999999997</v>
      </c>
      <c r="FN7">
        <f>raw!H171</f>
        <v>26.8</v>
      </c>
      <c r="FO7">
        <f>raw!H172</f>
        <v>26.4</v>
      </c>
      <c r="FP7">
        <f>raw!H173</f>
        <v>22.7</v>
      </c>
      <c r="FQ7">
        <f>raw!H174</f>
        <v>22.1</v>
      </c>
      <c r="FR7">
        <f>raw!H175</f>
        <v>28.4</v>
      </c>
      <c r="FS7">
        <f>raw!H176</f>
        <v>28.9</v>
      </c>
      <c r="FT7">
        <f>raw!H177</f>
        <v>16</v>
      </c>
      <c r="FU7">
        <f>raw!H178</f>
        <v>26.2</v>
      </c>
      <c r="FV7">
        <f>raw!H179</f>
        <v>13.7</v>
      </c>
      <c r="FW7">
        <f>raw!H180</f>
        <v>18.100000000000001</v>
      </c>
      <c r="FX7">
        <f>raw!H181</f>
        <v>24.2</v>
      </c>
      <c r="FY7">
        <f>raw!H182</f>
        <v>24.7</v>
      </c>
      <c r="FZ7">
        <f>raw!H183</f>
        <v>27.3</v>
      </c>
      <c r="GA7">
        <f>raw!H184</f>
        <v>26.5</v>
      </c>
      <c r="GB7">
        <f>raw!H185</f>
        <v>31.6</v>
      </c>
      <c r="GC7">
        <f>raw!H186</f>
        <v>20.2</v>
      </c>
      <c r="GD7">
        <f>raw!H187</f>
        <v>24.6</v>
      </c>
      <c r="GE7">
        <f>raw!H188</f>
        <v>15.5</v>
      </c>
      <c r="GF7">
        <f>raw!H189</f>
        <v>24.6</v>
      </c>
      <c r="GG7">
        <f>raw!H190</f>
        <v>17.100000000000001</v>
      </c>
      <c r="GH7">
        <f>raw!H191</f>
        <v>28.7</v>
      </c>
      <c r="GI7">
        <f>raw!H192</f>
        <v>14.4</v>
      </c>
      <c r="GJ7">
        <f>raw!H193</f>
        <v>19.100000000000001</v>
      </c>
      <c r="GK7">
        <f>raw!H194</f>
        <v>22.9</v>
      </c>
      <c r="GL7">
        <f>raw!H195</f>
        <v>28.4</v>
      </c>
      <c r="GM7">
        <f>raw!H196</f>
        <v>18.399999999999999</v>
      </c>
      <c r="GN7">
        <f>raw!H197</f>
        <v>27.8</v>
      </c>
      <c r="GO7">
        <f>raw!H198</f>
        <v>24.4</v>
      </c>
      <c r="GP7">
        <f>raw!H199</f>
        <v>20.399999999999999</v>
      </c>
      <c r="GQ7">
        <f>raw!H200</f>
        <v>20.5</v>
      </c>
      <c r="GR7">
        <f>raw!H201</f>
        <v>20.7</v>
      </c>
      <c r="GS7">
        <f>raw!H202</f>
        <v>18.100000000000001</v>
      </c>
    </row>
    <row r="8" spans="1:201" x14ac:dyDescent="0.35">
      <c r="A8" t="str">
        <f>raw!I2</f>
        <v>Mod</v>
      </c>
      <c r="B8">
        <f>raw!I3</f>
        <v>0.85</v>
      </c>
      <c r="C8">
        <f>raw!I4</f>
        <v>1</v>
      </c>
      <c r="D8">
        <f>raw!I5</f>
        <v>1</v>
      </c>
      <c r="E8">
        <f>raw!I6</f>
        <v>1</v>
      </c>
      <c r="F8">
        <f>raw!I7</f>
        <v>1</v>
      </c>
      <c r="G8">
        <f>raw!I8</f>
        <v>1</v>
      </c>
      <c r="H8">
        <f>raw!I9</f>
        <v>1</v>
      </c>
      <c r="I8">
        <f>raw!I10</f>
        <v>1</v>
      </c>
      <c r="J8">
        <f>raw!I11</f>
        <v>1</v>
      </c>
      <c r="K8">
        <f>raw!I12</f>
        <v>1</v>
      </c>
      <c r="L8">
        <f>raw!I13</f>
        <v>1</v>
      </c>
      <c r="M8">
        <f>raw!I14</f>
        <v>0.95</v>
      </c>
      <c r="N8">
        <f>raw!I15</f>
        <v>1</v>
      </c>
      <c r="O8">
        <f>raw!I16</f>
        <v>1</v>
      </c>
      <c r="P8">
        <f>raw!I17</f>
        <v>1</v>
      </c>
      <c r="Q8">
        <f>raw!I18</f>
        <v>1</v>
      </c>
      <c r="R8">
        <f>raw!I19</f>
        <v>1</v>
      </c>
      <c r="S8">
        <f>raw!I20</f>
        <v>1</v>
      </c>
      <c r="T8">
        <f>raw!I21</f>
        <v>1</v>
      </c>
      <c r="U8">
        <f>raw!I22</f>
        <v>1</v>
      </c>
      <c r="V8">
        <f>raw!I23</f>
        <v>1</v>
      </c>
      <c r="W8">
        <f>raw!I24</f>
        <v>1</v>
      </c>
      <c r="X8">
        <f>raw!I25</f>
        <v>1</v>
      </c>
      <c r="Y8">
        <f>raw!I26</f>
        <v>1</v>
      </c>
      <c r="Z8">
        <f>raw!I27</f>
        <v>1</v>
      </c>
      <c r="AA8">
        <f>raw!I28</f>
        <v>1</v>
      </c>
      <c r="AB8">
        <f>raw!I29</f>
        <v>1</v>
      </c>
      <c r="AC8">
        <f>raw!I30</f>
        <v>1</v>
      </c>
      <c r="AD8">
        <f>raw!I31</f>
        <v>1</v>
      </c>
      <c r="AE8">
        <f>raw!I32</f>
        <v>1</v>
      </c>
      <c r="AF8">
        <f>raw!I33</f>
        <v>1</v>
      </c>
      <c r="AG8">
        <f>raw!I34</f>
        <v>1</v>
      </c>
      <c r="AH8">
        <f>raw!I35</f>
        <v>1</v>
      </c>
      <c r="AI8">
        <f>raw!I36</f>
        <v>1</v>
      </c>
      <c r="AJ8">
        <f>raw!I37</f>
        <v>1</v>
      </c>
      <c r="AK8">
        <f>raw!I38</f>
        <v>1</v>
      </c>
      <c r="AL8">
        <f>raw!I39</f>
        <v>1</v>
      </c>
      <c r="AM8">
        <f>raw!I40</f>
        <v>1</v>
      </c>
      <c r="AN8">
        <f>raw!I41</f>
        <v>1</v>
      </c>
      <c r="AO8">
        <f>raw!I42</f>
        <v>1</v>
      </c>
      <c r="AP8">
        <f>raw!I43</f>
        <v>1</v>
      </c>
      <c r="AQ8">
        <f>raw!I44</f>
        <v>1</v>
      </c>
      <c r="AR8">
        <f>raw!I45</f>
        <v>1</v>
      </c>
      <c r="AS8">
        <f>raw!I46</f>
        <v>1</v>
      </c>
      <c r="AT8">
        <f>raw!I47</f>
        <v>1</v>
      </c>
      <c r="AU8">
        <f>raw!I48</f>
        <v>1</v>
      </c>
      <c r="AV8">
        <f>raw!I49</f>
        <v>1</v>
      </c>
      <c r="AW8">
        <f>raw!I50</f>
        <v>1</v>
      </c>
      <c r="AX8">
        <f>raw!I51</f>
        <v>1</v>
      </c>
      <c r="AY8">
        <f>raw!I52</f>
        <v>1</v>
      </c>
      <c r="AZ8">
        <f>raw!I53</f>
        <v>1</v>
      </c>
      <c r="BA8">
        <f>raw!I54</f>
        <v>1</v>
      </c>
      <c r="BB8">
        <f>raw!I55</f>
        <v>1</v>
      </c>
      <c r="BC8">
        <f>raw!I56</f>
        <v>1</v>
      </c>
      <c r="BD8">
        <f>raw!I57</f>
        <v>1</v>
      </c>
      <c r="BE8">
        <f>raw!I58</f>
        <v>1</v>
      </c>
      <c r="BF8">
        <f>raw!I59</f>
        <v>1</v>
      </c>
      <c r="BG8">
        <f>raw!I60</f>
        <v>1</v>
      </c>
      <c r="BH8">
        <f>raw!I61</f>
        <v>1</v>
      </c>
      <c r="BI8">
        <f>raw!I62</f>
        <v>1</v>
      </c>
      <c r="BJ8">
        <f>raw!I63</f>
        <v>1</v>
      </c>
      <c r="BK8">
        <f>raw!I64</f>
        <v>1</v>
      </c>
      <c r="BL8">
        <f>raw!I65</f>
        <v>1</v>
      </c>
      <c r="BM8">
        <f>raw!I66</f>
        <v>1</v>
      </c>
      <c r="BN8">
        <f>raw!I67</f>
        <v>1</v>
      </c>
      <c r="BO8">
        <f>raw!I68</f>
        <v>1</v>
      </c>
      <c r="BP8">
        <f>raw!I69</f>
        <v>1</v>
      </c>
      <c r="BQ8">
        <f>raw!I70</f>
        <v>1</v>
      </c>
      <c r="BR8">
        <f>raw!I71</f>
        <v>1</v>
      </c>
      <c r="BS8">
        <f>raw!I72</f>
        <v>1</v>
      </c>
      <c r="BT8">
        <f>raw!I73</f>
        <v>1</v>
      </c>
      <c r="BU8">
        <f>raw!I74</f>
        <v>1</v>
      </c>
      <c r="BV8">
        <f>raw!I75</f>
        <v>1</v>
      </c>
      <c r="BW8">
        <f>raw!I76</f>
        <v>1</v>
      </c>
      <c r="BX8">
        <f>raw!I77</f>
        <v>1</v>
      </c>
      <c r="BY8">
        <f>raw!I78</f>
        <v>1</v>
      </c>
      <c r="BZ8">
        <f>raw!I79</f>
        <v>1</v>
      </c>
      <c r="CA8">
        <f>raw!I80</f>
        <v>1</v>
      </c>
      <c r="CB8">
        <f>raw!I81</f>
        <v>1</v>
      </c>
      <c r="CC8">
        <f>raw!I82</f>
        <v>1</v>
      </c>
      <c r="CD8">
        <f>raw!I83</f>
        <v>1</v>
      </c>
      <c r="CE8">
        <f>raw!I84</f>
        <v>1</v>
      </c>
      <c r="CF8">
        <f>raw!I85</f>
        <v>1</v>
      </c>
      <c r="CG8">
        <f>raw!I86</f>
        <v>1</v>
      </c>
      <c r="CH8">
        <f>raw!I87</f>
        <v>1</v>
      </c>
      <c r="CI8">
        <f>raw!I88</f>
        <v>1</v>
      </c>
      <c r="CJ8">
        <f>raw!I89</f>
        <v>1</v>
      </c>
      <c r="CK8">
        <f>raw!I90</f>
        <v>1</v>
      </c>
      <c r="CL8">
        <f>raw!I91</f>
        <v>1</v>
      </c>
      <c r="CM8">
        <f>raw!I92</f>
        <v>1</v>
      </c>
      <c r="CN8">
        <f>raw!I93</f>
        <v>1</v>
      </c>
      <c r="CO8">
        <f>raw!I94</f>
        <v>1</v>
      </c>
      <c r="CP8">
        <f>raw!I95</f>
        <v>1</v>
      </c>
      <c r="CQ8">
        <f>raw!I96</f>
        <v>1</v>
      </c>
      <c r="CR8">
        <f>raw!I97</f>
        <v>1</v>
      </c>
      <c r="CS8">
        <f>raw!I98</f>
        <v>1</v>
      </c>
      <c r="CT8">
        <f>raw!I99</f>
        <v>1</v>
      </c>
      <c r="CU8">
        <f>raw!I100</f>
        <v>1</v>
      </c>
      <c r="CV8">
        <f>raw!I101</f>
        <v>1</v>
      </c>
      <c r="CW8">
        <f>raw!I102</f>
        <v>1</v>
      </c>
      <c r="CX8">
        <f>raw!I103</f>
        <v>1</v>
      </c>
      <c r="CY8">
        <f>raw!I104</f>
        <v>1</v>
      </c>
      <c r="CZ8">
        <f>raw!I105</f>
        <v>1</v>
      </c>
      <c r="DA8">
        <f>raw!I106</f>
        <v>1</v>
      </c>
      <c r="DB8">
        <f>raw!I107</f>
        <v>1</v>
      </c>
      <c r="DC8">
        <f>raw!I108</f>
        <v>1</v>
      </c>
      <c r="DD8">
        <f>raw!I109</f>
        <v>1</v>
      </c>
      <c r="DE8">
        <f>raw!I110</f>
        <v>1</v>
      </c>
      <c r="DF8">
        <f>raw!I111</f>
        <v>1</v>
      </c>
      <c r="DG8">
        <f>raw!I112</f>
        <v>1</v>
      </c>
      <c r="DH8">
        <f>raw!I113</f>
        <v>1</v>
      </c>
      <c r="DI8">
        <f>raw!I114</f>
        <v>1</v>
      </c>
      <c r="DJ8">
        <f>raw!I115</f>
        <v>1</v>
      </c>
      <c r="DK8">
        <f>raw!I116</f>
        <v>1</v>
      </c>
      <c r="DL8">
        <f>raw!I117</f>
        <v>1</v>
      </c>
      <c r="DM8">
        <f>raw!I118</f>
        <v>1</v>
      </c>
      <c r="DN8">
        <f>raw!I119</f>
        <v>1</v>
      </c>
      <c r="DO8">
        <f>raw!I120</f>
        <v>1</v>
      </c>
      <c r="DP8">
        <f>raw!I121</f>
        <v>1</v>
      </c>
      <c r="DQ8">
        <f>raw!I122</f>
        <v>1</v>
      </c>
      <c r="DR8">
        <f>raw!I123</f>
        <v>1</v>
      </c>
      <c r="DS8">
        <f>raw!I124</f>
        <v>1</v>
      </c>
      <c r="DT8">
        <f>raw!I125</f>
        <v>1</v>
      </c>
      <c r="DU8">
        <f>raw!I126</f>
        <v>1</v>
      </c>
      <c r="DV8">
        <f>raw!I127</f>
        <v>1</v>
      </c>
      <c r="DW8">
        <f>raw!I128</f>
        <v>1</v>
      </c>
      <c r="DX8">
        <f>raw!I129</f>
        <v>1</v>
      </c>
      <c r="DY8">
        <f>raw!I130</f>
        <v>1</v>
      </c>
      <c r="DZ8">
        <f>raw!I131</f>
        <v>1</v>
      </c>
      <c r="EA8">
        <f>raw!I132</f>
        <v>1</v>
      </c>
      <c r="EB8">
        <f>raw!I133</f>
        <v>1</v>
      </c>
      <c r="EC8">
        <f>raw!I134</f>
        <v>1</v>
      </c>
      <c r="ED8">
        <f>raw!I135</f>
        <v>1</v>
      </c>
      <c r="EE8">
        <f>raw!I136</f>
        <v>1</v>
      </c>
      <c r="EF8">
        <f>raw!I137</f>
        <v>1</v>
      </c>
      <c r="EG8">
        <f>raw!I138</f>
        <v>1</v>
      </c>
      <c r="EH8">
        <f>raw!I139</f>
        <v>1</v>
      </c>
      <c r="EI8">
        <f>raw!I140</f>
        <v>1</v>
      </c>
      <c r="EJ8">
        <f>raw!I141</f>
        <v>1</v>
      </c>
      <c r="EK8">
        <f>raw!I142</f>
        <v>1</v>
      </c>
      <c r="EL8">
        <f>raw!I143</f>
        <v>1</v>
      </c>
      <c r="EM8">
        <f>raw!I144</f>
        <v>1</v>
      </c>
      <c r="EN8">
        <f>raw!I145</f>
        <v>1</v>
      </c>
      <c r="EO8">
        <f>raw!I146</f>
        <v>1</v>
      </c>
      <c r="EP8">
        <f>raw!I147</f>
        <v>1</v>
      </c>
      <c r="EQ8">
        <f>raw!I148</f>
        <v>1</v>
      </c>
      <c r="ER8">
        <f>raw!I149</f>
        <v>1</v>
      </c>
      <c r="ES8">
        <f>raw!I150</f>
        <v>1</v>
      </c>
      <c r="ET8">
        <f>raw!I151</f>
        <v>1</v>
      </c>
      <c r="EU8">
        <f>raw!I152</f>
        <v>1</v>
      </c>
      <c r="EV8">
        <f>raw!I153</f>
        <v>1</v>
      </c>
      <c r="EW8">
        <f>raw!I154</f>
        <v>1</v>
      </c>
      <c r="EX8">
        <f>raw!I155</f>
        <v>1</v>
      </c>
      <c r="EY8">
        <f>raw!I156</f>
        <v>1</v>
      </c>
      <c r="EZ8">
        <f>raw!I157</f>
        <v>1</v>
      </c>
      <c r="FA8">
        <f>raw!I158</f>
        <v>1</v>
      </c>
      <c r="FB8">
        <f>raw!I159</f>
        <v>1</v>
      </c>
      <c r="FC8">
        <f>raw!I160</f>
        <v>1</v>
      </c>
      <c r="FD8">
        <f>raw!I161</f>
        <v>1</v>
      </c>
      <c r="FE8">
        <f>raw!I162</f>
        <v>1</v>
      </c>
      <c r="FF8">
        <f>raw!I163</f>
        <v>1</v>
      </c>
      <c r="FG8">
        <f>raw!I164</f>
        <v>1</v>
      </c>
      <c r="FH8">
        <f>raw!I165</f>
        <v>1</v>
      </c>
      <c r="FI8">
        <f>raw!I166</f>
        <v>1</v>
      </c>
      <c r="FJ8">
        <f>raw!I167</f>
        <v>1</v>
      </c>
      <c r="FK8">
        <f>raw!I168</f>
        <v>1</v>
      </c>
      <c r="FL8">
        <f>raw!I169</f>
        <v>1</v>
      </c>
      <c r="FM8">
        <f>raw!I170</f>
        <v>1</v>
      </c>
      <c r="FN8">
        <f>raw!I171</f>
        <v>1</v>
      </c>
      <c r="FO8">
        <f>raw!I172</f>
        <v>1</v>
      </c>
      <c r="FP8">
        <f>raw!I173</f>
        <v>1</v>
      </c>
      <c r="FQ8">
        <f>raw!I174</f>
        <v>1</v>
      </c>
      <c r="FR8">
        <f>raw!I175</f>
        <v>1</v>
      </c>
      <c r="FS8">
        <f>raw!I176</f>
        <v>1</v>
      </c>
      <c r="FT8">
        <f>raw!I177</f>
        <v>1</v>
      </c>
      <c r="FU8">
        <f>raw!I178</f>
        <v>1</v>
      </c>
      <c r="FV8">
        <f>raw!I179</f>
        <v>1</v>
      </c>
      <c r="FW8">
        <f>raw!I180</f>
        <v>1</v>
      </c>
      <c r="FX8">
        <f>raw!I181</f>
        <v>1</v>
      </c>
      <c r="FY8">
        <f>raw!I182</f>
        <v>1</v>
      </c>
      <c r="FZ8">
        <f>raw!I183</f>
        <v>1</v>
      </c>
      <c r="GA8">
        <f>raw!I184</f>
        <v>1</v>
      </c>
      <c r="GB8">
        <f>raw!I185</f>
        <v>1</v>
      </c>
      <c r="GC8">
        <f>raw!I186</f>
        <v>1</v>
      </c>
      <c r="GD8">
        <f>raw!I187</f>
        <v>1</v>
      </c>
      <c r="GE8">
        <f>raw!I188</f>
        <v>1</v>
      </c>
      <c r="GF8">
        <f>raw!I189</f>
        <v>1</v>
      </c>
      <c r="GG8">
        <f>raw!I190</f>
        <v>1</v>
      </c>
      <c r="GH8">
        <f>raw!I191</f>
        <v>1</v>
      </c>
      <c r="GI8">
        <f>raw!I192</f>
        <v>1</v>
      </c>
      <c r="GJ8">
        <f>raw!I193</f>
        <v>1</v>
      </c>
      <c r="GK8">
        <f>raw!I194</f>
        <v>1</v>
      </c>
      <c r="GL8">
        <f>raw!I195</f>
        <v>1</v>
      </c>
      <c r="GM8">
        <f>raw!I196</f>
        <v>1</v>
      </c>
      <c r="GN8">
        <f>raw!I197</f>
        <v>1</v>
      </c>
      <c r="GO8">
        <f>raw!I198</f>
        <v>1</v>
      </c>
      <c r="GP8">
        <f>raw!I199</f>
        <v>1</v>
      </c>
      <c r="GQ8">
        <f>raw!I200</f>
        <v>1</v>
      </c>
      <c r="GR8">
        <f>raw!I201</f>
        <v>1</v>
      </c>
      <c r="GS8">
        <f>raw!I202</f>
        <v>1</v>
      </c>
    </row>
    <row r="9" spans="1:201" x14ac:dyDescent="0.35">
      <c r="A9" t="str">
        <f>raw!J2</f>
        <v>Punt</v>
      </c>
      <c r="B9">
        <f>raw!J3</f>
        <v>13.448888888888888</v>
      </c>
      <c r="C9">
        <f>raw!J4</f>
        <v>9.0847222222222221</v>
      </c>
      <c r="D9">
        <f>raw!J5</f>
        <v>9.8995833333333341</v>
      </c>
      <c r="E9">
        <f>raw!J6</f>
        <v>11.780833333333334</v>
      </c>
      <c r="F9">
        <f>raw!J7</f>
        <v>9.2416666666666671</v>
      </c>
      <c r="G9">
        <f>raw!J8</f>
        <v>11.185416666666667</v>
      </c>
      <c r="H9">
        <f>raw!J9</f>
        <v>9.7319444444444461</v>
      </c>
      <c r="I9">
        <f>raw!J10</f>
        <v>7.9249999999999998</v>
      </c>
      <c r="J9">
        <f>raw!J11</f>
        <v>5.9249999999999998</v>
      </c>
      <c r="K9">
        <f>raw!J12</f>
        <v>10.672222222222222</v>
      </c>
      <c r="L9">
        <f>raw!J13</f>
        <v>4.7272222222222222</v>
      </c>
      <c r="M9">
        <f>raw!J14</f>
        <v>9.5409027777777791</v>
      </c>
      <c r="N9">
        <f>raw!J15</f>
        <v>7.5512500000000005</v>
      </c>
      <c r="O9">
        <f>raw!J16</f>
        <v>9.7429166666666678</v>
      </c>
      <c r="P9">
        <f>raw!J17</f>
        <v>2.3986111111111112</v>
      </c>
      <c r="Q9">
        <f>raw!J18</f>
        <v>6.6755555555555546</v>
      </c>
      <c r="R9">
        <f>raw!J19</f>
        <v>6.6013888888888888</v>
      </c>
      <c r="S9">
        <f>raw!J20</f>
        <v>7.5420833333333341</v>
      </c>
      <c r="T9">
        <f>raw!J21</f>
        <v>5.3475000000000001</v>
      </c>
      <c r="U9">
        <f>raw!J22</f>
        <v>5.0284722222222227</v>
      </c>
      <c r="V9">
        <f>raw!J23</f>
        <v>3.3833333333333333</v>
      </c>
      <c r="W9">
        <f>raw!J24</f>
        <v>4.1618055555555555</v>
      </c>
      <c r="X9">
        <f>raw!J25</f>
        <v>6.8423611111111109</v>
      </c>
      <c r="Y9">
        <f>raw!J26</f>
        <v>2.0193055555555555</v>
      </c>
      <c r="Z9">
        <f>raw!J27</f>
        <v>6.8954166666666667</v>
      </c>
      <c r="AA9">
        <f>raw!J28</f>
        <v>5.6170833333333334</v>
      </c>
      <c r="AB9">
        <f>raw!J29</f>
        <v>4.9866666666666664</v>
      </c>
      <c r="AC9">
        <f>raw!J30</f>
        <v>5.7322222222222221</v>
      </c>
      <c r="AD9">
        <f>raw!J31</f>
        <v>-0.39666666666666667</v>
      </c>
      <c r="AE9">
        <f>raw!J32</f>
        <v>5.6402777777777784</v>
      </c>
      <c r="AF9">
        <f>raw!J33</f>
        <v>5.7</v>
      </c>
      <c r="AG9">
        <f>raw!J34</f>
        <v>5.3583333333333343</v>
      </c>
      <c r="AH9">
        <f>raw!J35</f>
        <v>1.7480555555555559</v>
      </c>
      <c r="AI9">
        <f>raw!J36</f>
        <v>6.2144444444444433</v>
      </c>
      <c r="AJ9">
        <f>raw!J37</f>
        <v>5.522222222222223</v>
      </c>
      <c r="AK9">
        <f>raw!J38</f>
        <v>6.3680555555555554</v>
      </c>
      <c r="AL9">
        <f>raw!J39</f>
        <v>5.5520833333333339</v>
      </c>
      <c r="AM9">
        <f>raw!J40</f>
        <v>-0.11666666666666661</v>
      </c>
      <c r="AN9">
        <f>raw!J41</f>
        <v>2.0872222222222221</v>
      </c>
      <c r="AO9">
        <f>raw!J42</f>
        <v>2.3450000000000002</v>
      </c>
      <c r="AP9">
        <f>raw!J43</f>
        <v>1.0391666666666666</v>
      </c>
      <c r="AQ9">
        <f>raw!J44</f>
        <v>3.8245833333333339</v>
      </c>
      <c r="AR9">
        <f>raw!J45</f>
        <v>2.097777777777778</v>
      </c>
      <c r="AS9">
        <f>raw!J46</f>
        <v>-0.88777777777777767</v>
      </c>
      <c r="AT9">
        <f>raw!J47</f>
        <v>5.033888888888888</v>
      </c>
      <c r="AU9">
        <f>raw!J48</f>
        <v>6.5138888888888893</v>
      </c>
      <c r="AV9">
        <f>raw!J49</f>
        <v>4.275555555555556</v>
      </c>
      <c r="AW9">
        <f>raw!J50</f>
        <v>2.9458333333333337</v>
      </c>
      <c r="AX9">
        <f>raw!J51</f>
        <v>1.2333333333333334</v>
      </c>
      <c r="AY9">
        <f>raw!J52</f>
        <v>2.3527777777777779</v>
      </c>
      <c r="AZ9">
        <f>raw!J53</f>
        <v>2.4500000000000006</v>
      </c>
      <c r="BA9">
        <f>raw!J54</f>
        <v>1.889027777777778</v>
      </c>
      <c r="BB9">
        <f>raw!J55</f>
        <v>4.885416666666667</v>
      </c>
      <c r="BC9">
        <f>raw!J56</f>
        <v>3.8755555555555548</v>
      </c>
      <c r="BD9">
        <f>raw!J57</f>
        <v>3.0062499999999992</v>
      </c>
      <c r="BE9">
        <f>raw!J58</f>
        <v>0.79097222222222208</v>
      </c>
      <c r="BF9">
        <f>raw!J59</f>
        <v>2.7027777777777779</v>
      </c>
      <c r="BG9">
        <f>raw!J60</f>
        <v>1.463888888888889</v>
      </c>
      <c r="BH9">
        <f>raw!J61</f>
        <v>2.8113888888888892</v>
      </c>
      <c r="BI9">
        <f>raw!J62</f>
        <v>2.2840277777777778</v>
      </c>
      <c r="BJ9">
        <f>raw!J63</f>
        <v>3.1674999999999995</v>
      </c>
      <c r="BK9">
        <f>raw!J64</f>
        <v>1.945416666666667</v>
      </c>
      <c r="BL9">
        <f>raw!J65</f>
        <v>3.5268055555555557</v>
      </c>
      <c r="BM9">
        <f>raw!J66</f>
        <v>-0.13611111111111107</v>
      </c>
      <c r="BN9">
        <f>raw!J67</f>
        <v>4.6861111111111109</v>
      </c>
      <c r="BO9">
        <f>raw!J68</f>
        <v>0.94916666666666671</v>
      </c>
      <c r="BP9">
        <f>raw!J69</f>
        <v>3.5972222222222223</v>
      </c>
      <c r="BQ9">
        <f>raw!J70</f>
        <v>3.9722222222222219</v>
      </c>
      <c r="BR9">
        <f>raw!J71</f>
        <v>-4.9166666666666324E-2</v>
      </c>
      <c r="BS9">
        <f>raw!J72</f>
        <v>3.7430555555555558</v>
      </c>
      <c r="BT9">
        <f>raw!J73</f>
        <v>1.8055555555555556</v>
      </c>
      <c r="BU9">
        <f>raw!J74</f>
        <v>-1.1916666666666667</v>
      </c>
      <c r="BV9">
        <f>raw!J75</f>
        <v>-0.41805555555555579</v>
      </c>
      <c r="BW9">
        <f>raw!J76</f>
        <v>3.3238888888888889</v>
      </c>
      <c r="BX9">
        <f>raw!J77</f>
        <v>1.7888888888888892</v>
      </c>
      <c r="BY9">
        <f>raw!J78</f>
        <v>4.6277777777777782</v>
      </c>
      <c r="BZ9">
        <f>raw!J79</f>
        <v>0.29333333333333333</v>
      </c>
      <c r="CA9">
        <f>raw!J80</f>
        <v>2.3924999999999996</v>
      </c>
      <c r="CB9">
        <f>raw!J81</f>
        <v>1.7599999999999996</v>
      </c>
      <c r="CC9">
        <f>raw!J82</f>
        <v>2.5919444444444446</v>
      </c>
      <c r="CD9">
        <f>raw!J83</f>
        <v>-0.75833333333333297</v>
      </c>
      <c r="CE9">
        <f>raw!J84</f>
        <v>0.9244444444444444</v>
      </c>
      <c r="CF9">
        <f>raw!J85</f>
        <v>1.6199999999999997</v>
      </c>
      <c r="CG9">
        <f>raw!J86</f>
        <v>2.8475000000000001</v>
      </c>
      <c r="CH9">
        <f>raw!J87</f>
        <v>1.7773611111111112</v>
      </c>
      <c r="CI9">
        <f>raw!J88</f>
        <v>3.1644444444444435</v>
      </c>
      <c r="CJ9">
        <f>raw!J89</f>
        <v>1.4450000000000001</v>
      </c>
      <c r="CK9">
        <f>raw!J90</f>
        <v>0.70000000000000018</v>
      </c>
      <c r="CL9">
        <f>raw!J91</f>
        <v>-1.4986111111111113</v>
      </c>
      <c r="CM9">
        <f>raw!J92</f>
        <v>-0.50555555555555542</v>
      </c>
      <c r="CN9">
        <f>raw!J93</f>
        <v>1.3688888888888893</v>
      </c>
      <c r="CO9">
        <f>raw!J94</f>
        <v>1.3772222222222221</v>
      </c>
      <c r="CP9">
        <f>raw!J95</f>
        <v>2.1681944444444441</v>
      </c>
      <c r="CQ9">
        <f>raw!J96</f>
        <v>0.50694444444444442</v>
      </c>
      <c r="CR9">
        <f>raw!J97</f>
        <v>2.2000000000000011</v>
      </c>
      <c r="CS9">
        <f>raw!J98</f>
        <v>2.0286111111111111</v>
      </c>
      <c r="CT9">
        <f>raw!J99</f>
        <v>2.791666666666667</v>
      </c>
      <c r="CU9">
        <f>raw!J100</f>
        <v>0.16666666666666691</v>
      </c>
      <c r="CV9">
        <f>raw!J101</f>
        <v>1.34</v>
      </c>
      <c r="CW9">
        <f>raw!J102</f>
        <v>-0.94444444444444431</v>
      </c>
      <c r="CX9">
        <f>raw!J103</f>
        <v>0.55111111111111122</v>
      </c>
      <c r="CY9">
        <f>raw!J104</f>
        <v>2.1427777777777779</v>
      </c>
      <c r="CZ9">
        <f>raw!J105</f>
        <v>0.73333333333333328</v>
      </c>
      <c r="DA9">
        <f>raw!J106</f>
        <v>-0.50555555555555576</v>
      </c>
      <c r="DB9">
        <f>raw!J107</f>
        <v>-0.47222222222222232</v>
      </c>
      <c r="DC9">
        <f>raw!J108</f>
        <v>1.0230555555555556</v>
      </c>
      <c r="DD9">
        <f>raw!J109</f>
        <v>0.48388888888888881</v>
      </c>
      <c r="DE9">
        <f>raw!J110</f>
        <v>-8.8888888888888958E-3</v>
      </c>
      <c r="DF9">
        <f>raw!J111</f>
        <v>-2.2666666666666662</v>
      </c>
      <c r="DG9">
        <f>raw!J112</f>
        <v>0.17500000000000004</v>
      </c>
      <c r="DH9">
        <f>raw!J113</f>
        <v>0.36833333333333318</v>
      </c>
      <c r="DI9">
        <f>raw!J114</f>
        <v>-0.64166666666666672</v>
      </c>
      <c r="DJ9">
        <f>raw!J115</f>
        <v>1.1625000000000001</v>
      </c>
      <c r="DK9">
        <f>raw!J116</f>
        <v>0.8666666666666667</v>
      </c>
      <c r="DL9">
        <f>raw!J117</f>
        <v>-2.5405555555555552</v>
      </c>
      <c r="DM9">
        <f>raw!J118</f>
        <v>0.14166666666666672</v>
      </c>
      <c r="DN9">
        <f>raw!J119</f>
        <v>0.15555555555555561</v>
      </c>
      <c r="DO9">
        <f>raw!J120</f>
        <v>-4.1666666666666789E-2</v>
      </c>
      <c r="DP9">
        <f>raw!J121</f>
        <v>-9.7222222222222071E-2</v>
      </c>
      <c r="DQ9">
        <f>raw!J122</f>
        <v>-0.58805555555555555</v>
      </c>
      <c r="DR9">
        <f>raw!J123</f>
        <v>0.62333333333333329</v>
      </c>
      <c r="DS9">
        <f>raw!J124</f>
        <v>-1.0425</v>
      </c>
      <c r="DT9">
        <f>raw!J125</f>
        <v>0.72888888888888914</v>
      </c>
      <c r="DU9">
        <f>raw!J126</f>
        <v>1.5847222222222219</v>
      </c>
      <c r="DV9">
        <f>raw!J127</f>
        <v>1.573333333333333</v>
      </c>
      <c r="DW9">
        <f>raw!J128</f>
        <v>1.5458333333333334</v>
      </c>
      <c r="DX9">
        <f>raw!J129</f>
        <v>0.36291666666666689</v>
      </c>
      <c r="DY9">
        <f>raw!J130</f>
        <v>-1.8888888888888792E-2</v>
      </c>
      <c r="DZ9">
        <f>raw!J131</f>
        <v>-0.66069444444444436</v>
      </c>
      <c r="EA9">
        <f>raw!J132</f>
        <v>0.87111111111111084</v>
      </c>
      <c r="EB9">
        <f>raw!J133</f>
        <v>-1.0483333333333331</v>
      </c>
      <c r="EC9">
        <f>raw!J134</f>
        <v>0.42805555555555552</v>
      </c>
      <c r="ED9">
        <f>raw!J135</f>
        <v>1.8322222222222226</v>
      </c>
      <c r="EE9">
        <f>raw!J136</f>
        <v>-3.0062500000000001</v>
      </c>
      <c r="EF9">
        <f>raw!J137</f>
        <v>-1.1911111111111112</v>
      </c>
      <c r="EG9">
        <f>raw!J138</f>
        <v>-3.3249999999999997</v>
      </c>
      <c r="EH9">
        <f>raw!J139</f>
        <v>-0.84583333333333321</v>
      </c>
      <c r="EI9">
        <f>raw!J140</f>
        <v>-0.65250000000000019</v>
      </c>
      <c r="EJ9">
        <f>raw!J141</f>
        <v>1.6722222222222225</v>
      </c>
      <c r="EK9">
        <f>raw!J142</f>
        <v>-1.1861111111111111</v>
      </c>
      <c r="EL9">
        <f>raw!J143</f>
        <v>-0.47083333333333338</v>
      </c>
      <c r="EM9">
        <f>raw!J144</f>
        <v>-0.58000000000000018</v>
      </c>
      <c r="EN9">
        <f>raw!J145</f>
        <v>-1.0150000000000001</v>
      </c>
      <c r="EO9">
        <f>raw!J146</f>
        <v>-1.351388888888889</v>
      </c>
      <c r="EP9">
        <f>raw!J147</f>
        <v>-0.10694444444444433</v>
      </c>
      <c r="EQ9">
        <f>raw!J148</f>
        <v>-1.7244444444444442</v>
      </c>
      <c r="ER9">
        <f>raw!J149</f>
        <v>1.7951388888888888</v>
      </c>
      <c r="ES9">
        <f>raw!J150</f>
        <v>1.302777777777778</v>
      </c>
      <c r="ET9">
        <f>raw!J151</f>
        <v>-1.0066666666666666</v>
      </c>
      <c r="EU9">
        <f>raw!J152</f>
        <v>-0.82166666666666655</v>
      </c>
      <c r="EV9">
        <f>raw!J153</f>
        <v>0.13958333333333325</v>
      </c>
      <c r="EW9">
        <f>raw!J154</f>
        <v>0.81777777777777771</v>
      </c>
      <c r="EX9">
        <f>raw!J155</f>
        <v>-0.19444444444444442</v>
      </c>
      <c r="EY9">
        <f>raw!J156</f>
        <v>-3.722222222222215E-2</v>
      </c>
      <c r="EZ9">
        <f>raw!J157</f>
        <v>-0.16916666666666663</v>
      </c>
      <c r="FA9">
        <f>raw!J158</f>
        <v>0.61222222222222233</v>
      </c>
      <c r="FB9">
        <f>raw!J159</f>
        <v>1.1733333333333333</v>
      </c>
      <c r="FC9">
        <f>raw!J160</f>
        <v>6.8055555555555716E-2</v>
      </c>
      <c r="FD9">
        <f>raw!J161</f>
        <v>-0.40944444444444439</v>
      </c>
      <c r="FE9">
        <f>raw!J162</f>
        <v>0.40888888888888875</v>
      </c>
      <c r="FF9">
        <f>raw!J163</f>
        <v>1.21875</v>
      </c>
      <c r="FG9">
        <f>raw!J164</f>
        <v>-1.7013888888888888</v>
      </c>
      <c r="FH9">
        <f>raw!J165</f>
        <v>-2.0472222222222225</v>
      </c>
      <c r="FI9">
        <f>raw!J166</f>
        <v>0.33777777777777779</v>
      </c>
      <c r="FJ9">
        <f>raw!J167</f>
        <v>-2.0250000000000004</v>
      </c>
      <c r="FK9">
        <f>raw!J168</f>
        <v>0.14166666666666672</v>
      </c>
      <c r="FL9">
        <f>raw!J169</f>
        <v>-0.982222222222222</v>
      </c>
      <c r="FM9">
        <f>raw!J170</f>
        <v>-0.98638888888888876</v>
      </c>
      <c r="FN9">
        <f>raw!J171</f>
        <v>-0.48388888888888892</v>
      </c>
      <c r="FO9">
        <f>raw!J172</f>
        <v>-1.0577777777777777</v>
      </c>
      <c r="FP9">
        <f>raw!J173</f>
        <v>-1.4144444444444444</v>
      </c>
      <c r="FQ9">
        <f>raw!J174</f>
        <v>-0.69166666666666676</v>
      </c>
      <c r="FR9">
        <f>raw!J175</f>
        <v>0.72222222222222165</v>
      </c>
      <c r="FS9">
        <f>raw!J176</f>
        <v>8.3750000000000074E-2</v>
      </c>
      <c r="FT9">
        <f>raw!J177</f>
        <v>-1.9250000000000003</v>
      </c>
      <c r="FU9">
        <f>raw!J178</f>
        <v>-1.3865277777777776</v>
      </c>
      <c r="FV9">
        <f>raw!J179</f>
        <v>-2.3199999999999998</v>
      </c>
      <c r="FW9">
        <f>raw!J180</f>
        <v>-1.5225000000000002</v>
      </c>
      <c r="FX9">
        <f>raw!J181</f>
        <v>-1.6533333333333331</v>
      </c>
      <c r="FY9">
        <f>raw!J182</f>
        <v>-0.87500000000000011</v>
      </c>
      <c r="FZ9">
        <f>raw!J183</f>
        <v>-1.2183333333333333</v>
      </c>
      <c r="GA9">
        <f>raw!J184</f>
        <v>6.6666666666666791E-2</v>
      </c>
      <c r="GB9">
        <f>raw!J185</f>
        <v>0.875</v>
      </c>
      <c r="GC9">
        <f>raw!J186</f>
        <v>-1.2749999999999999</v>
      </c>
      <c r="GD9">
        <f>raw!J187</f>
        <v>-1.4827777777777773</v>
      </c>
      <c r="GE9">
        <f>raw!J188</f>
        <v>-3.5933333333333333</v>
      </c>
      <c r="GF9">
        <f>raw!J189</f>
        <v>-0.4373611111111112</v>
      </c>
      <c r="GG9">
        <f>raw!J190</f>
        <v>-1.1875</v>
      </c>
      <c r="GH9">
        <f>raw!J191</f>
        <v>-1.2930555555555556</v>
      </c>
      <c r="GI9">
        <f>raw!J192</f>
        <v>-1.973888888888889</v>
      </c>
      <c r="GJ9">
        <f>raw!J193</f>
        <v>-2.9849999999999999</v>
      </c>
      <c r="GK9">
        <f>raw!J194</f>
        <v>-1.0902777777777777</v>
      </c>
      <c r="GL9">
        <f>raw!J195</f>
        <v>-2.255555555555556</v>
      </c>
      <c r="GM9">
        <f>raw!J196</f>
        <v>-1.3855555555555557</v>
      </c>
      <c r="GN9">
        <f>raw!J197</f>
        <v>-0.23999999999999991</v>
      </c>
      <c r="GO9">
        <f>raw!J198</f>
        <v>-2.275555555555556</v>
      </c>
      <c r="GP9">
        <f>raw!J199</f>
        <v>-1.5666666666666669</v>
      </c>
      <c r="GQ9">
        <f>raw!J200</f>
        <v>-2.2984722222222222</v>
      </c>
      <c r="GR9">
        <f>raw!J201</f>
        <v>-1.6284722222222223</v>
      </c>
      <c r="GS9">
        <f>raw!J202</f>
        <v>-2.2844444444444445</v>
      </c>
    </row>
    <row r="10" spans="1:201" x14ac:dyDescent="0.35">
      <c r="A10" t="str">
        <f>raw!K2</f>
        <v>Normal</v>
      </c>
      <c r="B10">
        <f>raw!K3</f>
        <v>11.431555555555555</v>
      </c>
      <c r="C10">
        <f>raw!K4</f>
        <v>11.8575</v>
      </c>
      <c r="D10">
        <f>raw!K5</f>
        <v>10.100833333333332</v>
      </c>
      <c r="E10">
        <f>raw!K6</f>
        <v>9.6126388888888901</v>
      </c>
      <c r="F10">
        <f>raw!K7</f>
        <v>8.3583333333333343</v>
      </c>
      <c r="G10">
        <f>raw!K8</f>
        <v>8.6666666666666661</v>
      </c>
      <c r="H10">
        <f>raw!K9</f>
        <v>8.2638888888888911</v>
      </c>
      <c r="I10">
        <f>raw!K10</f>
        <v>6.8083333333333336</v>
      </c>
      <c r="J10">
        <f>raw!K11</f>
        <v>6.3166666666666673</v>
      </c>
      <c r="K10">
        <f>raw!K12</f>
        <v>7.0361111111111114</v>
      </c>
      <c r="L10">
        <f>raw!K13</f>
        <v>6.6720833333333331</v>
      </c>
      <c r="M10">
        <f>raw!K14</f>
        <v>6.6222916666666682</v>
      </c>
      <c r="N10">
        <f>raw!K15</f>
        <v>5.9675000000000002</v>
      </c>
      <c r="O10">
        <f>raw!K16</f>
        <v>6.3184722222222218</v>
      </c>
      <c r="P10">
        <f>raw!K17</f>
        <v>5.0798611111111107</v>
      </c>
      <c r="Q10">
        <f>raw!K18</f>
        <v>5.8933333333333326</v>
      </c>
      <c r="R10">
        <f>raw!K19</f>
        <v>6.3680555555555562</v>
      </c>
      <c r="S10">
        <f>raw!K20</f>
        <v>6.1620833333333351</v>
      </c>
      <c r="T10">
        <f>raw!K21</f>
        <v>6.1524999999999999</v>
      </c>
      <c r="U10">
        <f>raw!K22</f>
        <v>5.3895833333333334</v>
      </c>
      <c r="V10">
        <f>raw!K23</f>
        <v>4.875</v>
      </c>
      <c r="W10">
        <f>raw!K24</f>
        <v>5.1097222222222216</v>
      </c>
      <c r="X10">
        <f>raw!K25</f>
        <v>4.5397222222222222</v>
      </c>
      <c r="Y10">
        <f>raw!K26</f>
        <v>5.1552777777777781</v>
      </c>
      <c r="Z10">
        <f>raw!K27</f>
        <v>5.0994444444444449</v>
      </c>
      <c r="AA10">
        <f>raw!K28</f>
        <v>4.2361111111111107</v>
      </c>
      <c r="AB10">
        <f>raw!K29</f>
        <v>4.5144444444444449</v>
      </c>
      <c r="AC10">
        <f>raw!K30</f>
        <v>4.4201388888888893</v>
      </c>
      <c r="AD10">
        <f>raw!K31</f>
        <v>4.42</v>
      </c>
      <c r="AE10">
        <f>raw!K32</f>
        <v>3.9697222222222237</v>
      </c>
      <c r="AF10">
        <f>raw!K33</f>
        <v>3.7416666666666671</v>
      </c>
      <c r="AG10">
        <f>raw!K34</f>
        <v>3.7000000000000006</v>
      </c>
      <c r="AH10">
        <f>raw!K35</f>
        <v>3.5686111111111112</v>
      </c>
      <c r="AI10">
        <f>raw!K36</f>
        <v>4.0799999999999983</v>
      </c>
      <c r="AJ10">
        <f>raw!K37</f>
        <v>4.0444444444444452</v>
      </c>
      <c r="AK10">
        <f>raw!K38</f>
        <v>3.9666666666666668</v>
      </c>
      <c r="AL10">
        <f>raw!K39</f>
        <v>3.6020833333333342</v>
      </c>
      <c r="AM10">
        <f>raw!K40</f>
        <v>3.8694444444444445</v>
      </c>
      <c r="AN10">
        <f>raw!K41</f>
        <v>3.7399999999999998</v>
      </c>
      <c r="AO10">
        <f>raw!K42</f>
        <v>3.657083333333333</v>
      </c>
      <c r="AP10">
        <f>raw!K43</f>
        <v>3.1577777777777776</v>
      </c>
      <c r="AQ10">
        <f>raw!K44</f>
        <v>3.6384722222222226</v>
      </c>
      <c r="AR10">
        <f>raw!K45</f>
        <v>3.36</v>
      </c>
      <c r="AS10">
        <f>raw!K46</f>
        <v>3.3527777777777774</v>
      </c>
      <c r="AT10">
        <f>raw!K47</f>
        <v>3.3433333333333324</v>
      </c>
      <c r="AU10">
        <f>raw!K48</f>
        <v>3.2383333333333337</v>
      </c>
      <c r="AV10">
        <f>raw!K49</f>
        <v>2.9955555555555553</v>
      </c>
      <c r="AW10">
        <f>raw!K50</f>
        <v>3.276388888888889</v>
      </c>
      <c r="AX10">
        <f>raw!K51</f>
        <v>2.7166666666666668</v>
      </c>
      <c r="AY10">
        <f>raw!K52</f>
        <v>3.1111111111111107</v>
      </c>
      <c r="AZ10">
        <f>raw!K53</f>
        <v>2.6416666666666671</v>
      </c>
      <c r="BA10">
        <f>raw!K54</f>
        <v>2.8661111111111111</v>
      </c>
      <c r="BB10">
        <f>raw!K55</f>
        <v>2.8195833333333336</v>
      </c>
      <c r="BC10">
        <f>raw!K56</f>
        <v>2.6399999999999997</v>
      </c>
      <c r="BD10">
        <f>raw!K57</f>
        <v>2.6631944444444438</v>
      </c>
      <c r="BE10">
        <f>raw!K58</f>
        <v>2.7451388888888886</v>
      </c>
      <c r="BF10">
        <f>raw!K59</f>
        <v>2.8680555555555554</v>
      </c>
      <c r="BG10">
        <f>raw!K60</f>
        <v>2.5144444444444445</v>
      </c>
      <c r="BH10">
        <f>raw!K61</f>
        <v>2.2636111111111115</v>
      </c>
      <c r="BI10">
        <f>raw!K62</f>
        <v>2.0930555555555554</v>
      </c>
      <c r="BJ10">
        <f>raw!K63</f>
        <v>2.2662499999999999</v>
      </c>
      <c r="BK10">
        <f>raw!K64</f>
        <v>2.4341666666666666</v>
      </c>
      <c r="BL10">
        <f>raw!K65</f>
        <v>2.3449999999999998</v>
      </c>
      <c r="BM10">
        <f>raw!K66</f>
        <v>2.4500000000000002</v>
      </c>
      <c r="BN10">
        <f>raw!K67</f>
        <v>2.3624999999999994</v>
      </c>
      <c r="BO10">
        <f>raw!K68</f>
        <v>2.2240277777777782</v>
      </c>
      <c r="BP10">
        <f>raw!K69</f>
        <v>2.3236111111111111</v>
      </c>
      <c r="BQ10">
        <f>raw!K70</f>
        <v>2.1395833333333329</v>
      </c>
      <c r="BR10">
        <f>raw!K71</f>
        <v>1.9175000000000002</v>
      </c>
      <c r="BS10">
        <f>raw!K72</f>
        <v>2.2361111111111107</v>
      </c>
      <c r="BT10">
        <f>raw!K73</f>
        <v>1.5694444444444446</v>
      </c>
      <c r="BU10">
        <f>raw!K74</f>
        <v>1.875</v>
      </c>
      <c r="BV10">
        <f>raw!K75</f>
        <v>2.1388888888888888</v>
      </c>
      <c r="BW10">
        <f>raw!K76</f>
        <v>1.7911111111111109</v>
      </c>
      <c r="BX10">
        <f>raw!K77</f>
        <v>1.9930555555555558</v>
      </c>
      <c r="BY10">
        <f>raw!K78</f>
        <v>1.8699999999999999</v>
      </c>
      <c r="BZ10">
        <f>raw!K79</f>
        <v>1.7333333333333332</v>
      </c>
      <c r="CA10">
        <f>raw!K80</f>
        <v>1.3649999999999995</v>
      </c>
      <c r="CB10">
        <f>raw!K81</f>
        <v>1.5999999999999996</v>
      </c>
      <c r="CC10">
        <f>raw!K82</f>
        <v>1.412222222222222</v>
      </c>
      <c r="CD10">
        <f>raw!K83</f>
        <v>1.5847222222222226</v>
      </c>
      <c r="CE10">
        <f>raw!K84</f>
        <v>1.4311111111111112</v>
      </c>
      <c r="CF10">
        <f>raw!K85</f>
        <v>1.033333333333333</v>
      </c>
      <c r="CG10">
        <f>raw!K86</f>
        <v>1.3586111111111112</v>
      </c>
      <c r="CH10">
        <f>raw!K87</f>
        <v>1.3306944444444444</v>
      </c>
      <c r="CI10">
        <f>raw!K88</f>
        <v>1.2444444444444434</v>
      </c>
      <c r="CJ10">
        <f>raw!K89</f>
        <v>1.3222222222222222</v>
      </c>
      <c r="CK10">
        <f>raw!K90</f>
        <v>1.3416666666666668</v>
      </c>
      <c r="CL10">
        <f>raw!K91</f>
        <v>1.2277777777777776</v>
      </c>
      <c r="CM10">
        <f>raw!K92</f>
        <v>1.1375</v>
      </c>
      <c r="CN10">
        <f>raw!K93</f>
        <v>0.99555555555555597</v>
      </c>
      <c r="CO10">
        <f>raw!K94</f>
        <v>1.023611111111111</v>
      </c>
      <c r="CP10">
        <f>raw!K95</f>
        <v>1.0049999999999997</v>
      </c>
      <c r="CQ10">
        <f>raw!K96</f>
        <v>0.76388888888888895</v>
      </c>
      <c r="CR10">
        <f>raw!K97</f>
        <v>0.83333333333333415</v>
      </c>
      <c r="CS10">
        <f>raw!K98</f>
        <v>0.92125000000000012</v>
      </c>
      <c r="CT10">
        <f>raw!K99</f>
        <v>0.80000000000000016</v>
      </c>
      <c r="CU10">
        <f>raw!K100</f>
        <v>0.74166666666666692</v>
      </c>
      <c r="CV10">
        <f>raw!K101</f>
        <v>0.79097222222222219</v>
      </c>
      <c r="CW10">
        <f>raw!K102</f>
        <v>0.7366666666666668</v>
      </c>
      <c r="CX10">
        <f>raw!K103</f>
        <v>0.66305555555555584</v>
      </c>
      <c r="CY10">
        <f>raw!K104</f>
        <v>0.59611111111111126</v>
      </c>
      <c r="CZ10">
        <f>raw!K105</f>
        <v>0.67833333333333312</v>
      </c>
      <c r="DA10">
        <f>raw!K106</f>
        <v>0.68055555555555525</v>
      </c>
      <c r="DB10">
        <f>raw!K107</f>
        <v>0.65166666666666662</v>
      </c>
      <c r="DC10">
        <f>raw!K108</f>
        <v>0.53972222222222221</v>
      </c>
      <c r="DD10">
        <f>raw!K109</f>
        <v>0.5676388888888888</v>
      </c>
      <c r="DE10">
        <f>raw!K110</f>
        <v>0.49777777777777782</v>
      </c>
      <c r="DF10">
        <f>raw!K111</f>
        <v>0.49777777777777782</v>
      </c>
      <c r="DG10">
        <f>raw!K112</f>
        <v>0.53472222222222221</v>
      </c>
      <c r="DH10">
        <f>raw!K113</f>
        <v>0.46277777777777768</v>
      </c>
      <c r="DI10">
        <f>raw!K114</f>
        <v>0.36666666666666664</v>
      </c>
      <c r="DJ10">
        <f>raw!K115</f>
        <v>0.37027777777777793</v>
      </c>
      <c r="DK10">
        <f>raw!K116</f>
        <v>0.35000000000000009</v>
      </c>
      <c r="DL10">
        <f>raw!K117</f>
        <v>0.37777777777777799</v>
      </c>
      <c r="DM10">
        <f>raw!K118</f>
        <v>0.31666666666666671</v>
      </c>
      <c r="DN10">
        <f>raw!K119</f>
        <v>0.2877777777777778</v>
      </c>
      <c r="DO10">
        <f>raw!K120</f>
        <v>0.24999999999999992</v>
      </c>
      <c r="DP10">
        <f>raw!K121</f>
        <v>0.26250000000000018</v>
      </c>
      <c r="DQ10">
        <f>raw!K122</f>
        <v>0.20138888888888898</v>
      </c>
      <c r="DR10">
        <f>raw!K123</f>
        <v>0.17944444444444435</v>
      </c>
      <c r="DS10">
        <f>raw!K124</f>
        <v>0.14249999999999979</v>
      </c>
      <c r="DT10">
        <f>raw!K125</f>
        <v>0.16888888888888909</v>
      </c>
      <c r="DU10">
        <f>raw!K126</f>
        <v>0.12638888888888858</v>
      </c>
      <c r="DV10">
        <f>raw!K127</f>
        <v>0.10666666666666656</v>
      </c>
      <c r="DW10">
        <f>raw!K128</f>
        <v>0.10694444444444454</v>
      </c>
      <c r="DX10">
        <f>raw!K129</f>
        <v>7.4444444444444646E-2</v>
      </c>
      <c r="DY10">
        <f>raw!K130</f>
        <v>5.6666666666666768E-2</v>
      </c>
      <c r="DZ10">
        <f>raw!K131</f>
        <v>-7.8888888888888856E-2</v>
      </c>
      <c r="EA10">
        <f>raw!K132</f>
        <v>-8.000000000000021E-2</v>
      </c>
      <c r="EB10">
        <f>raw!K133</f>
        <v>-0.13222222222222213</v>
      </c>
      <c r="EC10">
        <f>raw!K134</f>
        <v>-0.1302777777777778</v>
      </c>
      <c r="ED10">
        <f>raw!K135</f>
        <v>-0.17944444444444418</v>
      </c>
      <c r="EE10">
        <f>raw!K136</f>
        <v>-0.17152777777777783</v>
      </c>
      <c r="EF10">
        <f>raw!K137</f>
        <v>-0.17777777777777795</v>
      </c>
      <c r="EG10">
        <f>raw!K138</f>
        <v>-0.21874999999999989</v>
      </c>
      <c r="EH10">
        <f>raw!K139</f>
        <v>-0.30138888888888871</v>
      </c>
      <c r="EI10">
        <f>raw!K140</f>
        <v>-0.27388888888888913</v>
      </c>
      <c r="EJ10">
        <f>raw!K141</f>
        <v>-0.33055555555555532</v>
      </c>
      <c r="EK10">
        <f>raw!K142</f>
        <v>-0.39861111111111108</v>
      </c>
      <c r="EL10">
        <f>raw!K143</f>
        <v>-0.17500000000000007</v>
      </c>
      <c r="EM10">
        <f>raw!K144</f>
        <v>-0.36250000000000021</v>
      </c>
      <c r="EN10">
        <f>raw!K145</f>
        <v>-0.35444444444444478</v>
      </c>
      <c r="EO10">
        <f>raw!K146</f>
        <v>-0.45694444444444465</v>
      </c>
      <c r="EP10">
        <f>raw!K147</f>
        <v>-0.46666666666666651</v>
      </c>
      <c r="EQ10">
        <f>raw!K148</f>
        <v>-0.42666666666666653</v>
      </c>
      <c r="ER10">
        <f>raw!K149</f>
        <v>-0.37430555555555534</v>
      </c>
      <c r="ES10">
        <f>raw!K150</f>
        <v>-0.48611111111111088</v>
      </c>
      <c r="ET10">
        <f>raw!K151</f>
        <v>-0.16666666666666666</v>
      </c>
      <c r="EU10">
        <f>raw!K152</f>
        <v>-0.42694444444444429</v>
      </c>
      <c r="EV10">
        <f>raw!K153</f>
        <v>-0.54902777777777789</v>
      </c>
      <c r="EW10">
        <f>raw!K154</f>
        <v>-0.55111111111111122</v>
      </c>
      <c r="EX10">
        <f>raw!K155</f>
        <v>-0.35555555555555551</v>
      </c>
      <c r="EY10">
        <f>raw!K156</f>
        <v>-0.64208333333333323</v>
      </c>
      <c r="EZ10">
        <f>raw!K157</f>
        <v>-0.5477777777777777</v>
      </c>
      <c r="FA10">
        <f>raw!K158</f>
        <v>-0.5477777777777777</v>
      </c>
      <c r="FB10">
        <f>raw!K159</f>
        <v>-0.63111111111111107</v>
      </c>
      <c r="FC10">
        <f>raw!K160</f>
        <v>-0.74861111111111089</v>
      </c>
      <c r="FD10">
        <f>raw!K161</f>
        <v>-0.75374999999999992</v>
      </c>
      <c r="FE10">
        <f>raw!K162</f>
        <v>-0.7466666666666667</v>
      </c>
      <c r="FF10">
        <f>raw!K163</f>
        <v>-0.79444444444444429</v>
      </c>
      <c r="FG10">
        <f>raw!K164</f>
        <v>-0.90416666666666656</v>
      </c>
      <c r="FH10">
        <f>raw!K165</f>
        <v>-0.89333333333333376</v>
      </c>
      <c r="FI10">
        <f>raw!K166</f>
        <v>-0.84444444444444433</v>
      </c>
      <c r="FJ10">
        <f>raw!K167</f>
        <v>-0.85000000000000009</v>
      </c>
      <c r="FK10">
        <f>raw!K168</f>
        <v>-0.99166666666666647</v>
      </c>
      <c r="FL10">
        <f>raw!K169</f>
        <v>-1.1238888888888887</v>
      </c>
      <c r="FM10">
        <f>raw!K170</f>
        <v>-1.1445833333333333</v>
      </c>
      <c r="FN10">
        <f>raw!K171</f>
        <v>-1.2097222222222224</v>
      </c>
      <c r="FO10">
        <f>raw!K172</f>
        <v>-1.1555555555555554</v>
      </c>
      <c r="FP10">
        <f>raw!K173</f>
        <v>-1.2376388888888887</v>
      </c>
      <c r="FQ10">
        <f>raw!K174</f>
        <v>-1.1250000000000002</v>
      </c>
      <c r="FR10">
        <f>raw!K175</f>
        <v>-1.2729166666666671</v>
      </c>
      <c r="FS10">
        <f>raw!K176</f>
        <v>-1.3493055555555555</v>
      </c>
      <c r="FT10">
        <f>raw!K177</f>
        <v>-1.138194444444445</v>
      </c>
      <c r="FU10">
        <f>raw!K178</f>
        <v>-1.3772222222222221</v>
      </c>
      <c r="FV10">
        <f>raw!K179</f>
        <v>-1.2163888888888887</v>
      </c>
      <c r="FW10">
        <f>raw!K180</f>
        <v>-1.2325000000000002</v>
      </c>
      <c r="FX10">
        <f>raw!K181</f>
        <v>-1.4488888888888889</v>
      </c>
      <c r="FY10">
        <f>raw!K182</f>
        <v>-1.375</v>
      </c>
      <c r="FZ10">
        <f>raw!K183</f>
        <v>-1.5677777777777779</v>
      </c>
      <c r="GA10">
        <f>raw!K184</f>
        <v>-1.1199999999999997</v>
      </c>
      <c r="GB10">
        <f>raw!K185</f>
        <v>-1.7111111111111108</v>
      </c>
      <c r="GC10">
        <f>raw!K186</f>
        <v>-1.662222222222222</v>
      </c>
      <c r="GD10">
        <f>raw!K187</f>
        <v>-1.6811111111111108</v>
      </c>
      <c r="GE10">
        <f>raw!K188</f>
        <v>-1.3844444444444446</v>
      </c>
      <c r="GF10">
        <f>raw!K189</f>
        <v>-1.7029166666666669</v>
      </c>
      <c r="GG10">
        <f>raw!K190</f>
        <v>-1.2708333333333333</v>
      </c>
      <c r="GH10">
        <f>raw!K191</f>
        <v>-1.788888888888889</v>
      </c>
      <c r="GI10">
        <f>raw!K192</f>
        <v>-1.1427777777777779</v>
      </c>
      <c r="GJ10">
        <f>raw!K193</f>
        <v>-1.41</v>
      </c>
      <c r="GK10">
        <f>raw!K194</f>
        <v>-1.3333333333333333</v>
      </c>
      <c r="GL10">
        <f>raw!K195</f>
        <v>-1.8666666666666669</v>
      </c>
      <c r="GM10">
        <f>raw!K196</f>
        <v>-1.578888888888889</v>
      </c>
      <c r="GN10">
        <f>raw!K197</f>
        <v>-1.7422222222222221</v>
      </c>
      <c r="GO10">
        <f>raw!K198</f>
        <v>-1.76</v>
      </c>
      <c r="GP10">
        <f>raw!K199</f>
        <v>-1.6583333333333337</v>
      </c>
      <c r="GQ10">
        <f>raw!K200</f>
        <v>-1.8704166666666666</v>
      </c>
      <c r="GR10">
        <f>raw!K201</f>
        <v>-1.8890277777777778</v>
      </c>
      <c r="GS10">
        <f>raw!K202</f>
        <v>-0.7644444444444447</v>
      </c>
    </row>
    <row r="11" spans="1:201" x14ac:dyDescent="0.35">
      <c r="A11" t="str">
        <f>raw!L2</f>
        <v>PAst</v>
      </c>
      <c r="B11">
        <f>raw!L3</f>
        <v>8.9533333333333331</v>
      </c>
      <c r="C11">
        <f>raw!L4</f>
        <v>11.495833333333332</v>
      </c>
      <c r="D11">
        <f>raw!L5</f>
        <v>9.439583333333335</v>
      </c>
      <c r="E11">
        <f>raw!L6</f>
        <v>6.8954166666666659</v>
      </c>
      <c r="F11">
        <f>raw!L7</f>
        <v>7.2666666666666657</v>
      </c>
      <c r="G11">
        <f>raw!L8</f>
        <v>6.6805555555555554</v>
      </c>
      <c r="H11">
        <f>raw!L9</f>
        <v>5.6388888888888893</v>
      </c>
      <c r="I11">
        <f>raw!L10</f>
        <v>5.1416666666666675</v>
      </c>
      <c r="J11">
        <f>raw!L11</f>
        <v>6.0250000000000004</v>
      </c>
      <c r="K11">
        <f>raw!L12</f>
        <v>3.2677777777777783</v>
      </c>
      <c r="L11">
        <f>raw!L13</f>
        <v>6.9419444444444451</v>
      </c>
      <c r="M11">
        <f>raw!L14</f>
        <v>4.5626388888888902</v>
      </c>
      <c r="N11">
        <f>raw!L15</f>
        <v>5.2762500000000001</v>
      </c>
      <c r="O11">
        <f>raw!L16</f>
        <v>2.8940277777777772</v>
      </c>
      <c r="P11">
        <f>raw!L17</f>
        <v>5.3701388888888886</v>
      </c>
      <c r="Q11">
        <f>raw!L18</f>
        <v>4.177777777777778</v>
      </c>
      <c r="R11">
        <f>raw!L19</f>
        <v>5.8722222222222227</v>
      </c>
      <c r="S11">
        <f>raw!L20</f>
        <v>4.4562500000000007</v>
      </c>
      <c r="T11">
        <f>raw!L21</f>
        <v>5.5966666666666667</v>
      </c>
      <c r="U11">
        <f>raw!L22</f>
        <v>3.9541666666666666</v>
      </c>
      <c r="V11">
        <f>raw!L23</f>
        <v>4.3833333333333337</v>
      </c>
      <c r="W11">
        <f>raw!L24</f>
        <v>5.615277777777778</v>
      </c>
      <c r="X11">
        <f>raw!L25</f>
        <v>1.0816666666666668</v>
      </c>
      <c r="Y11">
        <f>raw!L26</f>
        <v>5.6670833333333333</v>
      </c>
      <c r="Z11">
        <f>raw!L27</f>
        <v>4.0665277777777771</v>
      </c>
      <c r="AA11">
        <f>raw!L28</f>
        <v>2.3722222222222222</v>
      </c>
      <c r="AB11">
        <f>raw!L29</f>
        <v>3.2772222222222229</v>
      </c>
      <c r="AC11">
        <f>raw!L30</f>
        <v>2.1495833333333336</v>
      </c>
      <c r="AD11">
        <f>raw!L31</f>
        <v>4.9111111111111105</v>
      </c>
      <c r="AE11">
        <f>raw!L32</f>
        <v>3.2291666666666674</v>
      </c>
      <c r="AF11">
        <f>raw!L33</f>
        <v>2.5750000000000002</v>
      </c>
      <c r="AG11">
        <f>raw!L34</f>
        <v>1.4916666666666667</v>
      </c>
      <c r="AH11">
        <f>raw!L35</f>
        <v>3.6733333333333338</v>
      </c>
      <c r="AI11">
        <f>raw!L36</f>
        <v>3.1733333333333329</v>
      </c>
      <c r="AJ11">
        <f>raw!L37</f>
        <v>2.5375000000000001</v>
      </c>
      <c r="AK11">
        <f>raw!L38</f>
        <v>2.7416666666666667</v>
      </c>
      <c r="AL11">
        <f>raw!L39</f>
        <v>0.77638888888888924</v>
      </c>
      <c r="AM11">
        <f>raw!L40</f>
        <v>4.5597222222222218</v>
      </c>
      <c r="AN11">
        <f>raw!L41</f>
        <v>4.2311111111111117</v>
      </c>
      <c r="AO11">
        <f>raw!L42</f>
        <v>4.215416666666667</v>
      </c>
      <c r="AP11">
        <f>raw!L43</f>
        <v>3.6169444444444441</v>
      </c>
      <c r="AQ11">
        <f>raw!L44</f>
        <v>3.2290277777777776</v>
      </c>
      <c r="AR11">
        <f>raw!L45</f>
        <v>3.9022222222222225</v>
      </c>
      <c r="AS11">
        <f>raw!L46</f>
        <v>4.3727777777777774</v>
      </c>
      <c r="AT11">
        <f>raw!L47</f>
        <v>1.9833333333333329</v>
      </c>
      <c r="AU11">
        <f>raw!L48</f>
        <v>-6.5138888888889149E-2</v>
      </c>
      <c r="AV11">
        <f>raw!L49</f>
        <v>2.0444444444444443</v>
      </c>
      <c r="AW11">
        <f>raw!L50</f>
        <v>2.8680555555555558</v>
      </c>
      <c r="AX11">
        <f>raw!L51</f>
        <v>3.0583333333333336</v>
      </c>
      <c r="AY11">
        <f>raw!L52</f>
        <v>3.3833333333333329</v>
      </c>
      <c r="AZ11">
        <f>raw!L53</f>
        <v>2.9250000000000003</v>
      </c>
      <c r="BA11">
        <f>raw!L54</f>
        <v>1.9913888888888891</v>
      </c>
      <c r="BB11">
        <f>raw!L55</f>
        <v>0.96777777777777807</v>
      </c>
      <c r="BC11">
        <f>raw!L56</f>
        <v>2.1511111111111108</v>
      </c>
      <c r="BD11">
        <f>raw!L57</f>
        <v>1.7874999999999996</v>
      </c>
      <c r="BE11">
        <f>raw!L58</f>
        <v>3.5826388888888885</v>
      </c>
      <c r="BF11">
        <f>raw!L59</f>
        <v>3.072222222222222</v>
      </c>
      <c r="BG11">
        <f>raw!L60</f>
        <v>1.7997222222222222</v>
      </c>
      <c r="BH11">
        <f>raw!L61</f>
        <v>1.7077777777777778</v>
      </c>
      <c r="BI11">
        <f>raw!L62</f>
        <v>2.4138888888888888</v>
      </c>
      <c r="BJ11">
        <f>raw!L63</f>
        <v>0.98874999999999991</v>
      </c>
      <c r="BK11">
        <f>raw!L64</f>
        <v>2.6833333333333331</v>
      </c>
      <c r="BL11">
        <f>raw!L65</f>
        <v>1.2841666666666669</v>
      </c>
      <c r="BM11">
        <f>raw!L66</f>
        <v>2.8874999999999997</v>
      </c>
      <c r="BN11">
        <f>raw!L67</f>
        <v>1.7013888888888886</v>
      </c>
      <c r="BO11">
        <f>raw!L68</f>
        <v>2.8288888888888888</v>
      </c>
      <c r="BP11">
        <f>raw!L69</f>
        <v>2.5375000000000001</v>
      </c>
      <c r="BQ11">
        <f>raw!L70</f>
        <v>-0.35208333333333347</v>
      </c>
      <c r="BR11">
        <f>raw!L71</f>
        <v>2.4337500000000003</v>
      </c>
      <c r="BS11">
        <f>raw!L72</f>
        <v>2.0611111111111113</v>
      </c>
      <c r="BT11">
        <f>raw!L73</f>
        <v>1.9166666666666667</v>
      </c>
      <c r="BU11">
        <f>raw!L74</f>
        <v>2.6916666666666669</v>
      </c>
      <c r="BV11">
        <f>raw!L75</f>
        <v>2.7416666666666667</v>
      </c>
      <c r="BW11">
        <f>raw!L76</f>
        <v>-0.41333333333333333</v>
      </c>
      <c r="BX11">
        <f>raw!L77</f>
        <v>2.4111111111111114</v>
      </c>
      <c r="BY11">
        <f>raw!L78</f>
        <v>-1.0294444444444444</v>
      </c>
      <c r="BZ11">
        <f>raw!L79</f>
        <v>2.2044444444444444</v>
      </c>
      <c r="CA11">
        <f>raw!L80</f>
        <v>1.2824999999999998</v>
      </c>
      <c r="CB11">
        <f>raw!L81</f>
        <v>2.2755555555555551</v>
      </c>
      <c r="CC11">
        <f>raw!L82</f>
        <v>0.13777777777777772</v>
      </c>
      <c r="CD11">
        <f>raw!L83</f>
        <v>2.1680555555555561</v>
      </c>
      <c r="CE11">
        <f>raw!L84</f>
        <v>1.9911111111111113</v>
      </c>
      <c r="CF11">
        <f>raw!L85</f>
        <v>0.57333333333333325</v>
      </c>
      <c r="CG11">
        <f>raw!L86</f>
        <v>-1.0608333333333335</v>
      </c>
      <c r="CH11">
        <f>raw!L87</f>
        <v>0.2326388888888889</v>
      </c>
      <c r="CI11">
        <f>raw!L88</f>
        <v>1.448888888888888</v>
      </c>
      <c r="CJ11">
        <f>raw!L89</f>
        <v>0.4533333333333332</v>
      </c>
      <c r="CK11">
        <f>raw!L90</f>
        <v>1.788888888888889</v>
      </c>
      <c r="CL11">
        <f>raw!L91</f>
        <v>1.9500000000000002</v>
      </c>
      <c r="CM11">
        <f>raw!L92</f>
        <v>1.7305555555555556</v>
      </c>
      <c r="CN11">
        <f>raw!L93</f>
        <v>1.2088888888888891</v>
      </c>
      <c r="CO11">
        <f>raw!L94</f>
        <v>-0.82819444444444457</v>
      </c>
      <c r="CP11">
        <f>raw!L95</f>
        <v>-1.6936111111111114</v>
      </c>
      <c r="CQ11">
        <f>raw!L96</f>
        <v>0.91666666666666663</v>
      </c>
      <c r="CR11">
        <f>raw!L97</f>
        <v>0.81666666666666743</v>
      </c>
      <c r="CS11">
        <f>raw!L98</f>
        <v>0.56763888888888925</v>
      </c>
      <c r="CT11">
        <f>raw!L99</f>
        <v>-4.9999999999999864E-2</v>
      </c>
      <c r="CU11">
        <f>raw!L100</f>
        <v>1.2250000000000003</v>
      </c>
      <c r="CV11">
        <f>raw!L101</f>
        <v>1.0143055555555553</v>
      </c>
      <c r="CW11">
        <f>raw!L102</f>
        <v>1.3033333333333335</v>
      </c>
      <c r="CX11">
        <f>raw!L103</f>
        <v>1.1883333333333332</v>
      </c>
      <c r="CY11">
        <f>raw!L104</f>
        <v>-0.59611111111111093</v>
      </c>
      <c r="CZ11">
        <f>raw!L105</f>
        <v>0.56833333333333325</v>
      </c>
      <c r="DA11">
        <f>raw!L106</f>
        <v>0.75833333333333308</v>
      </c>
      <c r="DB11">
        <f>raw!L107</f>
        <v>1.0294444444444444</v>
      </c>
      <c r="DC11">
        <f>raw!L108</f>
        <v>0.98277777777777775</v>
      </c>
      <c r="DD11">
        <f>raw!L109</f>
        <v>1.2469444444444444</v>
      </c>
      <c r="DE11">
        <f>raw!L110</f>
        <v>0.65777777777777779</v>
      </c>
      <c r="DF11">
        <f>raw!L111</f>
        <v>1.4755555555555555</v>
      </c>
      <c r="DG11">
        <f>raw!L112</f>
        <v>0.56388888888888899</v>
      </c>
      <c r="DH11">
        <f>raw!L113</f>
        <v>-0.21722222222222234</v>
      </c>
      <c r="DI11">
        <f>raw!L114</f>
        <v>-4.1666666666666706E-2</v>
      </c>
      <c r="DJ11">
        <f>raw!L115</f>
        <v>8.6111111111111197E-3</v>
      </c>
      <c r="DK11">
        <f>raw!L116</f>
        <v>8.3333333333333412E-2</v>
      </c>
      <c r="DL11">
        <f>raw!L117</f>
        <v>1.4261111111111113</v>
      </c>
      <c r="DM11">
        <f>raw!L118</f>
        <v>-0.27499999999999997</v>
      </c>
      <c r="DN11">
        <f>raw!L119</f>
        <v>0.45888888888888896</v>
      </c>
      <c r="DO11">
        <f>raw!L120</f>
        <v>0.68333333333333324</v>
      </c>
      <c r="DP11">
        <f>raw!L121</f>
        <v>0.36944444444444463</v>
      </c>
      <c r="DQ11">
        <f>raw!L122</f>
        <v>0.94250000000000012</v>
      </c>
      <c r="DR11">
        <f>raw!L123</f>
        <v>0.16999999999999993</v>
      </c>
      <c r="DS11">
        <f>raw!L124</f>
        <v>0.64500000000000002</v>
      </c>
      <c r="DT11">
        <f>raw!L125</f>
        <v>0.55111111111111122</v>
      </c>
      <c r="DU11">
        <f>raw!L126</f>
        <v>-0.13611111111111143</v>
      </c>
      <c r="DV11">
        <f>raw!L127</f>
        <v>-1.0933333333333333</v>
      </c>
      <c r="DW11">
        <f>raw!L128</f>
        <v>-1.5555555555555554</v>
      </c>
      <c r="DX11">
        <f>raw!L129</f>
        <v>7.4444444444444507E-2</v>
      </c>
      <c r="DY11">
        <f>raw!L130</f>
        <v>-0.151111111111111</v>
      </c>
      <c r="DZ11">
        <f>raw!L131</f>
        <v>0.4043055555555557</v>
      </c>
      <c r="EA11">
        <f>raw!L132</f>
        <v>-9.777777777777806E-2</v>
      </c>
      <c r="EB11">
        <f>raw!L133</f>
        <v>0.34944444444444456</v>
      </c>
      <c r="EC11">
        <f>raw!L134</f>
        <v>0.13027777777777769</v>
      </c>
      <c r="ED11">
        <f>raw!L135</f>
        <v>-1.6716666666666664</v>
      </c>
      <c r="EE11">
        <f>raw!L136</f>
        <v>0.92083333333333339</v>
      </c>
      <c r="EF11">
        <f>raw!L137</f>
        <v>0.31111111111111095</v>
      </c>
      <c r="EG11">
        <f>raw!L138</f>
        <v>0.58624999999999994</v>
      </c>
      <c r="EH11">
        <f>raw!L139</f>
        <v>-0.27222222222222214</v>
      </c>
      <c r="EI11">
        <f>raw!L140</f>
        <v>2.41666666666666E-2</v>
      </c>
      <c r="EJ11">
        <f>raw!L141</f>
        <v>-2.1486111111111112</v>
      </c>
      <c r="EK11">
        <f>raw!L142</f>
        <v>5.8333333333333341E-2</v>
      </c>
      <c r="EL11">
        <f>raw!L143</f>
        <v>-4.1666666666666755E-2</v>
      </c>
      <c r="EM11">
        <f>raw!L144</f>
        <v>-0.13694444444444456</v>
      </c>
      <c r="EN11">
        <f>raw!L145</f>
        <v>0.21749999999999983</v>
      </c>
      <c r="EO11">
        <f>raw!L146</f>
        <v>2.9166666666666584E-2</v>
      </c>
      <c r="EP11">
        <f>raw!L147</f>
        <v>-0.26249999999999979</v>
      </c>
      <c r="EQ11">
        <f>raw!L148</f>
        <v>7.9999999999999863E-2</v>
      </c>
      <c r="ER11">
        <f>raw!L149</f>
        <v>-2.5284722222222218</v>
      </c>
      <c r="ES11">
        <f>raw!L150</f>
        <v>-0.98194444444444418</v>
      </c>
      <c r="ET11">
        <f>raw!L151</f>
        <v>0.13666666666666671</v>
      </c>
      <c r="EU11">
        <f>raw!L152</f>
        <v>-7.2499999999999801E-2</v>
      </c>
      <c r="EV11">
        <f>raw!L153</f>
        <v>-0.24194444444444446</v>
      </c>
      <c r="EW11">
        <f>raw!L154</f>
        <v>-2.3200000000000003</v>
      </c>
      <c r="EX11">
        <f>raw!L155</f>
        <v>8.8888888888888948E-2</v>
      </c>
      <c r="EY11">
        <f>raw!L156</f>
        <v>-0.67</v>
      </c>
      <c r="EZ11">
        <f>raw!L157</f>
        <v>-0.17722222222222225</v>
      </c>
      <c r="FA11">
        <f>raw!L158</f>
        <v>-1.0472222222222221</v>
      </c>
      <c r="FB11">
        <f>raw!L159</f>
        <v>-2.3555555555555552</v>
      </c>
      <c r="FC11">
        <f>raw!L160</f>
        <v>-0.31111111111111095</v>
      </c>
      <c r="FD11">
        <f>raw!L161</f>
        <v>-0.61416666666666675</v>
      </c>
      <c r="FE11">
        <f>raw!L162</f>
        <v>-1.3777777777777778</v>
      </c>
      <c r="FF11">
        <f>raw!L163</f>
        <v>-1.0652777777777778</v>
      </c>
      <c r="FG11">
        <f>raw!L164</f>
        <v>-0.25277777777777777</v>
      </c>
      <c r="FH11">
        <f>raw!L165</f>
        <v>-0.21402777777777776</v>
      </c>
      <c r="FI11">
        <f>raw!L166</f>
        <v>-0.95111111111111091</v>
      </c>
      <c r="FJ11">
        <f>raw!L167</f>
        <v>-0.25833333333333358</v>
      </c>
      <c r="FK11">
        <f>raw!L168</f>
        <v>-2.2288888888888891</v>
      </c>
      <c r="FL11">
        <f>raw!L169</f>
        <v>-0.65166666666666651</v>
      </c>
      <c r="FM11">
        <f>raw!L170</f>
        <v>-1.4609722222222221</v>
      </c>
      <c r="FN11">
        <f>raw!L171</f>
        <v>-1.1538888888888892</v>
      </c>
      <c r="FO11">
        <f>raw!L172</f>
        <v>-0.52444444444444438</v>
      </c>
      <c r="FP11">
        <f>raw!L173</f>
        <v>-1.8425</v>
      </c>
      <c r="FQ11">
        <f>raw!L174</f>
        <v>-0.74166666666666681</v>
      </c>
      <c r="FR11">
        <f>raw!L175</f>
        <v>-3.1236111111111113</v>
      </c>
      <c r="FS11">
        <f>raw!L176</f>
        <v>-1.805277777777778</v>
      </c>
      <c r="FT11">
        <f>raw!L177</f>
        <v>-0.49652777777777785</v>
      </c>
      <c r="FU11">
        <f>raw!L178</f>
        <v>-1.6749999999999998</v>
      </c>
      <c r="FV11">
        <f>raw!L179</f>
        <v>-0.56388888888888888</v>
      </c>
      <c r="FW11">
        <f>raw!L180</f>
        <v>-1.1841666666666666</v>
      </c>
      <c r="FX11">
        <f>raw!L181</f>
        <v>-0.86222222222222211</v>
      </c>
      <c r="FY11">
        <f>raw!L182</f>
        <v>-1.7083333333333333</v>
      </c>
      <c r="FZ11">
        <f>raw!L183</f>
        <v>-0.9538888888888889</v>
      </c>
      <c r="GA11">
        <f>raw!L184</f>
        <v>-1.9799999999999998</v>
      </c>
      <c r="GB11">
        <f>raw!L185</f>
        <v>-2.7611111111111111</v>
      </c>
      <c r="GC11">
        <f>raw!L186</f>
        <v>-1.9266666666666667</v>
      </c>
      <c r="GD11">
        <f>raw!L187</f>
        <v>-2.2666666666666662</v>
      </c>
      <c r="GE11">
        <f>raw!L188</f>
        <v>-0.55222222222222239</v>
      </c>
      <c r="GF11">
        <f>raw!L189</f>
        <v>-2.4938888888888893</v>
      </c>
      <c r="GG11">
        <f>raw!L190</f>
        <v>-0.75</v>
      </c>
      <c r="GH11">
        <f>raw!L191</f>
        <v>-1.5652777777777778</v>
      </c>
      <c r="GI11">
        <f>raw!L192</f>
        <v>-0.75777777777777799</v>
      </c>
      <c r="GJ11">
        <f>raw!L193</f>
        <v>-0.87749999999999995</v>
      </c>
      <c r="GK11">
        <f>raw!L194</f>
        <v>-1.4652777777777777</v>
      </c>
      <c r="GL11">
        <f>raw!L195</f>
        <v>-1.0402777777777779</v>
      </c>
      <c r="GM11">
        <f>raw!L196</f>
        <v>-0.98277777777777775</v>
      </c>
      <c r="GN11">
        <f>raw!L197</f>
        <v>-2.9422222222222221</v>
      </c>
      <c r="GO11">
        <f>raw!L198</f>
        <v>-1.3688888888888893</v>
      </c>
      <c r="GP11">
        <f>raw!L199</f>
        <v>-1.291666666666667</v>
      </c>
      <c r="GQ11">
        <f>raw!L200</f>
        <v>-0.97708333333333341</v>
      </c>
      <c r="GR11">
        <f>raw!L201</f>
        <v>-1.3679166666666669</v>
      </c>
      <c r="GS11">
        <f>raw!L202</f>
        <v>-0.4622222222222222</v>
      </c>
    </row>
    <row r="12" spans="1:201" x14ac:dyDescent="0.35">
      <c r="A12" t="str">
        <f>raw!M2</f>
        <v>PFT</v>
      </c>
      <c r="B12">
        <f>raw!M3</f>
        <v>7.5857777777777766</v>
      </c>
      <c r="C12">
        <f>raw!M4</f>
        <v>9.343055555555555</v>
      </c>
      <c r="D12">
        <f>raw!M5</f>
        <v>9.2095833333333328</v>
      </c>
      <c r="E12">
        <f>raw!M6</f>
        <v>5.6019444444444453</v>
      </c>
      <c r="F12">
        <f>raw!M7</f>
        <v>5.8000000000000016</v>
      </c>
      <c r="G12">
        <f>raw!M8</f>
        <v>4.8388888888888886</v>
      </c>
      <c r="H12">
        <f>raw!M9</f>
        <v>7.3694444444444445</v>
      </c>
      <c r="I12">
        <f>raw!M10</f>
        <v>4.3833333333333337</v>
      </c>
      <c r="J12">
        <f>raw!M11</f>
        <v>4.9833333333333325</v>
      </c>
      <c r="K12">
        <f>raw!M12</f>
        <v>3.3905555555555553</v>
      </c>
      <c r="L12">
        <f>raw!M13</f>
        <v>6.8302777777777779</v>
      </c>
      <c r="M12">
        <f>raw!M14</f>
        <v>2.2351388888888892</v>
      </c>
      <c r="N12">
        <f>raw!M15</f>
        <v>3.9025000000000007</v>
      </c>
      <c r="O12">
        <f>raw!M16</f>
        <v>6.4394444444444439</v>
      </c>
      <c r="P12">
        <f>raw!M17</f>
        <v>4.6597222222222214</v>
      </c>
      <c r="Q12">
        <f>raw!M18</f>
        <v>3.5822222222222222</v>
      </c>
      <c r="R12">
        <f>raw!M19</f>
        <v>5.5027777777777773</v>
      </c>
      <c r="S12">
        <f>raw!M20</f>
        <v>10.771666666666667</v>
      </c>
      <c r="T12">
        <f>raw!M21</f>
        <v>5.9416666666666673</v>
      </c>
      <c r="U12">
        <f>raw!M22</f>
        <v>6.5451388888888893</v>
      </c>
      <c r="V12">
        <f>raw!M23</f>
        <v>4.6500000000000004</v>
      </c>
      <c r="W12">
        <f>raw!M24</f>
        <v>4.9111111111111105</v>
      </c>
      <c r="X12">
        <f>raw!M25</f>
        <v>6.252361111111111</v>
      </c>
      <c r="Y12">
        <f>raw!M26</f>
        <v>8.8030555555555559</v>
      </c>
      <c r="Z12">
        <f>raw!M27</f>
        <v>2.9777777777777779</v>
      </c>
      <c r="AA12">
        <f>raw!M28</f>
        <v>2.7958333333333334</v>
      </c>
      <c r="AB12">
        <f>raw!M29</f>
        <v>3.7588888888888894</v>
      </c>
      <c r="AC12">
        <f>raw!M30</f>
        <v>3.3686111111111114</v>
      </c>
      <c r="AD12">
        <f>raw!M31</f>
        <v>3.5416666666666665</v>
      </c>
      <c r="AE12">
        <f>raw!M32</f>
        <v>1.8255555555555558</v>
      </c>
      <c r="AF12">
        <f>raw!M33</f>
        <v>1.8583333333333334</v>
      </c>
      <c r="AG12">
        <f>raw!M34</f>
        <v>2.0749999999999997</v>
      </c>
      <c r="AH12">
        <f>raw!M35</f>
        <v>2.8033333333333337</v>
      </c>
      <c r="AI12">
        <f>raw!M36</f>
        <v>3.2772222222222211</v>
      </c>
      <c r="AJ12">
        <f>raw!M37</f>
        <v>1.8277777777777779</v>
      </c>
      <c r="AK12">
        <f>raw!M38</f>
        <v>2.2458333333333336</v>
      </c>
      <c r="AL12">
        <f>raw!M39</f>
        <v>6.5451388888888893</v>
      </c>
      <c r="AM12">
        <f>raw!M40</f>
        <v>4.2680555555555557</v>
      </c>
      <c r="AN12">
        <f>raw!M41</f>
        <v>3.8155555555555556</v>
      </c>
      <c r="AO12">
        <f>raw!M42</f>
        <v>4.2154166666666661</v>
      </c>
      <c r="AP12">
        <f>raw!M43</f>
        <v>3.7619444444444454</v>
      </c>
      <c r="AQ12">
        <f>raw!M44</f>
        <v>3.145277777777777</v>
      </c>
      <c r="AR12">
        <f>raw!M45</f>
        <v>3.137777777777778</v>
      </c>
      <c r="AS12">
        <f>raw!M46</f>
        <v>5.4211111111111103</v>
      </c>
      <c r="AT12">
        <f>raw!M47</f>
        <v>1.8416666666666663</v>
      </c>
      <c r="AU12">
        <f>raw!M48</f>
        <v>4.0851388888888875</v>
      </c>
      <c r="AV12">
        <f>raw!M49</f>
        <v>3.7511111111111113</v>
      </c>
      <c r="AW12">
        <f>raw!M50</f>
        <v>2.8972222222222217</v>
      </c>
      <c r="AX12">
        <f>raw!M51</f>
        <v>3.041666666666667</v>
      </c>
      <c r="AY12">
        <f>raw!M52</f>
        <v>3.431944444444444</v>
      </c>
      <c r="AZ12">
        <f>raw!M53</f>
        <v>2.1</v>
      </c>
      <c r="BA12">
        <f>raw!M54</f>
        <v>1.8611111111111109</v>
      </c>
      <c r="BB12">
        <f>raw!M55</f>
        <v>1.9820833333333332</v>
      </c>
      <c r="BC12">
        <f>raw!M56</f>
        <v>1.9466666666666665</v>
      </c>
      <c r="BD12">
        <f>raw!M57</f>
        <v>2.5458333333333329</v>
      </c>
      <c r="BE12">
        <f>raw!M58</f>
        <v>2.7265277777777781</v>
      </c>
      <c r="BF12">
        <f>raw!M59</f>
        <v>6.9416666666666655</v>
      </c>
      <c r="BG12">
        <f>raw!M60</f>
        <v>2.3852777777777781</v>
      </c>
      <c r="BH12">
        <f>raw!M61</f>
        <v>1.3775000000000002</v>
      </c>
      <c r="BI12">
        <f>raw!M62</f>
        <v>1.3520833333333333</v>
      </c>
      <c r="BJ12">
        <f>raw!M63</f>
        <v>2.5287500000000001</v>
      </c>
      <c r="BK12">
        <f>raw!M64</f>
        <v>2.0316666666666667</v>
      </c>
      <c r="BL12">
        <f>raw!M65</f>
        <v>1.9541666666666673</v>
      </c>
      <c r="BM12">
        <f>raw!M66</f>
        <v>2.5666666666666664</v>
      </c>
      <c r="BN12">
        <f>raw!M67</f>
        <v>0.69027777777777743</v>
      </c>
      <c r="BO12">
        <f>raw!M68</f>
        <v>2.7358333333333338</v>
      </c>
      <c r="BP12">
        <f>raw!M69</f>
        <v>2.8874999999999997</v>
      </c>
      <c r="BQ12">
        <f>raw!M70</f>
        <v>3.584027777777778</v>
      </c>
      <c r="BR12">
        <f>raw!M71</f>
        <v>4.3266666666666671</v>
      </c>
      <c r="BS12">
        <f>raw!M72</f>
        <v>1.7402777777777776</v>
      </c>
      <c r="BT12">
        <f>raw!M73</f>
        <v>0.80555555555555547</v>
      </c>
      <c r="BU12">
        <f>raw!M74</f>
        <v>2.7916666666666665</v>
      </c>
      <c r="BV12">
        <f>raw!M75</f>
        <v>3.8986111111111108</v>
      </c>
      <c r="BW12">
        <f>raw!M76</f>
        <v>0.12916666666666679</v>
      </c>
      <c r="BX12">
        <f>raw!M77</f>
        <v>1.4486111111111111</v>
      </c>
      <c r="BY12">
        <f>raw!M78</f>
        <v>1.6338888888888885</v>
      </c>
      <c r="BZ12">
        <f>raw!M79</f>
        <v>1.84</v>
      </c>
      <c r="CA12">
        <f>raw!M80</f>
        <v>0.28500000000000009</v>
      </c>
      <c r="CB12">
        <f>raw!M81</f>
        <v>1.0311111111111111</v>
      </c>
      <c r="CC12">
        <f>raw!M82</f>
        <v>0.99888888888888883</v>
      </c>
      <c r="CD12">
        <f>raw!M83</f>
        <v>1.2152777777777777</v>
      </c>
      <c r="CE12">
        <f>raw!M84</f>
        <v>1.4488888888888887</v>
      </c>
      <c r="CF12">
        <f>raw!M85</f>
        <v>0</v>
      </c>
      <c r="CG12">
        <f>raw!M86</f>
        <v>2.382222222222222</v>
      </c>
      <c r="CH12">
        <f>raw!M87</f>
        <v>0.66999999999999982</v>
      </c>
      <c r="CI12">
        <f>raw!M88</f>
        <v>-1.0044444444444443</v>
      </c>
      <c r="CJ12">
        <f>raw!M89</f>
        <v>1.2372222222222222</v>
      </c>
      <c r="CK12">
        <f>raw!M90</f>
        <v>1.8472222222222221</v>
      </c>
      <c r="CL12">
        <f>raw!M91</f>
        <v>1.7874999999999999</v>
      </c>
      <c r="CM12">
        <f>raw!M92</f>
        <v>1.351388888888889</v>
      </c>
      <c r="CN12">
        <f>raw!M93</f>
        <v>-0.56888888888888889</v>
      </c>
      <c r="CO12">
        <f>raw!M94</f>
        <v>1.3493055555555558</v>
      </c>
      <c r="CP12">
        <f>raw!M95</f>
        <v>1.8424999999999998</v>
      </c>
      <c r="CQ12">
        <f>raw!M96</f>
        <v>0.70138888888888884</v>
      </c>
      <c r="CR12">
        <f>raw!M97</f>
        <v>4.666666666666667</v>
      </c>
      <c r="CS12">
        <f>raw!M98</f>
        <v>0.32569444444444451</v>
      </c>
      <c r="CT12">
        <f>raw!M99</f>
        <v>0.1416666666666668</v>
      </c>
      <c r="CU12">
        <f>raw!M100</f>
        <v>0.37500000000000006</v>
      </c>
      <c r="CV12">
        <f>raw!M101</f>
        <v>2.7916666666666742E-2</v>
      </c>
      <c r="CW12">
        <f>raw!M102</f>
        <v>1.1711111111111114</v>
      </c>
      <c r="CX12">
        <f>raw!M103</f>
        <v>1.3863888888888891</v>
      </c>
      <c r="CY12">
        <f>raw!M104</f>
        <v>-4.0277777777777635E-2</v>
      </c>
      <c r="CZ12">
        <f>raw!M105</f>
        <v>0.28416666666666651</v>
      </c>
      <c r="DA12">
        <f>raw!M106</f>
        <v>3.3055555555555554</v>
      </c>
      <c r="DB12">
        <f>raw!M107</f>
        <v>1.501666666666666</v>
      </c>
      <c r="DC12">
        <f>raw!M108</f>
        <v>-1.1922222222222225</v>
      </c>
      <c r="DD12">
        <f>raw!M109</f>
        <v>-0.316388888888889</v>
      </c>
      <c r="DE12">
        <f>raw!M110</f>
        <v>0.78222222222222249</v>
      </c>
      <c r="DF12">
        <f>raw!M111</f>
        <v>0.31111111111111112</v>
      </c>
      <c r="DG12">
        <f>raw!M112</f>
        <v>0.36944444444444446</v>
      </c>
      <c r="DH12">
        <f>raw!M113</f>
        <v>1.4072222222222224</v>
      </c>
      <c r="DI12">
        <f>raw!M114</f>
        <v>0.55833333333333335</v>
      </c>
      <c r="DJ12">
        <f>raw!M115</f>
        <v>0.32722222222222241</v>
      </c>
      <c r="DK12">
        <f>raw!M116</f>
        <v>-0.92499999999999993</v>
      </c>
      <c r="DL12">
        <f>raw!M117</f>
        <v>0.94444444444444486</v>
      </c>
      <c r="DM12">
        <f>raw!M118</f>
        <v>0.70000000000000007</v>
      </c>
      <c r="DN12">
        <f>raw!M119</f>
        <v>0.64555555555555555</v>
      </c>
      <c r="DO12">
        <f>raw!M120</f>
        <v>-0.14166666666666675</v>
      </c>
      <c r="DP12">
        <f>raw!M121</f>
        <v>1.4291666666666669</v>
      </c>
      <c r="DQ12">
        <f>raw!M122</f>
        <v>8.0555555555556976E-3</v>
      </c>
      <c r="DR12">
        <f>raw!M123</f>
        <v>0.35888888888888881</v>
      </c>
      <c r="DS12">
        <f>raw!M124</f>
        <v>0.24749999999999972</v>
      </c>
      <c r="DT12">
        <f>raw!M125</f>
        <v>-0.17777777777777776</v>
      </c>
      <c r="DU12">
        <f>raw!M126</f>
        <v>-0.98194444444444462</v>
      </c>
      <c r="DV12">
        <f>raw!M127</f>
        <v>-0.78222222222222204</v>
      </c>
      <c r="DW12">
        <f>raw!M128</f>
        <v>0.18472222222222232</v>
      </c>
      <c r="DX12">
        <f>raw!M129</f>
        <v>-1.1445833333333335</v>
      </c>
      <c r="DY12">
        <f>raw!M130</f>
        <v>9.444444444444447E-2</v>
      </c>
      <c r="DZ12">
        <f>raw!M131</f>
        <v>9.8611111111111208E-3</v>
      </c>
      <c r="EA12">
        <f>raw!M132</f>
        <v>-0.93333333333333335</v>
      </c>
      <c r="EB12">
        <f>raw!M133</f>
        <v>1.2466666666666666</v>
      </c>
      <c r="EC12">
        <f>raw!M134</f>
        <v>-0.34430555555555559</v>
      </c>
      <c r="ED12">
        <f>raw!M135</f>
        <v>-2.115555555555555</v>
      </c>
      <c r="EE12">
        <f>raw!M136</f>
        <v>0.7854166666666671</v>
      </c>
      <c r="EF12">
        <f>raw!M137</f>
        <v>2.0266666666666664</v>
      </c>
      <c r="EG12">
        <f>raw!M138</f>
        <v>0.37625000000000003</v>
      </c>
      <c r="EH12">
        <f>raw!M139</f>
        <v>-0.21388888888888885</v>
      </c>
      <c r="EI12">
        <f>raw!M140</f>
        <v>-0.73305555555555546</v>
      </c>
      <c r="EJ12">
        <f>raw!M141</f>
        <v>-1.020833333333333</v>
      </c>
      <c r="EK12">
        <f>raw!M142</f>
        <v>-0.42777777777777759</v>
      </c>
      <c r="EL12">
        <f>raw!M143</f>
        <v>0.16250000000000006</v>
      </c>
      <c r="EM12">
        <f>raw!M144</f>
        <v>-0.23361111111111132</v>
      </c>
      <c r="EN12">
        <f>raw!M145</f>
        <v>-0.32222222222222235</v>
      </c>
      <c r="EO12">
        <f>raw!M146</f>
        <v>-0.20416666666666669</v>
      </c>
      <c r="EP12">
        <f>raw!M147</f>
        <v>-1.088888888888889</v>
      </c>
      <c r="EQ12">
        <f>raw!M148</f>
        <v>-7.1111111111111264E-2</v>
      </c>
      <c r="ER12">
        <f>raw!M149</f>
        <v>0.1680555555555556</v>
      </c>
      <c r="ES12">
        <f>raw!M150</f>
        <v>-0.8555555555555554</v>
      </c>
      <c r="ET12">
        <f>raw!M151</f>
        <v>2.666666666666654E-2</v>
      </c>
      <c r="EU12">
        <f>raw!M152</f>
        <v>0.2416666666666667</v>
      </c>
      <c r="EV12">
        <f>raw!M153</f>
        <v>-0.93055555555555536</v>
      </c>
      <c r="EW12">
        <f>raw!M154</f>
        <v>-1.4488888888888887</v>
      </c>
      <c r="EX12">
        <f>raw!M155</f>
        <v>-0.57222222222222241</v>
      </c>
      <c r="EY12">
        <f>raw!M156</f>
        <v>-0.77236111111111105</v>
      </c>
      <c r="EZ12">
        <f>raw!M157</f>
        <v>-0.85388888888888881</v>
      </c>
      <c r="FA12">
        <f>raw!M158</f>
        <v>-0.35444444444444412</v>
      </c>
      <c r="FB12">
        <f>raw!M159</f>
        <v>-1.2355555555555553</v>
      </c>
      <c r="FC12">
        <f>raw!M160</f>
        <v>-0.51527777777777795</v>
      </c>
      <c r="FD12">
        <f>raw!M161</f>
        <v>-1.0701388888888888</v>
      </c>
      <c r="FE12">
        <f>raw!M162</f>
        <v>-0.85333333333333328</v>
      </c>
      <c r="FF12">
        <f>raw!M163</f>
        <v>0.18958333333333319</v>
      </c>
      <c r="FG12">
        <f>raw!M164</f>
        <v>-0.69027777777777777</v>
      </c>
      <c r="FH12">
        <f>raw!M165</f>
        <v>-0.85611111111111127</v>
      </c>
      <c r="FI12">
        <f>raw!M166</f>
        <v>-0.63111111111111118</v>
      </c>
      <c r="FJ12">
        <f>raw!M167</f>
        <v>-2.4999999999999838E-2</v>
      </c>
      <c r="FK12">
        <f>raw!M168</f>
        <v>-0.94444444444444431</v>
      </c>
      <c r="FL12">
        <f>raw!M169</f>
        <v>-1.5111111111111108</v>
      </c>
      <c r="FM12">
        <f>raw!M170</f>
        <v>-5.5833333333333124E-2</v>
      </c>
      <c r="FN12">
        <f>raw!M171</f>
        <v>-1.4609722222222226</v>
      </c>
      <c r="FO12">
        <f>raw!M172</f>
        <v>-1.2177777777777776</v>
      </c>
      <c r="FP12">
        <f>raw!M173</f>
        <v>-1.5261111111111112</v>
      </c>
      <c r="FQ12">
        <f>raw!M174</f>
        <v>-1.5333333333333337</v>
      </c>
      <c r="FR12">
        <f>raw!M175</f>
        <v>-0.81250000000000011</v>
      </c>
      <c r="FS12">
        <f>raw!M176</f>
        <v>-2.1030555555555557</v>
      </c>
      <c r="FT12">
        <f>raw!M177</f>
        <v>-0.75625000000000042</v>
      </c>
      <c r="FU12">
        <f>raw!M178</f>
        <v>-1.5633333333333335</v>
      </c>
      <c r="FV12">
        <f>raw!M179</f>
        <v>-1.1841666666666668</v>
      </c>
      <c r="FW12">
        <f>raw!M180</f>
        <v>-1.8527777777777776</v>
      </c>
      <c r="FX12">
        <f>raw!M181</f>
        <v>-1.5466666666666664</v>
      </c>
      <c r="FY12">
        <f>raw!M182</f>
        <v>-1.541666666666667</v>
      </c>
      <c r="FZ12">
        <f>raw!M183</f>
        <v>-1.8699999999999999</v>
      </c>
      <c r="GA12">
        <f>raw!M184</f>
        <v>-0.99999999999999978</v>
      </c>
      <c r="GB12">
        <f>raw!M185</f>
        <v>-2.5375000000000001</v>
      </c>
      <c r="GC12">
        <f>raw!M186</f>
        <v>-1.7944444444444445</v>
      </c>
      <c r="GD12">
        <f>raw!M187</f>
        <v>-1.9077777777777774</v>
      </c>
      <c r="GE12">
        <f>raw!M188</f>
        <v>-0.15555555555555536</v>
      </c>
      <c r="GF12">
        <f>raw!M189</f>
        <v>-2.0844444444444448</v>
      </c>
      <c r="GG12">
        <f>raw!M190</f>
        <v>-1.1944444444444446</v>
      </c>
      <c r="GH12">
        <f>raw!M191</f>
        <v>-1.9638888888888888</v>
      </c>
      <c r="GI12">
        <f>raw!M192</f>
        <v>-1.1183333333333334</v>
      </c>
      <c r="GJ12">
        <f>raw!M193</f>
        <v>-1.395</v>
      </c>
      <c r="GK12">
        <f>raw!M194</f>
        <v>-2.020833333333333</v>
      </c>
      <c r="GL12">
        <f>raw!M195</f>
        <v>-2.0027777777777782</v>
      </c>
      <c r="GM12">
        <f>raw!M196</f>
        <v>-1.8286111111111112</v>
      </c>
      <c r="GN12">
        <f>raw!M197</f>
        <v>-1.9733333333333329</v>
      </c>
      <c r="GO12">
        <f>raw!M198</f>
        <v>-0.2222222222222226</v>
      </c>
      <c r="GP12">
        <f>raw!M199</f>
        <v>-2.3083333333333331</v>
      </c>
      <c r="GQ12">
        <f>raw!M200</f>
        <v>-1.8611111111111107</v>
      </c>
      <c r="GR12">
        <f>raw!M201</f>
        <v>-1.2748611111111112</v>
      </c>
      <c r="GS12">
        <f>raw!M202</f>
        <v>-0.56888888888888889</v>
      </c>
    </row>
    <row r="13" spans="1:201" x14ac:dyDescent="0.35">
      <c r="A13" t="str">
        <f>raw!N2</f>
        <v>PTO</v>
      </c>
      <c r="B13">
        <f>raw!N3</f>
        <v>14.151555555555555</v>
      </c>
      <c r="C13">
        <f>raw!N4</f>
        <v>12.856388888888889</v>
      </c>
      <c r="D13">
        <f>raw!N5</f>
        <v>12.209166666666667</v>
      </c>
      <c r="E13">
        <f>raw!N6</f>
        <v>11.166666666666668</v>
      </c>
      <c r="F13">
        <f>raw!N7</f>
        <v>9.3666666666666671</v>
      </c>
      <c r="G13">
        <f>raw!N8</f>
        <v>11.05</v>
      </c>
      <c r="H13">
        <f>raw!N9</f>
        <v>10.208333333333336</v>
      </c>
      <c r="I13">
        <f>raw!N10</f>
        <v>7.8</v>
      </c>
      <c r="J13">
        <f>raw!N11</f>
        <v>7.9750000000000005</v>
      </c>
      <c r="K13">
        <f>raw!N12</f>
        <v>9.6805555555555554</v>
      </c>
      <c r="L13">
        <f>raw!N13</f>
        <v>7.221111111111111</v>
      </c>
      <c r="M13">
        <f>raw!N14</f>
        <v>9.0236805555555559</v>
      </c>
      <c r="N13">
        <f>raw!N15</f>
        <v>7.3587500000000006</v>
      </c>
      <c r="O13">
        <f>raw!N16</f>
        <v>9.2404166666666665</v>
      </c>
      <c r="P13">
        <f>raw!N17</f>
        <v>5.1486111111111112</v>
      </c>
      <c r="Q13">
        <f>raw!N18</f>
        <v>6.8088888888888883</v>
      </c>
      <c r="R13">
        <f>raw!N19</f>
        <v>7.3597222222222225</v>
      </c>
      <c r="S13">
        <f>raw!N20</f>
        <v>8.663333333333334</v>
      </c>
      <c r="T13">
        <f>raw!N21</f>
        <v>5.9512499999999999</v>
      </c>
      <c r="U13">
        <f>raw!N22</f>
        <v>6.8520833333333329</v>
      </c>
      <c r="V13">
        <f>raw!N23</f>
        <v>5.4499999999999993</v>
      </c>
      <c r="W13">
        <f>raw!N24</f>
        <v>5.4618055555555545</v>
      </c>
      <c r="X13">
        <f>raw!N25</f>
        <v>6.7604166666666661</v>
      </c>
      <c r="Y13">
        <f>raw!N26</f>
        <v>5.5740277777777782</v>
      </c>
      <c r="Z13">
        <f>raw!N27</f>
        <v>5.9183333333333339</v>
      </c>
      <c r="AA13">
        <f>raw!N28</f>
        <v>4.8969444444444443</v>
      </c>
      <c r="AB13">
        <f>raw!N29</f>
        <v>5.4683333333333328</v>
      </c>
      <c r="AC13">
        <f>raw!N30</f>
        <v>5.2297222222222226</v>
      </c>
      <c r="AD13">
        <f>raw!N31</f>
        <v>3.8533333333333335</v>
      </c>
      <c r="AE13">
        <f>raw!N32</f>
        <v>5.8900000000000006</v>
      </c>
      <c r="AF13">
        <f>raw!N33</f>
        <v>5.3916666666666666</v>
      </c>
      <c r="AG13">
        <f>raw!N34</f>
        <v>5.0500000000000007</v>
      </c>
      <c r="AH13">
        <f>raw!N35</f>
        <v>3.5525000000000002</v>
      </c>
      <c r="AI13">
        <f>raw!N36</f>
        <v>6.1483333333333325</v>
      </c>
      <c r="AJ13">
        <f>raw!N37</f>
        <v>4.9777777777777787</v>
      </c>
      <c r="AK13">
        <f>raw!N38</f>
        <v>5.6097222222222216</v>
      </c>
      <c r="AL13">
        <f>raw!N39</f>
        <v>5.7236111111111114</v>
      </c>
      <c r="AM13">
        <f>raw!N40</f>
        <v>3.7430555555555558</v>
      </c>
      <c r="AN13">
        <f>raw!N41</f>
        <v>3.3055555555555554</v>
      </c>
      <c r="AO13">
        <f>raw!N42</f>
        <v>3.8897222222222219</v>
      </c>
      <c r="AP13">
        <f>raw!N43</f>
        <v>3.4719444444444441</v>
      </c>
      <c r="AQ13">
        <f>raw!N44</f>
        <v>4.5969444444444445</v>
      </c>
      <c r="AR13">
        <f>raw!N45</f>
        <v>3.5911111111111111</v>
      </c>
      <c r="AS13">
        <f>raw!N46</f>
        <v>2.38</v>
      </c>
      <c r="AT13">
        <f>raw!N47</f>
        <v>4.4861111111111098</v>
      </c>
      <c r="AU13">
        <f>raw!N48</f>
        <v>6.1509722222222223</v>
      </c>
      <c r="AV13">
        <f>raw!N49</f>
        <v>4.1422222222222222</v>
      </c>
      <c r="AW13">
        <f>raw!N50</f>
        <v>3.1305555555555555</v>
      </c>
      <c r="AX13">
        <f>raw!N51</f>
        <v>2.3500000000000005</v>
      </c>
      <c r="AY13">
        <f>raw!N52</f>
        <v>3.509722222222222</v>
      </c>
      <c r="AZ13">
        <f>raw!N53</f>
        <v>2.3916666666666671</v>
      </c>
      <c r="BA13">
        <f>raw!N54</f>
        <v>2.9777777777777779</v>
      </c>
      <c r="BB13">
        <f>raw!N55</f>
        <v>4.3456944444444447</v>
      </c>
      <c r="BC13">
        <f>raw!N56</f>
        <v>4.1333333333333329</v>
      </c>
      <c r="BD13">
        <f>raw!N57</f>
        <v>3.1145833333333326</v>
      </c>
      <c r="BE13">
        <f>raw!N58</f>
        <v>2.214722222222222</v>
      </c>
      <c r="BF13">
        <f>raw!N59</f>
        <v>5.3569444444444443</v>
      </c>
      <c r="BG13">
        <f>raw!N60</f>
        <v>2.2819444444444446</v>
      </c>
      <c r="BH13">
        <f>raw!N61</f>
        <v>2.5536111111111115</v>
      </c>
      <c r="BI13">
        <f>raw!N62</f>
        <v>2.0243055555555558</v>
      </c>
      <c r="BJ13">
        <f>raw!N63</f>
        <v>3.61375</v>
      </c>
      <c r="BK13">
        <f>raw!N64</f>
        <v>2.3862500000000004</v>
      </c>
      <c r="BL13">
        <f>raw!N65</f>
        <v>3.0708333333333333</v>
      </c>
      <c r="BM13">
        <f>raw!N66</f>
        <v>1.7597222222222222</v>
      </c>
      <c r="BN13">
        <f>raw!N67</f>
        <v>3.6944444444444438</v>
      </c>
      <c r="BO13">
        <f>raw!N68</f>
        <v>2.5125000000000002</v>
      </c>
      <c r="BP13">
        <f>raw!N69</f>
        <v>3.3152777777777778</v>
      </c>
      <c r="BQ13">
        <f>raw!N70</f>
        <v>3.9722222222222219</v>
      </c>
      <c r="BR13">
        <f>raw!N71</f>
        <v>2.0076388888888892</v>
      </c>
      <c r="BS13">
        <f>raw!N72</f>
        <v>2.9361111111111109</v>
      </c>
      <c r="BT13">
        <f>raw!N73</f>
        <v>1.8194444444444444</v>
      </c>
      <c r="BU13">
        <f>raw!N74</f>
        <v>1.4666666666666668</v>
      </c>
      <c r="BV13">
        <f>raw!N75</f>
        <v>1.7402777777777778</v>
      </c>
      <c r="BW13">
        <f>raw!N76</f>
        <v>2.6349999999999998</v>
      </c>
      <c r="BX13">
        <f>raw!N77</f>
        <v>1.2638888888888891</v>
      </c>
      <c r="BY13">
        <f>raw!N78</f>
        <v>4.165</v>
      </c>
      <c r="BZ13">
        <f>raw!N79</f>
        <v>1.7422222222222221</v>
      </c>
      <c r="CA13">
        <f>raw!N80</f>
        <v>1.9874999999999996</v>
      </c>
      <c r="CB13">
        <f>raw!N81</f>
        <v>1.5644444444444439</v>
      </c>
      <c r="CC13">
        <f>raw!N82</f>
        <v>2.342222222222222</v>
      </c>
      <c r="CD13">
        <f>raw!N83</f>
        <v>0.85555555555555574</v>
      </c>
      <c r="CE13">
        <f>raw!N84</f>
        <v>1.4222222222222223</v>
      </c>
      <c r="CF13">
        <f>raw!N85</f>
        <v>1.3599999999999997</v>
      </c>
      <c r="CG13">
        <f>raw!N86</f>
        <v>3.0522222222222224</v>
      </c>
      <c r="CH13">
        <f>raw!N87</f>
        <v>1.7122222222222221</v>
      </c>
      <c r="CI13">
        <f>raw!N88</f>
        <v>2.2311111111111099</v>
      </c>
      <c r="CJ13">
        <f>raw!N89</f>
        <v>1.19</v>
      </c>
      <c r="CK13">
        <f>raw!N90</f>
        <v>1.1958333333333335</v>
      </c>
      <c r="CL13">
        <f>raw!N91</f>
        <v>0.98402777777777761</v>
      </c>
      <c r="CM13">
        <f>raw!N92</f>
        <v>0.63194444444444442</v>
      </c>
      <c r="CN13">
        <f>raw!N93</f>
        <v>0.67555555555555591</v>
      </c>
      <c r="CO13">
        <f>raw!N94</f>
        <v>2.1030555555555552</v>
      </c>
      <c r="CP13">
        <f>raw!N95</f>
        <v>2.0565277777777773</v>
      </c>
      <c r="CQ13">
        <f>raw!N96</f>
        <v>0.4236111111111111</v>
      </c>
      <c r="CR13">
        <f>raw!N97</f>
        <v>2.2416666666666676</v>
      </c>
      <c r="CS13">
        <f>raw!N98</f>
        <v>1.2841666666666669</v>
      </c>
      <c r="CT13">
        <f>raw!N99</f>
        <v>2.1833333333333336</v>
      </c>
      <c r="CU13">
        <f>raw!N100</f>
        <v>0.15000000000000024</v>
      </c>
      <c r="CV13">
        <f>raw!N101</f>
        <v>0.66069444444444447</v>
      </c>
      <c r="CW13">
        <f>raw!N102</f>
        <v>0.29277777777777791</v>
      </c>
      <c r="CX13">
        <f>raw!N103</f>
        <v>1.1366666666666669</v>
      </c>
      <c r="CY13">
        <f>raw!N104</f>
        <v>1.3372222222222223</v>
      </c>
      <c r="CZ13">
        <f>raw!N105</f>
        <v>1.3841666666666663</v>
      </c>
      <c r="DA13">
        <f>raw!N106</f>
        <v>0.91388888888888864</v>
      </c>
      <c r="DB13">
        <f>raw!N107</f>
        <v>0.491111111111111</v>
      </c>
      <c r="DC13">
        <f>raw!N108</f>
        <v>0.16111111111111109</v>
      </c>
      <c r="DD13">
        <f>raw!N109</f>
        <v>-3.7222222222222358E-2</v>
      </c>
      <c r="DE13">
        <f>raw!N110</f>
        <v>0.24888888888888885</v>
      </c>
      <c r="DF13">
        <f>raw!N111</f>
        <v>-0.40888888888888886</v>
      </c>
      <c r="DG13">
        <f>raw!N112</f>
        <v>0.15555555555555561</v>
      </c>
      <c r="DH13">
        <f>raw!N113</f>
        <v>0.54777777777777759</v>
      </c>
      <c r="DI13">
        <f>raw!N114</f>
        <v>0.14999999999999997</v>
      </c>
      <c r="DJ13">
        <f>raw!N115</f>
        <v>0.44777777777777794</v>
      </c>
      <c r="DK13">
        <f>raw!N116</f>
        <v>0.38333333333333341</v>
      </c>
      <c r="DL13">
        <f>raw!N117</f>
        <v>-0.42499999999999971</v>
      </c>
      <c r="DM13">
        <f>raw!N118</f>
        <v>0.12500000000000006</v>
      </c>
      <c r="DN13">
        <f>raw!N119</f>
        <v>7.7777777777778279E-3</v>
      </c>
      <c r="DO13">
        <f>raw!N120</f>
        <v>8.3333333333333218E-2</v>
      </c>
      <c r="DP13">
        <f>raw!N121</f>
        <v>0.68055555555555569</v>
      </c>
      <c r="DQ13">
        <f>raw!N122</f>
        <v>0.29805555555555563</v>
      </c>
      <c r="DR13">
        <f>raw!N123</f>
        <v>0.16055555555555548</v>
      </c>
      <c r="DS13">
        <f>raw!N124</f>
        <v>-0.71250000000000013</v>
      </c>
      <c r="DT13">
        <f>raw!N125</f>
        <v>-9.7777777777777561E-2</v>
      </c>
      <c r="DU13">
        <f>raw!N126</f>
        <v>0.7291666666666663</v>
      </c>
      <c r="DV13">
        <f>raw!N127</f>
        <v>1.1199999999999997</v>
      </c>
      <c r="DW13">
        <f>raw!N128</f>
        <v>0.81666666666666676</v>
      </c>
      <c r="DX13">
        <f>raw!N129</f>
        <v>-0.13958333333333314</v>
      </c>
      <c r="DY13">
        <f>raw!N130</f>
        <v>-0.19833333333333325</v>
      </c>
      <c r="DZ13">
        <f>raw!N131</f>
        <v>-0.71</v>
      </c>
      <c r="EA13">
        <f>raw!N132</f>
        <v>0.22222222222222202</v>
      </c>
      <c r="EB13">
        <f>raw!N133</f>
        <v>-0.84055555555555539</v>
      </c>
      <c r="EC13">
        <f>raw!N134</f>
        <v>-0.50250000000000006</v>
      </c>
      <c r="ED13">
        <f>raw!N135</f>
        <v>1.0483333333333336</v>
      </c>
      <c r="EE13">
        <f>raw!N136</f>
        <v>-0.69513888888888886</v>
      </c>
      <c r="EF13">
        <f>raw!N137</f>
        <v>-0.21333333333333351</v>
      </c>
      <c r="EG13">
        <f>raw!N138</f>
        <v>-0.9362499999999998</v>
      </c>
      <c r="EH13">
        <f>raw!N139</f>
        <v>-0.94305555555555542</v>
      </c>
      <c r="EI13">
        <f>raw!N140</f>
        <v>-0.82972222222222247</v>
      </c>
      <c r="EJ13">
        <f>raw!N141</f>
        <v>0.84583333333333355</v>
      </c>
      <c r="EK13">
        <f>raw!N142</f>
        <v>-0.47638888888888886</v>
      </c>
      <c r="EL13">
        <f>raw!N143</f>
        <v>0.1291666666666666</v>
      </c>
      <c r="EM13">
        <f>raw!N144</f>
        <v>-0.40277777777777796</v>
      </c>
      <c r="EN13">
        <f>raw!N145</f>
        <v>-1.111666666666667</v>
      </c>
      <c r="EO13">
        <f>raw!N146</f>
        <v>-1.1375000000000002</v>
      </c>
      <c r="EP13">
        <f>raw!N147</f>
        <v>-0.91388888888888875</v>
      </c>
      <c r="EQ13">
        <f>raw!N148</f>
        <v>-1.0133333333333332</v>
      </c>
      <c r="ER13">
        <f>raw!N149</f>
        <v>1.9402777777777778</v>
      </c>
      <c r="ES13">
        <f>raw!N150</f>
        <v>0.28194444444444466</v>
      </c>
      <c r="ET13">
        <f>raw!N151</f>
        <v>-0.5033333333333333</v>
      </c>
      <c r="EU13">
        <f>raw!N152</f>
        <v>-0.46722222222222209</v>
      </c>
      <c r="EV13">
        <f>raw!N153</f>
        <v>-0.80958333333333343</v>
      </c>
      <c r="EW13">
        <f>raw!N154</f>
        <v>1.7777777777777694E-2</v>
      </c>
      <c r="EX13">
        <f>raw!N155</f>
        <v>-0.75</v>
      </c>
      <c r="EY13">
        <f>raw!N156</f>
        <v>-1.0143055555555553</v>
      </c>
      <c r="EZ13">
        <f>raw!N157</f>
        <v>-0.79749999999999999</v>
      </c>
      <c r="FA13">
        <f>raw!N158</f>
        <v>0.43500000000000011</v>
      </c>
      <c r="FB13">
        <f>raw!N159</f>
        <v>0.52444444444444449</v>
      </c>
      <c r="FC13">
        <f>raw!N160</f>
        <v>-0.69027777777777766</v>
      </c>
      <c r="FD13">
        <f>raw!N161</f>
        <v>-0.91194444444444445</v>
      </c>
      <c r="FE13">
        <f>raw!N162</f>
        <v>-0.13333333333333344</v>
      </c>
      <c r="FF13">
        <f>raw!N163</f>
        <v>0.69513888888888897</v>
      </c>
      <c r="FG13">
        <f>raw!N164</f>
        <v>-1.6527777777777777</v>
      </c>
      <c r="FH13">
        <f>raw!N165</f>
        <v>-2.000694444444445</v>
      </c>
      <c r="FI13">
        <f>raw!N166</f>
        <v>8.0000000000000071E-2</v>
      </c>
      <c r="FJ13">
        <f>raw!N167</f>
        <v>-1.5416666666666667</v>
      </c>
      <c r="FK13">
        <f>raw!N168</f>
        <v>-0.64222222222222214</v>
      </c>
      <c r="FL13">
        <f>raw!N169</f>
        <v>-1.2844444444444443</v>
      </c>
      <c r="FM13">
        <f>raw!N170</f>
        <v>-0.30708333333333321</v>
      </c>
      <c r="FN13">
        <f>raw!N171</f>
        <v>-1.3865277777777778</v>
      </c>
      <c r="FO13">
        <f>raw!N172</f>
        <v>-1.4044444444444444</v>
      </c>
      <c r="FP13">
        <f>raw!N173</f>
        <v>-2.1402777777777775</v>
      </c>
      <c r="FQ13">
        <f>raw!N174</f>
        <v>-1.3583333333333334</v>
      </c>
      <c r="FR13">
        <f>raw!N175</f>
        <v>1.8055555555554971E-2</v>
      </c>
      <c r="FS13">
        <f>raw!N176</f>
        <v>-0.73513888888888879</v>
      </c>
      <c r="FT13">
        <f>raw!N177</f>
        <v>-1.5354166666666671</v>
      </c>
      <c r="FU13">
        <f>raw!N178</f>
        <v>-1.6377777777777776</v>
      </c>
      <c r="FV13">
        <f>raw!N179</f>
        <v>-1.9252777777777776</v>
      </c>
      <c r="FW13">
        <f>raw!N180</f>
        <v>-1.578888888888889</v>
      </c>
      <c r="FX13">
        <f>raw!N181</f>
        <v>-1.8488888888888888</v>
      </c>
      <c r="FY13">
        <f>raw!N182</f>
        <v>-1.4416666666666667</v>
      </c>
      <c r="FZ13">
        <f>raw!N183</f>
        <v>-1.1994444444444445</v>
      </c>
      <c r="GA13">
        <f>raw!N184</f>
        <v>-0.48666666666666647</v>
      </c>
      <c r="GB13">
        <f>raw!N185</f>
        <v>-0.11666666666666665</v>
      </c>
      <c r="GC13">
        <f>raw!N186</f>
        <v>-1.7849999999999999</v>
      </c>
      <c r="GD13">
        <f>raw!N187</f>
        <v>-1.6905555555555551</v>
      </c>
      <c r="GE13">
        <f>raw!N188</f>
        <v>-1.9833333333333336</v>
      </c>
      <c r="GF13">
        <f>raw!N189</f>
        <v>-1.3679166666666669</v>
      </c>
      <c r="GG13">
        <f>raw!N190</f>
        <v>-1.5277777777777779</v>
      </c>
      <c r="GH13">
        <f>raw!N191</f>
        <v>-1.6236111111111113</v>
      </c>
      <c r="GI13">
        <f>raw!N192</f>
        <v>-1.588888888888889</v>
      </c>
      <c r="GJ13">
        <f>raw!N193</f>
        <v>-1.6875</v>
      </c>
      <c r="GK13">
        <f>raw!N194</f>
        <v>-1.75</v>
      </c>
      <c r="GL13">
        <f>raw!N195</f>
        <v>-2.5375000000000001</v>
      </c>
      <c r="GM13">
        <f>raw!N196</f>
        <v>-1.6433333333333333</v>
      </c>
      <c r="GN13">
        <f>raw!N197</f>
        <v>-0.73777777777777775</v>
      </c>
      <c r="GO13">
        <f>raw!N198</f>
        <v>-1.84</v>
      </c>
      <c r="GP13">
        <f>raw!N199</f>
        <v>-2.4416666666666669</v>
      </c>
      <c r="GQ13">
        <f>raw!N200</f>
        <v>-2.5962499999999995</v>
      </c>
      <c r="GR13">
        <f>raw!N201</f>
        <v>-2.0565277777777777</v>
      </c>
      <c r="GS13">
        <f>raw!N202</f>
        <v>-1.6533333333333335</v>
      </c>
    </row>
    <row r="14" spans="1:201" x14ac:dyDescent="0.35">
      <c r="A14" t="str">
        <f>raw!O2</f>
        <v>FG%</v>
      </c>
      <c r="B14">
        <f>raw!O3</f>
        <v>-0.49299999999999994</v>
      </c>
      <c r="C14">
        <f>raw!O4</f>
        <v>1.89</v>
      </c>
      <c r="D14">
        <f>raw!O5</f>
        <v>1.74</v>
      </c>
      <c r="E14">
        <f>raw!O6</f>
        <v>-0.13</v>
      </c>
      <c r="F14">
        <f>raw!O7</f>
        <v>0.74</v>
      </c>
      <c r="G14">
        <f>raw!O8</f>
        <v>0</v>
      </c>
      <c r="H14">
        <f>raw!O9</f>
        <v>2.25</v>
      </c>
      <c r="I14">
        <f>raw!O10</f>
        <v>0.92</v>
      </c>
      <c r="J14">
        <f>raw!O11</f>
        <v>0.76</v>
      </c>
      <c r="K14">
        <f>raw!O12</f>
        <v>-0.67</v>
      </c>
      <c r="L14">
        <f>raw!O13</f>
        <v>3.47</v>
      </c>
      <c r="M14">
        <f>raw!O14</f>
        <v>0.67449999999999999</v>
      </c>
      <c r="N14">
        <f>raw!O15</f>
        <v>-1.23</v>
      </c>
      <c r="O14">
        <f>raw!O16</f>
        <v>0.31</v>
      </c>
      <c r="P14">
        <f>raw!O17</f>
        <v>-0.84</v>
      </c>
      <c r="Q14">
        <f>raw!O18</f>
        <v>-0.15</v>
      </c>
      <c r="R14">
        <f>raw!O19</f>
        <v>-0.28000000000000003</v>
      </c>
      <c r="S14">
        <f>raw!O20</f>
        <v>4.18</v>
      </c>
      <c r="T14">
        <f>raw!O21</f>
        <v>1.1299999999999999</v>
      </c>
      <c r="U14">
        <f>raw!O22</f>
        <v>3.19</v>
      </c>
      <c r="V14">
        <f>raw!O23</f>
        <v>1.17</v>
      </c>
      <c r="W14">
        <f>raw!O24</f>
        <v>3.06</v>
      </c>
      <c r="X14">
        <f>raw!O25</f>
        <v>1.66</v>
      </c>
      <c r="Y14">
        <f>raw!O26</f>
        <v>4.82</v>
      </c>
      <c r="Z14">
        <f>raw!O27</f>
        <v>0.53</v>
      </c>
      <c r="AA14">
        <f>raw!O28</f>
        <v>0.77</v>
      </c>
      <c r="AB14">
        <f>raw!O29</f>
        <v>0.17</v>
      </c>
      <c r="AC14">
        <f>raw!O30</f>
        <v>-1.67</v>
      </c>
      <c r="AD14">
        <f>raw!O31</f>
        <v>-0.59</v>
      </c>
      <c r="AE14">
        <f>raw!O32</f>
        <v>0.76</v>
      </c>
      <c r="AF14">
        <f>raw!O33</f>
        <v>-0.59</v>
      </c>
      <c r="AG14">
        <f>raw!O34</f>
        <v>-1.48</v>
      </c>
      <c r="AH14">
        <f>raw!O35</f>
        <v>0.71</v>
      </c>
      <c r="AI14">
        <f>raw!O36</f>
        <v>-0.26</v>
      </c>
      <c r="AJ14">
        <f>raw!O37</f>
        <v>1.76</v>
      </c>
      <c r="AK14">
        <f>raw!O38</f>
        <v>-0.28999999999999998</v>
      </c>
      <c r="AL14">
        <f>raw!O39</f>
        <v>3.1</v>
      </c>
      <c r="AM14">
        <f>raw!O40</f>
        <v>0.38</v>
      </c>
      <c r="AN14">
        <f>raw!O41</f>
        <v>3.28</v>
      </c>
      <c r="AO14">
        <f>raw!O42</f>
        <v>2.2000000000000002</v>
      </c>
      <c r="AP14">
        <f>raw!O43</f>
        <v>0.37</v>
      </c>
      <c r="AQ14">
        <f>raw!O44</f>
        <v>-0.34</v>
      </c>
      <c r="AR14">
        <f>raw!O45</f>
        <v>-0.83</v>
      </c>
      <c r="AS14">
        <f>raw!O46</f>
        <v>3.54</v>
      </c>
      <c r="AT14">
        <f>raw!O47</f>
        <v>-0.1</v>
      </c>
      <c r="AU14">
        <f>raw!O48</f>
        <v>0.18</v>
      </c>
      <c r="AV14">
        <f>raw!O49</f>
        <v>2.7</v>
      </c>
      <c r="AW14">
        <f>raw!O50</f>
        <v>0.44</v>
      </c>
      <c r="AX14">
        <f>raw!O51</f>
        <v>3.08</v>
      </c>
      <c r="AY14">
        <f>raw!O52</f>
        <v>2.78</v>
      </c>
      <c r="AZ14">
        <f>raw!O53</f>
        <v>0.88</v>
      </c>
      <c r="BA14">
        <f>raw!O54</f>
        <v>0.22</v>
      </c>
      <c r="BB14">
        <f>raw!O55</f>
        <v>-1.21</v>
      </c>
      <c r="BC14">
        <f>raw!O56</f>
        <v>0.19</v>
      </c>
      <c r="BD14">
        <f>raw!O57</f>
        <v>-0.16</v>
      </c>
      <c r="BE14">
        <f>raw!O58</f>
        <v>3.04</v>
      </c>
      <c r="BF14">
        <f>raw!O59</f>
        <v>2.91</v>
      </c>
      <c r="BG14">
        <f>raw!O60</f>
        <v>0.39</v>
      </c>
      <c r="BH14">
        <f>raw!O61</f>
        <v>0.55000000000000004</v>
      </c>
      <c r="BI14">
        <f>raw!O62</f>
        <v>1.03</v>
      </c>
      <c r="BJ14">
        <f>raw!O63</f>
        <v>0.15</v>
      </c>
      <c r="BK14">
        <f>raw!O64</f>
        <v>0.5</v>
      </c>
      <c r="BL14">
        <f>raw!O65</f>
        <v>0.15</v>
      </c>
      <c r="BM14">
        <f>raw!O66</f>
        <v>1.72</v>
      </c>
      <c r="BN14">
        <f>raw!O67</f>
        <v>0.59</v>
      </c>
      <c r="BO14">
        <f>raw!O68</f>
        <v>1.61</v>
      </c>
      <c r="BP14">
        <f>raw!O69</f>
        <v>0.72</v>
      </c>
      <c r="BQ14">
        <f>raw!O70</f>
        <v>0.83</v>
      </c>
      <c r="BR14">
        <f>raw!O71</f>
        <v>3.16</v>
      </c>
      <c r="BS14">
        <f>raw!O72</f>
        <v>-0.08</v>
      </c>
      <c r="BT14">
        <f>raw!O73</f>
        <v>-0.78</v>
      </c>
      <c r="BU14">
        <f>raw!O74</f>
        <v>2.62</v>
      </c>
      <c r="BV14">
        <f>raw!O75</f>
        <v>3.05</v>
      </c>
      <c r="BW14">
        <f>raw!O76</f>
        <v>-0.5</v>
      </c>
      <c r="BX14">
        <f>raw!O77</f>
        <v>0.24</v>
      </c>
      <c r="BY14">
        <f>raw!O78</f>
        <v>0.56000000000000005</v>
      </c>
      <c r="BZ14">
        <f>raw!O79</f>
        <v>-0.59</v>
      </c>
      <c r="CA14">
        <f>raw!O80</f>
        <v>-0.11</v>
      </c>
      <c r="CB14">
        <f>raw!O81</f>
        <v>0.68</v>
      </c>
      <c r="CC14">
        <f>raw!O82</f>
        <v>0.49</v>
      </c>
      <c r="CD14">
        <f>raw!O83</f>
        <v>0.63</v>
      </c>
      <c r="CE14">
        <f>raw!O84</f>
        <v>-0.42</v>
      </c>
      <c r="CF14">
        <f>raw!O85</f>
        <v>-1.1599999999999999</v>
      </c>
      <c r="CG14">
        <f>raw!O86</f>
        <v>-1.43</v>
      </c>
      <c r="CH14">
        <f>raw!O87</f>
        <v>-2.19</v>
      </c>
      <c r="CI14">
        <f>raw!O88</f>
        <v>-0.25</v>
      </c>
      <c r="CJ14">
        <f>raw!O89</f>
        <v>0.21</v>
      </c>
      <c r="CK14">
        <f>raw!O90</f>
        <v>0.25</v>
      </c>
      <c r="CL14">
        <f>raw!O91</f>
        <v>1.24</v>
      </c>
      <c r="CM14">
        <f>raw!O92</f>
        <v>0.33</v>
      </c>
      <c r="CN14">
        <f>raw!O93</f>
        <v>-0.04</v>
      </c>
      <c r="CO14">
        <f>raw!O94</f>
        <v>-0.63</v>
      </c>
      <c r="CP14">
        <f>raw!O95</f>
        <v>-0.55000000000000004</v>
      </c>
      <c r="CQ14">
        <f>raw!O96</f>
        <v>-0.02</v>
      </c>
      <c r="CR14">
        <f>raw!O97</f>
        <v>5.28</v>
      </c>
      <c r="CS14">
        <f>raw!O98</f>
        <v>-0.35</v>
      </c>
      <c r="CT14">
        <f>raw!O99</f>
        <v>-1.17</v>
      </c>
      <c r="CU14">
        <f>raw!O100</f>
        <v>-0.56999999999999995</v>
      </c>
      <c r="CV14">
        <f>raw!O101</f>
        <v>0.25</v>
      </c>
      <c r="CW14">
        <f>raw!O102</f>
        <v>2.2200000000000002</v>
      </c>
      <c r="CX14">
        <f>raw!O103</f>
        <v>1.51</v>
      </c>
      <c r="CY14">
        <f>raw!O104</f>
        <v>-1.21</v>
      </c>
      <c r="CZ14">
        <f>raw!O105</f>
        <v>-0.55000000000000004</v>
      </c>
      <c r="DA14">
        <f>raw!O106</f>
        <v>2.58</v>
      </c>
      <c r="DB14">
        <f>raw!O107</f>
        <v>2.65</v>
      </c>
      <c r="DC14">
        <f>raw!O108</f>
        <v>-0.28999999999999998</v>
      </c>
      <c r="DD14">
        <f>raw!O109</f>
        <v>-1.04</v>
      </c>
      <c r="DE14">
        <f>raw!O110</f>
        <v>1.1200000000000001</v>
      </c>
      <c r="DF14">
        <f>raw!O111</f>
        <v>0.06</v>
      </c>
      <c r="DG14">
        <f>raw!O112</f>
        <v>0.51</v>
      </c>
      <c r="DH14">
        <f>raw!O113</f>
        <v>-0.6</v>
      </c>
      <c r="DI14">
        <f>raw!O114</f>
        <v>-0.42</v>
      </c>
      <c r="DJ14">
        <f>raw!O115</f>
        <v>-0.3</v>
      </c>
      <c r="DK14">
        <f>raw!O116</f>
        <v>-1.24</v>
      </c>
      <c r="DL14">
        <f>raw!O117</f>
        <v>2.16</v>
      </c>
      <c r="DM14">
        <f>raw!O118</f>
        <v>-0.41</v>
      </c>
      <c r="DN14">
        <f>raw!O119</f>
        <v>1.29</v>
      </c>
      <c r="DO14">
        <f>raw!O120</f>
        <v>0.42</v>
      </c>
      <c r="DP14">
        <f>raw!O121</f>
        <v>0.09</v>
      </c>
      <c r="DQ14">
        <f>raw!O122</f>
        <v>0.43</v>
      </c>
      <c r="DR14">
        <f>raw!O123</f>
        <v>-0.06</v>
      </c>
      <c r="DS14">
        <f>raw!O124</f>
        <v>0.26</v>
      </c>
      <c r="DT14">
        <f>raw!O125</f>
        <v>-0.15</v>
      </c>
      <c r="DU14">
        <f>raw!O126</f>
        <v>-0.93</v>
      </c>
      <c r="DV14">
        <f>raw!O127</f>
        <v>0.7</v>
      </c>
      <c r="DW14">
        <f>raw!O128</f>
        <v>-0.16</v>
      </c>
      <c r="DX14">
        <f>raw!O129</f>
        <v>-0.33</v>
      </c>
      <c r="DY14">
        <f>raw!O130</f>
        <v>-0.39</v>
      </c>
      <c r="DZ14">
        <f>raw!O131</f>
        <v>-0.46</v>
      </c>
      <c r="EA14">
        <f>raw!O132</f>
        <v>-1.05</v>
      </c>
      <c r="EB14">
        <f>raw!O133</f>
        <v>2.41</v>
      </c>
      <c r="EC14">
        <f>raw!O134</f>
        <v>0.65</v>
      </c>
      <c r="ED14">
        <f>raw!O135</f>
        <v>-1.1399999999999999</v>
      </c>
      <c r="EE14">
        <f>raw!O136</f>
        <v>1.25</v>
      </c>
      <c r="EF14">
        <f>raw!O137</f>
        <v>3.26</v>
      </c>
      <c r="EG14">
        <f>raw!O138</f>
        <v>0.03</v>
      </c>
      <c r="EH14">
        <f>raw!O139</f>
        <v>0</v>
      </c>
      <c r="EI14">
        <f>raw!O140</f>
        <v>-0.12</v>
      </c>
      <c r="EJ14">
        <f>raw!O141</f>
        <v>-2.65</v>
      </c>
      <c r="EK14">
        <f>raw!O142</f>
        <v>-0.16</v>
      </c>
      <c r="EL14">
        <f>raw!O143</f>
        <v>0.53</v>
      </c>
      <c r="EM14">
        <f>raw!O144</f>
        <v>0.49</v>
      </c>
      <c r="EN14">
        <f>raw!O145</f>
        <v>-0.53</v>
      </c>
      <c r="EO14">
        <f>raw!O146</f>
        <v>0.06</v>
      </c>
      <c r="EP14">
        <f>raw!O147</f>
        <v>0.17</v>
      </c>
      <c r="EQ14">
        <f>raw!O148</f>
        <v>-0.24</v>
      </c>
      <c r="ER14">
        <f>raw!O149</f>
        <v>-0.88</v>
      </c>
      <c r="ES14">
        <f>raw!O150</f>
        <v>-1.66</v>
      </c>
      <c r="ET14">
        <f>raw!O151</f>
        <v>1.97</v>
      </c>
      <c r="EU14">
        <f>raw!O152</f>
        <v>1.08</v>
      </c>
      <c r="EV14">
        <f>raw!O153</f>
        <v>-0.69</v>
      </c>
      <c r="EW14">
        <f>raw!O154</f>
        <v>-0.84</v>
      </c>
      <c r="EX14">
        <f>raw!O155</f>
        <v>1.25</v>
      </c>
      <c r="EY14">
        <f>raw!O156</f>
        <v>-0.27</v>
      </c>
      <c r="EZ14">
        <f>raw!O157</f>
        <v>-0.2</v>
      </c>
      <c r="FA14">
        <f>raw!O158</f>
        <v>-0.36</v>
      </c>
      <c r="FB14">
        <f>raw!O159</f>
        <v>-0.73</v>
      </c>
      <c r="FC14">
        <f>raw!O160</f>
        <v>0.68</v>
      </c>
      <c r="FD14">
        <f>raw!O161</f>
        <v>-0.88</v>
      </c>
      <c r="FE14">
        <f>raw!O162</f>
        <v>-0.3</v>
      </c>
      <c r="FF14">
        <f>raw!O163</f>
        <v>0.16</v>
      </c>
      <c r="FG14">
        <f>raw!O164</f>
        <v>-0.72</v>
      </c>
      <c r="FH14">
        <f>raw!O165</f>
        <v>-0.45</v>
      </c>
      <c r="FI14">
        <f>raw!O166</f>
        <v>-0.11</v>
      </c>
      <c r="FJ14">
        <f>raw!O167</f>
        <v>2.0699999999999998</v>
      </c>
      <c r="FK14">
        <f>raw!O168</f>
        <v>-0.26</v>
      </c>
      <c r="FL14">
        <f>raw!O169</f>
        <v>-0.3</v>
      </c>
      <c r="FM14">
        <f>raw!O170</f>
        <v>-0.46</v>
      </c>
      <c r="FN14">
        <f>raw!O171</f>
        <v>-0.67</v>
      </c>
      <c r="FO14">
        <f>raw!O172</f>
        <v>-0.25</v>
      </c>
      <c r="FP14">
        <f>raw!O173</f>
        <v>0.09</v>
      </c>
      <c r="FQ14">
        <f>raw!O174</f>
        <v>0.36</v>
      </c>
      <c r="FR14">
        <f>raw!O175</f>
        <v>-1.85</v>
      </c>
      <c r="FS14">
        <f>raw!O176</f>
        <v>-0.22</v>
      </c>
      <c r="FT14">
        <f>raw!O177</f>
        <v>1.63</v>
      </c>
      <c r="FU14">
        <f>raw!O178</f>
        <v>-0.87</v>
      </c>
      <c r="FV14">
        <f>raw!O179</f>
        <v>0.52</v>
      </c>
      <c r="FW14">
        <f>raw!O180</f>
        <v>-0.33</v>
      </c>
      <c r="FX14">
        <f>raw!O181</f>
        <v>-0.38</v>
      </c>
      <c r="FY14">
        <f>raw!O182</f>
        <v>-0.09</v>
      </c>
      <c r="FZ14">
        <f>raw!O183</f>
        <v>-1.03</v>
      </c>
      <c r="GA14">
        <f>raw!O184</f>
        <v>-0.55000000000000004</v>
      </c>
      <c r="GB14">
        <f>raw!O185</f>
        <v>-1.1100000000000001</v>
      </c>
      <c r="GC14">
        <f>raw!O186</f>
        <v>-0.78</v>
      </c>
      <c r="GD14">
        <f>raw!O187</f>
        <v>-0.83</v>
      </c>
      <c r="GE14">
        <f>raw!O188</f>
        <v>2.1800000000000002</v>
      </c>
      <c r="GF14">
        <f>raw!O189</f>
        <v>-0.37</v>
      </c>
      <c r="GG14">
        <f>raw!O190</f>
        <v>0.93</v>
      </c>
      <c r="GH14">
        <f>raw!O191</f>
        <v>-1.67</v>
      </c>
      <c r="GI14">
        <f>raw!O192</f>
        <v>1.1499999999999999</v>
      </c>
      <c r="GJ14">
        <f>raw!O193</f>
        <v>0.41</v>
      </c>
      <c r="GK14">
        <f>raw!O194</f>
        <v>-0.28999999999999998</v>
      </c>
      <c r="GL14">
        <f>raw!O195</f>
        <v>-0.77</v>
      </c>
      <c r="GM14">
        <f>raw!O196</f>
        <v>1.25</v>
      </c>
      <c r="GN14">
        <f>raw!O197</f>
        <v>-0.63</v>
      </c>
      <c r="GO14">
        <f>raw!O198</f>
        <v>1.23</v>
      </c>
      <c r="GP14">
        <f>raw!O199</f>
        <v>-0.61</v>
      </c>
      <c r="GQ14">
        <f>raw!O200</f>
        <v>0.14000000000000001</v>
      </c>
      <c r="GR14">
        <f>raw!O201</f>
        <v>0.12</v>
      </c>
      <c r="GS14">
        <f>raw!N203</f>
        <v>0</v>
      </c>
    </row>
    <row r="15" spans="1:201" x14ac:dyDescent="0.35">
      <c r="A15" t="str">
        <f>raw!P2</f>
        <v>FT%</v>
      </c>
      <c r="B15">
        <f>raw!P3</f>
        <v>4.3264999999999993</v>
      </c>
      <c r="C15">
        <f>raw!P4</f>
        <v>2.92</v>
      </c>
      <c r="D15">
        <f>raw!P5</f>
        <v>0.93</v>
      </c>
      <c r="E15">
        <f>raw!P6</f>
        <v>4.3099999999999996</v>
      </c>
      <c r="F15">
        <f>raw!P7</f>
        <v>3.07</v>
      </c>
      <c r="G15">
        <f>raw!P8</f>
        <v>4.24</v>
      </c>
      <c r="H15">
        <f>raw!P9</f>
        <v>0.92</v>
      </c>
      <c r="I15">
        <f>raw!P10</f>
        <v>2.91</v>
      </c>
      <c r="J15">
        <f>raw!P11</f>
        <v>1.6</v>
      </c>
      <c r="K15">
        <f>raw!P12</f>
        <v>3.86</v>
      </c>
      <c r="L15">
        <f>raw!P13</f>
        <v>-0.17</v>
      </c>
      <c r="M15">
        <f>raw!P14</f>
        <v>4.5125000000000002</v>
      </c>
      <c r="N15">
        <f>raw!P15</f>
        <v>2.36</v>
      </c>
      <c r="O15">
        <f>raw!P16</f>
        <v>-0.13</v>
      </c>
      <c r="P15">
        <f>raw!P17</f>
        <v>0.55000000000000004</v>
      </c>
      <c r="Q15">
        <f>raw!P18</f>
        <v>2.6</v>
      </c>
      <c r="R15">
        <f>raw!P19</f>
        <v>0.89</v>
      </c>
      <c r="S15">
        <f>raw!P20</f>
        <v>-4.8099999999999996</v>
      </c>
      <c r="T15">
        <f>raw!P21</f>
        <v>0.22</v>
      </c>
      <c r="U15">
        <f>raw!P22</f>
        <v>-1.28</v>
      </c>
      <c r="V15">
        <f>raw!P23</f>
        <v>0.27</v>
      </c>
      <c r="W15">
        <f>raw!P24</f>
        <v>0.22</v>
      </c>
      <c r="X15">
        <f>raw!P25</f>
        <v>-2.09</v>
      </c>
      <c r="Y15">
        <f>raw!P26</f>
        <v>-3.92</v>
      </c>
      <c r="Z15">
        <f>raw!P27</f>
        <v>2.2799999999999998</v>
      </c>
      <c r="AA15">
        <f>raw!P28</f>
        <v>1.7</v>
      </c>
      <c r="AB15">
        <f>raw!P29</f>
        <v>0.8</v>
      </c>
      <c r="AC15">
        <f>raw!P30</f>
        <v>1.1299999999999999</v>
      </c>
      <c r="AD15">
        <f>raw!P31</f>
        <v>0.93</v>
      </c>
      <c r="AE15">
        <f>raw!P32</f>
        <v>2.4900000000000002</v>
      </c>
      <c r="AF15">
        <f>raw!P33</f>
        <v>2.2599999999999998</v>
      </c>
      <c r="AG15">
        <f>raw!P34</f>
        <v>1.95</v>
      </c>
      <c r="AH15">
        <f>raw!P35</f>
        <v>0.95</v>
      </c>
      <c r="AI15">
        <f>raw!P36</f>
        <v>0.85</v>
      </c>
      <c r="AJ15">
        <f>raw!P37</f>
        <v>2.2799999999999998</v>
      </c>
      <c r="AK15">
        <f>raw!P38</f>
        <v>1.77</v>
      </c>
      <c r="AL15">
        <f>raw!P39</f>
        <v>-3.26</v>
      </c>
      <c r="AM15">
        <f>raw!P40</f>
        <v>-0.41</v>
      </c>
      <c r="AN15">
        <f>raw!P41</f>
        <v>-0.08</v>
      </c>
      <c r="AO15">
        <f>raw!P42</f>
        <v>-0.6</v>
      </c>
      <c r="AP15">
        <f>raw!P43</f>
        <v>-0.75</v>
      </c>
      <c r="AQ15">
        <f>raw!P44</f>
        <v>0.53</v>
      </c>
      <c r="AR15">
        <f>raw!P45</f>
        <v>0.25</v>
      </c>
      <c r="AS15">
        <f>raw!P46</f>
        <v>-2.19</v>
      </c>
      <c r="AT15">
        <f>raw!P47</f>
        <v>1.59</v>
      </c>
      <c r="AU15">
        <f>raw!P48</f>
        <v>-0.91</v>
      </c>
      <c r="AV15">
        <f>raw!P49</f>
        <v>-0.85</v>
      </c>
      <c r="AW15">
        <f>raw!P50</f>
        <v>0.39</v>
      </c>
      <c r="AX15">
        <f>raw!P51</f>
        <v>-0.39</v>
      </c>
      <c r="AY15">
        <f>raw!P52</f>
        <v>-0.33</v>
      </c>
      <c r="AZ15">
        <f>raw!P53</f>
        <v>0.65</v>
      </c>
      <c r="BA15">
        <f>raw!P54</f>
        <v>1.08</v>
      </c>
      <c r="BB15">
        <f>raw!P55</f>
        <v>0.9</v>
      </c>
      <c r="BC15">
        <f>raw!P56</f>
        <v>0.78</v>
      </c>
      <c r="BD15">
        <f>raw!P57</f>
        <v>0.13</v>
      </c>
      <c r="BE15">
        <f>raw!P58</f>
        <v>0.02</v>
      </c>
      <c r="BF15">
        <f>raw!P59</f>
        <v>-4.1900000000000004</v>
      </c>
      <c r="BG15">
        <f>raw!P60</f>
        <v>0.15</v>
      </c>
      <c r="BH15">
        <f>raw!P61</f>
        <v>1.1000000000000001</v>
      </c>
      <c r="BI15">
        <f>raw!P62</f>
        <v>0.97</v>
      </c>
      <c r="BJ15">
        <f>raw!P63</f>
        <v>-0.3</v>
      </c>
      <c r="BK15">
        <f>raw!P64</f>
        <v>0.42</v>
      </c>
      <c r="BL15">
        <f>raw!P65</f>
        <v>0.42</v>
      </c>
      <c r="BM15">
        <f>raw!P66</f>
        <v>-0.12</v>
      </c>
      <c r="BN15">
        <f>raw!P67</f>
        <v>1.72</v>
      </c>
      <c r="BO15">
        <f>raw!P68</f>
        <v>-0.55000000000000004</v>
      </c>
      <c r="BP15">
        <f>raw!P69</f>
        <v>-0.57999999999999996</v>
      </c>
      <c r="BQ15">
        <f>raw!P70</f>
        <v>-1.6</v>
      </c>
      <c r="BR15">
        <f>raw!P71</f>
        <v>-2.94</v>
      </c>
      <c r="BS15">
        <f>raw!P72</f>
        <v>0.51</v>
      </c>
      <c r="BT15">
        <f>raw!P73</f>
        <v>1.1000000000000001</v>
      </c>
      <c r="BU15">
        <f>raw!P74</f>
        <v>-1.1000000000000001</v>
      </c>
      <c r="BV15">
        <f>raw!P75</f>
        <v>-1.81</v>
      </c>
      <c r="BW15">
        <f>raw!P76</f>
        <v>1.93</v>
      </c>
      <c r="BX15">
        <f>raw!P77</f>
        <v>0.56000000000000005</v>
      </c>
      <c r="BY15">
        <f>raw!P78</f>
        <v>0.25</v>
      </c>
      <c r="BZ15">
        <f>raw!P79</f>
        <v>-0.12</v>
      </c>
      <c r="CA15">
        <f>raw!P80</f>
        <v>1.44</v>
      </c>
      <c r="CB15">
        <f>raw!P81</f>
        <v>0.64</v>
      </c>
      <c r="CC15">
        <f>raw!P82</f>
        <v>0.48</v>
      </c>
      <c r="CD15">
        <f>raw!P83</f>
        <v>0.38</v>
      </c>
      <c r="CE15">
        <f>raw!P84</f>
        <v>-0.02</v>
      </c>
      <c r="CF15">
        <f>raw!P85</f>
        <v>1.55</v>
      </c>
      <c r="CG15">
        <f>raw!P86</f>
        <v>-1.1000000000000001</v>
      </c>
      <c r="CH15">
        <f>raw!P87</f>
        <v>0.71</v>
      </c>
      <c r="CI15">
        <f>raw!P88</f>
        <v>2.5299999999999998</v>
      </c>
      <c r="CJ15">
        <f>raw!P89</f>
        <v>0.09</v>
      </c>
      <c r="CK15">
        <f>raw!P90</f>
        <v>-0.52</v>
      </c>
      <c r="CL15">
        <f>raw!P91</f>
        <v>-0.62</v>
      </c>
      <c r="CM15">
        <f>raw!P92</f>
        <v>-0.22</v>
      </c>
      <c r="CN15">
        <f>raw!P93</f>
        <v>1.76</v>
      </c>
      <c r="CO15">
        <f>raw!P94</f>
        <v>-0.35</v>
      </c>
      <c r="CP15">
        <f>raw!P95</f>
        <v>-0.9</v>
      </c>
      <c r="CQ15">
        <f>raw!P96</f>
        <v>0.09</v>
      </c>
      <c r="CR15">
        <f>raw!P97</f>
        <v>-4.5999999999999996</v>
      </c>
      <c r="CS15">
        <f>raw!P98</f>
        <v>0.64</v>
      </c>
      <c r="CT15">
        <f>raw!P99</f>
        <v>0.79</v>
      </c>
      <c r="CU15">
        <f>raw!P100</f>
        <v>0.44</v>
      </c>
      <c r="CV15">
        <f>raw!P101</f>
        <v>0.82</v>
      </c>
      <c r="CW15">
        <f>raw!P102</f>
        <v>-0.46</v>
      </c>
      <c r="CX15">
        <f>raw!P103</f>
        <v>-0.84</v>
      </c>
      <c r="CY15">
        <f>raw!P104</f>
        <v>0.79</v>
      </c>
      <c r="CZ15">
        <f>raw!P105</f>
        <v>0.43</v>
      </c>
      <c r="DA15">
        <f>raw!P106</f>
        <v>-2.7</v>
      </c>
      <c r="DB15">
        <f>raw!P107</f>
        <v>-0.9</v>
      </c>
      <c r="DC15">
        <f>raw!P108</f>
        <v>2.15</v>
      </c>
      <c r="DD15">
        <f>raw!P109</f>
        <v>0.95</v>
      </c>
      <c r="DE15">
        <f>raw!P110</f>
        <v>-0.32</v>
      </c>
      <c r="DF15">
        <f>raw!P111</f>
        <v>0.21</v>
      </c>
      <c r="DG15">
        <f>raw!P112</f>
        <v>0.17</v>
      </c>
      <c r="DH15">
        <f>raw!P113</f>
        <v>-1</v>
      </c>
      <c r="DI15">
        <f>raw!P114</f>
        <v>-0.23</v>
      </c>
      <c r="DJ15">
        <f>raw!P115</f>
        <v>0.05</v>
      </c>
      <c r="DK15">
        <f>raw!P116</f>
        <v>1.53</v>
      </c>
      <c r="DL15">
        <f>raw!P117</f>
        <v>-0.6</v>
      </c>
      <c r="DM15">
        <f>raw!P118</f>
        <v>-0.46</v>
      </c>
      <c r="DN15">
        <f>raw!P119</f>
        <v>-0.46</v>
      </c>
      <c r="DO15">
        <f>raw!P120</f>
        <v>0.47</v>
      </c>
      <c r="DP15">
        <f>raw!P121</f>
        <v>-1.2</v>
      </c>
      <c r="DQ15">
        <f>raw!P122</f>
        <v>0.24</v>
      </c>
      <c r="DR15">
        <f>raw!P123</f>
        <v>-0.19</v>
      </c>
      <c r="DS15">
        <f>raw!P124</f>
        <v>-0.14000000000000001</v>
      </c>
      <c r="DT15">
        <f>raw!P125</f>
        <v>0.39</v>
      </c>
      <c r="DU15">
        <f>raw!P126</f>
        <v>1.1399999999999999</v>
      </c>
      <c r="DV15">
        <f>raw!P127</f>
        <v>1</v>
      </c>
      <c r="DW15">
        <f>raw!P128</f>
        <v>-0.08</v>
      </c>
      <c r="DX15">
        <f>raw!P129</f>
        <v>1.31</v>
      </c>
      <c r="DY15">
        <f>raw!P130</f>
        <v>-0.04</v>
      </c>
      <c r="DZ15">
        <f>raw!P131</f>
        <v>-0.09</v>
      </c>
      <c r="EA15">
        <f>raw!P132</f>
        <v>0.96</v>
      </c>
      <c r="EB15">
        <f>raw!P133</f>
        <v>-1.46</v>
      </c>
      <c r="EC15">
        <f>raw!P134</f>
        <v>0.23</v>
      </c>
      <c r="ED15">
        <f>raw!P135</f>
        <v>2.0499999999999998</v>
      </c>
      <c r="EE15">
        <f>raw!P136</f>
        <v>-1.06</v>
      </c>
      <c r="EF15">
        <f>raw!P137</f>
        <v>-2.48</v>
      </c>
      <c r="EG15">
        <f>raw!P138</f>
        <v>-0.68</v>
      </c>
      <c r="EH15">
        <f>raw!P139</f>
        <v>-0.09</v>
      </c>
      <c r="EI15">
        <f>raw!P140</f>
        <v>0.56999999999999995</v>
      </c>
      <c r="EJ15">
        <f>raw!P141</f>
        <v>0.71</v>
      </c>
      <c r="EK15">
        <f>raw!P142</f>
        <v>0.03</v>
      </c>
      <c r="EL15">
        <f>raw!P143</f>
        <v>-0.81</v>
      </c>
      <c r="EM15">
        <f>raw!P144</f>
        <v>-0.16</v>
      </c>
      <c r="EN15">
        <f>raw!P145</f>
        <v>-0.04</v>
      </c>
      <c r="EO15">
        <f>raw!P146</f>
        <v>-0.26</v>
      </c>
      <c r="EP15">
        <f>raw!P147</f>
        <v>0.64</v>
      </c>
      <c r="EQ15">
        <f>raw!P148</f>
        <v>-0.4</v>
      </c>
      <c r="ER15">
        <f>raw!P149</f>
        <v>-0.71</v>
      </c>
      <c r="ES15">
        <f>raw!P150</f>
        <v>0.38</v>
      </c>
      <c r="ET15">
        <f>raw!P151</f>
        <v>-0.57999999999999996</v>
      </c>
      <c r="EU15">
        <f>raw!P152</f>
        <v>-0.83</v>
      </c>
      <c r="EV15">
        <f>raw!P153</f>
        <v>0.41</v>
      </c>
      <c r="EW15">
        <f>raw!P154</f>
        <v>1.01</v>
      </c>
      <c r="EX15">
        <f>raw!P155</f>
        <v>0.39</v>
      </c>
      <c r="EY15">
        <f>raw!P156</f>
        <v>0.14000000000000001</v>
      </c>
      <c r="EZ15">
        <f>raw!P157</f>
        <v>0.38</v>
      </c>
      <c r="FA15">
        <f>raw!P158</f>
        <v>-0.24</v>
      </c>
      <c r="FB15">
        <f>raw!P159</f>
        <v>0.68</v>
      </c>
      <c r="FC15">
        <f>raw!P160</f>
        <v>-0.24</v>
      </c>
      <c r="FD15">
        <f>raw!P161</f>
        <v>0.34</v>
      </c>
      <c r="FE15">
        <f>raw!P162</f>
        <v>0.12</v>
      </c>
      <c r="FF15">
        <f>raw!P163</f>
        <v>-1.0900000000000001</v>
      </c>
      <c r="FG15">
        <f>raw!P164</f>
        <v>-0.22</v>
      </c>
      <c r="FH15">
        <f>raw!P165</f>
        <v>-0.04</v>
      </c>
      <c r="FI15">
        <f>raw!P166</f>
        <v>-0.24</v>
      </c>
      <c r="FJ15">
        <f>raw!P167</f>
        <v>-0.99</v>
      </c>
      <c r="FK15">
        <f>raw!P168</f>
        <v>-0.05</v>
      </c>
      <c r="FL15">
        <f>raw!P169</f>
        <v>0.41</v>
      </c>
      <c r="FM15">
        <f>raw!P170</f>
        <v>-1.17</v>
      </c>
      <c r="FN15">
        <f>raw!P171</f>
        <v>0.27</v>
      </c>
      <c r="FO15">
        <f>raw!P172</f>
        <v>7.0000000000000007E-2</v>
      </c>
      <c r="FP15">
        <f>raw!P173</f>
        <v>0.31</v>
      </c>
      <c r="FQ15">
        <f>raw!P174</f>
        <v>0.49</v>
      </c>
      <c r="FR15">
        <f>raw!P175</f>
        <v>-0.51</v>
      </c>
      <c r="FS15">
        <f>raw!P176</f>
        <v>0.81</v>
      </c>
      <c r="FT15">
        <f>raw!P177</f>
        <v>-0.5</v>
      </c>
      <c r="FU15">
        <f>raw!P178</f>
        <v>0.2</v>
      </c>
      <c r="FV15">
        <f>raw!P179</f>
        <v>-0.04</v>
      </c>
      <c r="FW15">
        <f>raw!P180</f>
        <v>0.77</v>
      </c>
      <c r="FX15">
        <f>raw!P181</f>
        <v>0.11</v>
      </c>
      <c r="FY15">
        <f>raw!P182</f>
        <v>0.2</v>
      </c>
      <c r="FZ15">
        <f>raw!P183</f>
        <v>0.32</v>
      </c>
      <c r="GA15">
        <f>raw!P184</f>
        <v>-0.18</v>
      </c>
      <c r="GB15">
        <f>raw!P185</f>
        <v>0.85</v>
      </c>
      <c r="GC15">
        <f>raw!P186</f>
        <v>0.14000000000000001</v>
      </c>
      <c r="GD15">
        <f>raw!P187</f>
        <v>0.24</v>
      </c>
      <c r="GE15">
        <f>raw!P188</f>
        <v>-1.58</v>
      </c>
      <c r="GF15">
        <f>raw!P189</f>
        <v>0.41</v>
      </c>
      <c r="GG15">
        <f>raw!P190</f>
        <v>-0.11</v>
      </c>
      <c r="GH15">
        <f>raw!P191</f>
        <v>0.18</v>
      </c>
      <c r="GI15">
        <f>raw!P192</f>
        <v>-0.04</v>
      </c>
      <c r="GJ15">
        <f>raw!P193</f>
        <v>-0.02</v>
      </c>
      <c r="GK15">
        <f>raw!P194</f>
        <v>0.99</v>
      </c>
      <c r="GL15">
        <f>raw!P195</f>
        <v>0.14000000000000001</v>
      </c>
      <c r="GM15">
        <f>raw!P196</f>
        <v>0.31</v>
      </c>
      <c r="GN15">
        <f>raw!P197</f>
        <v>0.26</v>
      </c>
      <c r="GO15">
        <f>raw!P198</f>
        <v>-1.73</v>
      </c>
      <c r="GP15">
        <f>raw!P199</f>
        <v>0.78</v>
      </c>
      <c r="GQ15">
        <f>raw!P200</f>
        <v>-0.01</v>
      </c>
      <c r="GR15">
        <f>raw!P201</f>
        <v>-0.66</v>
      </c>
      <c r="GS15">
        <f>raw!O202</f>
        <v>0.36</v>
      </c>
    </row>
    <row r="16" spans="1:201" x14ac:dyDescent="0.35">
      <c r="A16" t="str">
        <f>raw!Q2</f>
        <v>3PM</v>
      </c>
      <c r="B16">
        <f>raw!Q3</f>
        <v>3.1110000000000002</v>
      </c>
      <c r="C16">
        <f>raw!Q4</f>
        <v>-0.23</v>
      </c>
      <c r="D16">
        <f>raw!Q5</f>
        <v>1.99</v>
      </c>
      <c r="E16">
        <f>raw!Q6</f>
        <v>2.81</v>
      </c>
      <c r="F16">
        <f>raw!Q7</f>
        <v>0.76</v>
      </c>
      <c r="G16">
        <f>raw!Q8</f>
        <v>2.93</v>
      </c>
      <c r="H16">
        <f>raw!Q9</f>
        <v>-0.32</v>
      </c>
      <c r="I16">
        <f>raw!Q10</f>
        <v>1.08</v>
      </c>
      <c r="J16">
        <f>raw!Q11</f>
        <v>-0.44</v>
      </c>
      <c r="K16">
        <f>raw!Q12</f>
        <v>2.21</v>
      </c>
      <c r="L16">
        <f>raw!Q13</f>
        <v>-1.51</v>
      </c>
      <c r="M16">
        <f>raw!Q14</f>
        <v>0.74099999999999999</v>
      </c>
      <c r="N16">
        <f>raw!Q15</f>
        <v>2.4900000000000002</v>
      </c>
      <c r="O16">
        <f>raw!Q16</f>
        <v>1.6</v>
      </c>
      <c r="P16">
        <f>raw!Q17</f>
        <v>1.24</v>
      </c>
      <c r="Q16">
        <f>raw!Q18</f>
        <v>-0.84</v>
      </c>
      <c r="R16">
        <f>raw!Q19</f>
        <v>1.72</v>
      </c>
      <c r="S16">
        <f>raw!Q20</f>
        <v>0.12</v>
      </c>
      <c r="T16">
        <f>raw!Q21</f>
        <v>0.28000000000000003</v>
      </c>
      <c r="U16">
        <f>raw!Q22</f>
        <v>-1.75</v>
      </c>
      <c r="V16">
        <f>raw!Q23</f>
        <v>-1.29</v>
      </c>
      <c r="W16">
        <f>raw!Q24</f>
        <v>-0.13</v>
      </c>
      <c r="X16">
        <f>raw!Q25</f>
        <v>0.75</v>
      </c>
      <c r="Y16">
        <f>raw!Q26</f>
        <v>-1.75</v>
      </c>
      <c r="Z16">
        <f>raw!Q27</f>
        <v>1.1299999999999999</v>
      </c>
      <c r="AA16">
        <f>raw!Q28</f>
        <v>0.15</v>
      </c>
      <c r="AB16">
        <f>raw!Q29</f>
        <v>7.0000000000000007E-2</v>
      </c>
      <c r="AC16">
        <f>raw!Q30</f>
        <v>1.47</v>
      </c>
      <c r="AD16">
        <f>raw!Q31</f>
        <v>0.28000000000000003</v>
      </c>
      <c r="AE16">
        <f>raw!Q32</f>
        <v>0.78</v>
      </c>
      <c r="AF16">
        <f>raw!Q33</f>
        <v>1.52</v>
      </c>
      <c r="AG16">
        <f>raw!Q34</f>
        <v>1.29</v>
      </c>
      <c r="AH16">
        <f>raw!Q35</f>
        <v>-0.24</v>
      </c>
      <c r="AI16">
        <f>raw!Q36</f>
        <v>1.83</v>
      </c>
      <c r="AJ16">
        <f>raw!Q37</f>
        <v>-1.64</v>
      </c>
      <c r="AK16">
        <f>raw!Q38</f>
        <v>1.43</v>
      </c>
      <c r="AL16">
        <f>raw!Q39</f>
        <v>-1.73</v>
      </c>
      <c r="AM16">
        <f>raw!Q40</f>
        <v>0.02</v>
      </c>
      <c r="AN16">
        <f>raw!Q41</f>
        <v>-0.9</v>
      </c>
      <c r="AO16">
        <f>raw!Q42</f>
        <v>-0.24</v>
      </c>
      <c r="AP16">
        <f>raw!Q43</f>
        <v>1.43</v>
      </c>
      <c r="AQ16">
        <f>raw!Q44</f>
        <v>0.91</v>
      </c>
      <c r="AR16">
        <f>raw!Q45</f>
        <v>1.08</v>
      </c>
      <c r="AS16">
        <f>raw!Q46</f>
        <v>-1.75</v>
      </c>
      <c r="AT16">
        <f>raw!Q47</f>
        <v>0.98</v>
      </c>
      <c r="AU16">
        <f>raw!Q48</f>
        <v>-0.68</v>
      </c>
      <c r="AV16">
        <f>raw!Q49</f>
        <v>-1.2</v>
      </c>
      <c r="AW16">
        <f>raw!Q50</f>
        <v>0.35</v>
      </c>
      <c r="AX16">
        <f>raw!Q51</f>
        <v>-0.84</v>
      </c>
      <c r="AY16">
        <f>raw!Q52</f>
        <v>-1.1399999999999999</v>
      </c>
      <c r="AZ16">
        <f>raw!Q53</f>
        <v>0.02</v>
      </c>
      <c r="BA16">
        <f>raw!Q54</f>
        <v>-0.1</v>
      </c>
      <c r="BB16">
        <f>raw!Q55</f>
        <v>2.1800000000000002</v>
      </c>
      <c r="BC16">
        <f>raw!Q56</f>
        <v>1.29</v>
      </c>
      <c r="BD16">
        <f>raw!Q57</f>
        <v>1.44</v>
      </c>
      <c r="BE16">
        <f>raw!Q58</f>
        <v>-1.75</v>
      </c>
      <c r="BF16">
        <f>raw!Q59</f>
        <v>-1.39</v>
      </c>
      <c r="BG16">
        <f>raw!Q60</f>
        <v>-0.3</v>
      </c>
      <c r="BH16">
        <f>raw!Q61</f>
        <v>0.09</v>
      </c>
      <c r="BI16">
        <f>raw!Q62</f>
        <v>0.82</v>
      </c>
      <c r="BJ16">
        <f>raw!Q63</f>
        <v>0.33</v>
      </c>
      <c r="BK16">
        <f>raw!Q64</f>
        <v>0.01</v>
      </c>
      <c r="BL16">
        <f>raw!Q65</f>
        <v>-0.86</v>
      </c>
      <c r="BM16">
        <f>raw!Q66</f>
        <v>-1.1200000000000001</v>
      </c>
      <c r="BN16">
        <f>raw!Q67</f>
        <v>0.32</v>
      </c>
      <c r="BO16">
        <f>raw!Q68</f>
        <v>-1.52</v>
      </c>
      <c r="BP16">
        <f>raw!Q69</f>
        <v>1.01</v>
      </c>
      <c r="BQ16">
        <f>raw!Q70</f>
        <v>-0.41</v>
      </c>
      <c r="BR16">
        <f>raw!Q71</f>
        <v>-1.75</v>
      </c>
      <c r="BS16">
        <f>raw!Q72</f>
        <v>2.58</v>
      </c>
      <c r="BT16">
        <f>raw!Q73</f>
        <v>1.03</v>
      </c>
      <c r="BU16">
        <f>raw!Q74</f>
        <v>-1.68</v>
      </c>
      <c r="BV16">
        <f>raw!Q75</f>
        <v>-1.74</v>
      </c>
      <c r="BW16">
        <f>raw!Q76</f>
        <v>0.09</v>
      </c>
      <c r="BX16">
        <f>raw!Q77</f>
        <v>2.65</v>
      </c>
      <c r="BY16">
        <f>raw!Q78</f>
        <v>-0.25</v>
      </c>
      <c r="BZ16">
        <f>raw!Q79</f>
        <v>0.67</v>
      </c>
      <c r="CA16">
        <f>raw!Q80</f>
        <v>0.96</v>
      </c>
      <c r="CB16">
        <f>raw!Q81</f>
        <v>0.6</v>
      </c>
      <c r="CC16">
        <f>raw!Q82</f>
        <v>-0.32</v>
      </c>
      <c r="CD16">
        <f>raw!Q83</f>
        <v>0.33</v>
      </c>
      <c r="CE16">
        <f>raw!Q84</f>
        <v>0.46</v>
      </c>
      <c r="CF16">
        <f>raw!Q85</f>
        <v>1.47</v>
      </c>
      <c r="CG16">
        <f>raw!Q86</f>
        <v>0.98</v>
      </c>
      <c r="CH16">
        <f>raw!Q87</f>
        <v>0.91</v>
      </c>
      <c r="CI16">
        <f>raw!Q88</f>
        <v>1.69</v>
      </c>
      <c r="CJ16">
        <f>raw!Q89</f>
        <v>-0.73</v>
      </c>
      <c r="CK16">
        <f>raw!Q90</f>
        <v>-0.09</v>
      </c>
      <c r="CL16">
        <f>raw!Q91</f>
        <v>-1.75</v>
      </c>
      <c r="CM16">
        <f>raw!Q92</f>
        <v>0.2</v>
      </c>
      <c r="CN16">
        <f>raw!Q93</f>
        <v>1.95</v>
      </c>
      <c r="CO16">
        <f>raw!Q94</f>
        <v>-0.77</v>
      </c>
      <c r="CP16">
        <f>raw!Q95</f>
        <v>-1.1100000000000001</v>
      </c>
      <c r="CQ16">
        <f>raw!Q96</f>
        <v>0.44</v>
      </c>
      <c r="CR16">
        <f>raw!Q97</f>
        <v>-1.26</v>
      </c>
      <c r="CS16">
        <f>raw!Q98</f>
        <v>1.27</v>
      </c>
      <c r="CT16">
        <f>raw!Q99</f>
        <v>0.56000000000000005</v>
      </c>
      <c r="CU16">
        <f>raw!Q100</f>
        <v>1.94</v>
      </c>
      <c r="CV16">
        <f>raw!Q101</f>
        <v>-0.88</v>
      </c>
      <c r="CW16">
        <f>raw!Q102</f>
        <v>-1.75</v>
      </c>
      <c r="CX16">
        <f>raw!Q103</f>
        <v>-0.24</v>
      </c>
      <c r="CY16">
        <f>raw!Q104</f>
        <v>0.93</v>
      </c>
      <c r="CZ16">
        <f>raw!Q105</f>
        <v>0.61</v>
      </c>
      <c r="DA16">
        <f>raw!Q106</f>
        <v>-1.75</v>
      </c>
      <c r="DB16">
        <f>raw!Q107</f>
        <v>-1.75</v>
      </c>
      <c r="DC16">
        <f>raw!Q108</f>
        <v>0.93</v>
      </c>
      <c r="DD16">
        <f>raw!Q109</f>
        <v>1.24</v>
      </c>
      <c r="DE16">
        <f>raw!Q110</f>
        <v>-1.75</v>
      </c>
      <c r="DF16">
        <f>raw!Q111</f>
        <v>-0.79</v>
      </c>
      <c r="DG16">
        <f>raw!Q112</f>
        <v>0.16</v>
      </c>
      <c r="DH16">
        <f>raw!Q113</f>
        <v>-0.12</v>
      </c>
      <c r="DI16">
        <f>raw!Q114</f>
        <v>-0.22</v>
      </c>
      <c r="DJ16">
        <f>raw!Q115</f>
        <v>1.22</v>
      </c>
      <c r="DK16">
        <f>raw!Q116</f>
        <v>0.2</v>
      </c>
      <c r="DL16">
        <f>raw!Q117</f>
        <v>-1.75</v>
      </c>
      <c r="DM16">
        <f>raw!Q118</f>
        <v>0.17</v>
      </c>
      <c r="DN16">
        <f>raw!Q119</f>
        <v>-0.59</v>
      </c>
      <c r="DO16">
        <f>raw!Q120</f>
        <v>-0.5</v>
      </c>
      <c r="DP16">
        <f>raw!Q121</f>
        <v>0.28999999999999998</v>
      </c>
      <c r="DQ16">
        <f>raw!Q122</f>
        <v>-1.26</v>
      </c>
      <c r="DR16">
        <f>raw!Q123</f>
        <v>-0.12</v>
      </c>
      <c r="DS16">
        <f>raw!Q124</f>
        <v>-0.93</v>
      </c>
      <c r="DT16">
        <f>raw!Q125</f>
        <v>1.1100000000000001</v>
      </c>
      <c r="DU16">
        <f>raw!Q126</f>
        <v>1.1299999999999999</v>
      </c>
      <c r="DV16">
        <f>raw!Q127</f>
        <v>-0.71</v>
      </c>
      <c r="DW16">
        <f>raw!Q128</f>
        <v>-0.59</v>
      </c>
      <c r="DX16">
        <f>raw!Q129</f>
        <v>0.66</v>
      </c>
      <c r="DY16">
        <f>raw!Q130</f>
        <v>0.1</v>
      </c>
      <c r="DZ16">
        <f>raw!Q131</f>
        <v>0</v>
      </c>
      <c r="EA16">
        <f>raw!Q132</f>
        <v>1.17</v>
      </c>
      <c r="EB16">
        <f>raw!Q133</f>
        <v>-1.44</v>
      </c>
      <c r="EC16">
        <f>raw!Q134</f>
        <v>1.26</v>
      </c>
      <c r="ED16">
        <f>raw!Q135</f>
        <v>0.1</v>
      </c>
      <c r="EE16">
        <f>raw!Q136</f>
        <v>-1.75</v>
      </c>
      <c r="EF16">
        <f>raw!Q137</f>
        <v>-1.75</v>
      </c>
      <c r="EG16">
        <f>raw!Q138</f>
        <v>-0.75</v>
      </c>
      <c r="EH16">
        <f>raw!Q139</f>
        <v>-0.28999999999999998</v>
      </c>
      <c r="EI16">
        <f>raw!Q140</f>
        <v>-0.54</v>
      </c>
      <c r="EJ16">
        <f>raw!Q141</f>
        <v>1.74</v>
      </c>
      <c r="EK16">
        <f>raw!Q142</f>
        <v>-0.14000000000000001</v>
      </c>
      <c r="EL16">
        <f>raw!Q143</f>
        <v>-0.66</v>
      </c>
      <c r="EM16">
        <f>raw!Q144</f>
        <v>-0.12</v>
      </c>
      <c r="EN16">
        <f>raw!Q145</f>
        <v>0.44</v>
      </c>
      <c r="EO16">
        <f>raw!Q146</f>
        <v>0.03</v>
      </c>
      <c r="EP16">
        <f>raw!Q147</f>
        <v>-0.12</v>
      </c>
      <c r="EQ16">
        <f>raw!Q148</f>
        <v>-0.47</v>
      </c>
      <c r="ER16">
        <f>raw!Q149</f>
        <v>0.33</v>
      </c>
      <c r="ES16">
        <f>raw!Q150</f>
        <v>1.37</v>
      </c>
      <c r="ET16">
        <f>raw!Q151</f>
        <v>-1.75</v>
      </c>
      <c r="EU16">
        <f>raw!Q152</f>
        <v>-1.28</v>
      </c>
      <c r="EV16">
        <f>raw!Q153</f>
        <v>1.6</v>
      </c>
      <c r="EW16">
        <f>raw!Q154</f>
        <v>-0.68</v>
      </c>
      <c r="EX16">
        <f>raw!Q155</f>
        <v>-0.66</v>
      </c>
      <c r="EY16">
        <f>raw!Q156</f>
        <v>-0.5</v>
      </c>
      <c r="EZ16">
        <f>raw!Q157</f>
        <v>0.17</v>
      </c>
      <c r="FA16">
        <f>raw!Q158</f>
        <v>0.1</v>
      </c>
      <c r="FB16">
        <f>raw!Q159</f>
        <v>-0.69</v>
      </c>
      <c r="FC16">
        <f>raw!Q160</f>
        <v>1.1399999999999999</v>
      </c>
      <c r="FD16">
        <f>raw!Q161</f>
        <v>-0.09</v>
      </c>
      <c r="FE16">
        <f>raw!Q162</f>
        <v>-0.12</v>
      </c>
      <c r="FF16">
        <f>raw!Q163</f>
        <v>-0.4</v>
      </c>
      <c r="FG16">
        <f>raw!Q164</f>
        <v>0.45</v>
      </c>
      <c r="FH16">
        <f>raw!Q165</f>
        <v>0.16</v>
      </c>
      <c r="FI16">
        <f>raw!Q166</f>
        <v>0.28000000000000003</v>
      </c>
      <c r="FJ16">
        <f>raw!Q167</f>
        <v>-1.75</v>
      </c>
      <c r="FK16">
        <f>raw!Q168</f>
        <v>0.39</v>
      </c>
      <c r="FL16">
        <f>raw!Q169</f>
        <v>-0.7</v>
      </c>
      <c r="FM16">
        <f>raw!Q170</f>
        <v>0.24</v>
      </c>
      <c r="FN16">
        <f>raw!Q171</f>
        <v>1.17</v>
      </c>
      <c r="FO16">
        <f>raw!Q172</f>
        <v>0.82</v>
      </c>
      <c r="FP16">
        <f>raw!Q173</f>
        <v>-0.67</v>
      </c>
      <c r="FQ16">
        <f>raw!Q174</f>
        <v>-0.14000000000000001</v>
      </c>
      <c r="FR16">
        <f>raw!Q175</f>
        <v>0.13</v>
      </c>
      <c r="FS16">
        <f>raw!Q176</f>
        <v>0.09</v>
      </c>
      <c r="FT16">
        <f>raw!Q177</f>
        <v>-1.74</v>
      </c>
      <c r="FU16">
        <f>raw!Q178</f>
        <v>0.5</v>
      </c>
      <c r="FV16">
        <f>raw!Q179</f>
        <v>-0.82</v>
      </c>
      <c r="FW16">
        <f>raw!Q180</f>
        <v>-1.17</v>
      </c>
      <c r="FX16">
        <f>raw!Q181</f>
        <v>0.68</v>
      </c>
      <c r="FY16">
        <f>raw!Q182</f>
        <v>0.24</v>
      </c>
      <c r="FZ16">
        <f>raw!Q183</f>
        <v>0.22</v>
      </c>
      <c r="GA16">
        <f>raw!Q184</f>
        <v>0.52</v>
      </c>
      <c r="GB16">
        <f>raw!Q185</f>
        <v>0.93</v>
      </c>
      <c r="GC16">
        <f>raw!Q186</f>
        <v>-0.89</v>
      </c>
      <c r="GD16">
        <f>raw!Q187</f>
        <v>-0.37</v>
      </c>
      <c r="GE16">
        <f>raw!Q188</f>
        <v>-1.75</v>
      </c>
      <c r="GF16">
        <f>raw!Q189</f>
        <v>-0.59</v>
      </c>
      <c r="GG16">
        <f>raw!Q190</f>
        <v>-1</v>
      </c>
      <c r="GH16">
        <f>raw!Q191</f>
        <v>0.53</v>
      </c>
      <c r="GI16">
        <f>raw!Q192</f>
        <v>-1.61</v>
      </c>
      <c r="GJ16">
        <f>raw!Q193</f>
        <v>-1.75</v>
      </c>
      <c r="GK16">
        <f>raw!Q194</f>
        <v>0.32</v>
      </c>
      <c r="GL16">
        <f>raw!Q195</f>
        <v>-0.12</v>
      </c>
      <c r="GM16">
        <f>raw!Q196</f>
        <v>-1.07</v>
      </c>
      <c r="GN16">
        <f>raw!Q197</f>
        <v>0.1</v>
      </c>
      <c r="GO16">
        <f>raw!Q198</f>
        <v>-1.57</v>
      </c>
      <c r="GP16">
        <f>raw!Q199</f>
        <v>0.57999999999999996</v>
      </c>
      <c r="GQ16">
        <f>raw!Q200</f>
        <v>-0.03</v>
      </c>
      <c r="GR16">
        <f>raw!Q201</f>
        <v>-0.47</v>
      </c>
      <c r="GS16">
        <f>raw!P202</f>
        <v>-0.22</v>
      </c>
    </row>
    <row r="17" spans="1:201" x14ac:dyDescent="0.35">
      <c r="A17" t="str">
        <f>raw!R2</f>
        <v>PTS</v>
      </c>
      <c r="B17">
        <f>raw!R3</f>
        <v>2.8559999999999999</v>
      </c>
      <c r="C17">
        <f>raw!R4</f>
        <v>2.13</v>
      </c>
      <c r="D17">
        <f>raw!R5</f>
        <v>1.89</v>
      </c>
      <c r="E17">
        <f>raw!R6</f>
        <v>2.46</v>
      </c>
      <c r="F17">
        <f>raw!R7</f>
        <v>2.1800000000000002</v>
      </c>
      <c r="G17">
        <f>raw!R8</f>
        <v>2.0699999999999998</v>
      </c>
      <c r="H17">
        <f>raw!R9</f>
        <v>1.18</v>
      </c>
      <c r="I17">
        <f>raw!R10</f>
        <v>1.82</v>
      </c>
      <c r="J17">
        <f>raw!R11</f>
        <v>1.71</v>
      </c>
      <c r="K17">
        <f>raw!R12</f>
        <v>2.16</v>
      </c>
      <c r="L17">
        <f>raw!R13</f>
        <v>0.95</v>
      </c>
      <c r="M17">
        <f>raw!R14</f>
        <v>2.0329999999999999</v>
      </c>
      <c r="N17">
        <f>raw!R15</f>
        <v>1.71</v>
      </c>
      <c r="O17">
        <f>raw!R16</f>
        <v>2.57</v>
      </c>
      <c r="P17">
        <f>raw!R17</f>
        <v>1.19</v>
      </c>
      <c r="Q17">
        <f>raw!R18</f>
        <v>1.1000000000000001</v>
      </c>
      <c r="R17">
        <f>raw!R19</f>
        <v>1.74</v>
      </c>
      <c r="S17">
        <f>raw!R20</f>
        <v>2.63</v>
      </c>
      <c r="T17">
        <f>raw!R21</f>
        <v>1.02</v>
      </c>
      <c r="U17">
        <f>raw!R22</f>
        <v>0.75</v>
      </c>
      <c r="V17">
        <f>raw!R23</f>
        <v>0.44</v>
      </c>
      <c r="W17">
        <f>raw!R24</f>
        <v>0.88</v>
      </c>
      <c r="X17">
        <f>raw!R25</f>
        <v>1.89</v>
      </c>
      <c r="Y17">
        <f>raw!R26</f>
        <v>0.36</v>
      </c>
      <c r="Z17">
        <f>raw!R27</f>
        <v>1.21</v>
      </c>
      <c r="AA17">
        <f>raw!R28</f>
        <v>0.54</v>
      </c>
      <c r="AB17">
        <f>raw!R29</f>
        <v>1.28</v>
      </c>
      <c r="AC17">
        <f>raw!R30</f>
        <v>0.81</v>
      </c>
      <c r="AD17">
        <f>raw!R31</f>
        <v>-0.05</v>
      </c>
      <c r="AE17">
        <f>raw!R32</f>
        <v>1.75</v>
      </c>
      <c r="AF17">
        <f>raw!R33</f>
        <v>2.13</v>
      </c>
      <c r="AG17">
        <f>raw!R34</f>
        <v>0.8</v>
      </c>
      <c r="AH17">
        <f>raw!R35</f>
        <v>0.56000000000000005</v>
      </c>
      <c r="AI17">
        <f>raw!R36</f>
        <v>1.96</v>
      </c>
      <c r="AJ17">
        <f>raw!R37</f>
        <v>1.24</v>
      </c>
      <c r="AK17">
        <f>raw!R38</f>
        <v>1.96</v>
      </c>
      <c r="AL17">
        <f>raw!R39</f>
        <v>0.6</v>
      </c>
      <c r="AM17">
        <f>raw!R40</f>
        <v>-0.03</v>
      </c>
      <c r="AN17">
        <f>raw!R41</f>
        <v>0.14000000000000001</v>
      </c>
      <c r="AO17">
        <f>raw!R42</f>
        <v>0.7</v>
      </c>
      <c r="AP17">
        <f>raw!R43</f>
        <v>0.9</v>
      </c>
      <c r="AQ17">
        <f>raw!R44</f>
        <v>1.45</v>
      </c>
      <c r="AR17">
        <f>raw!R45</f>
        <v>-0.12</v>
      </c>
      <c r="AS17">
        <f>raw!R46</f>
        <v>-0.53</v>
      </c>
      <c r="AT17">
        <f>raw!R47</f>
        <v>1.01</v>
      </c>
      <c r="AU17">
        <f>raw!R48</f>
        <v>1.94</v>
      </c>
      <c r="AV17">
        <f>raw!R49</f>
        <v>0.8</v>
      </c>
      <c r="AW17">
        <f>raw!R50</f>
        <v>1.05</v>
      </c>
      <c r="AX17">
        <f>raw!R51</f>
        <v>0.09</v>
      </c>
      <c r="AY17">
        <f>raw!R52</f>
        <v>0.26</v>
      </c>
      <c r="AZ17">
        <f>raw!R53</f>
        <v>0.86</v>
      </c>
      <c r="BA17">
        <f>raw!R54</f>
        <v>0.08</v>
      </c>
      <c r="BB17">
        <f>raw!R55</f>
        <v>1.23</v>
      </c>
      <c r="BC17">
        <f>raw!R56</f>
        <v>1.26</v>
      </c>
      <c r="BD17">
        <f>raw!R57</f>
        <v>1.41</v>
      </c>
      <c r="BE17">
        <f>raw!R58</f>
        <v>-0.33</v>
      </c>
      <c r="BF17">
        <f>raw!R59</f>
        <v>0.68</v>
      </c>
      <c r="BG17">
        <f>raw!R60</f>
        <v>-0.13</v>
      </c>
      <c r="BH17">
        <f>raw!R61</f>
        <v>1.02</v>
      </c>
      <c r="BI17">
        <f>raw!R62</f>
        <v>0.44</v>
      </c>
      <c r="BJ17">
        <f>raw!R63</f>
        <v>0.72</v>
      </c>
      <c r="BK17">
        <f>raw!R64</f>
        <v>-0.36</v>
      </c>
      <c r="BL17">
        <f>raw!R65</f>
        <v>-0.12</v>
      </c>
      <c r="BM17">
        <f>raw!R66</f>
        <v>-0.47</v>
      </c>
      <c r="BN17">
        <f>raw!R67</f>
        <v>1.5</v>
      </c>
      <c r="BO17">
        <f>raw!R68</f>
        <v>-0.03</v>
      </c>
      <c r="BP17">
        <f>raw!R69</f>
        <v>1.25</v>
      </c>
      <c r="BQ17">
        <f>raw!R70</f>
        <v>1.44</v>
      </c>
      <c r="BR17">
        <f>raw!R71</f>
        <v>-0.18</v>
      </c>
      <c r="BS17">
        <f>raw!R72</f>
        <v>0.96</v>
      </c>
      <c r="BT17">
        <f>raw!R73</f>
        <v>0.73</v>
      </c>
      <c r="BU17">
        <f>raw!R74</f>
        <v>-0.4</v>
      </c>
      <c r="BV17">
        <f>raw!R75</f>
        <v>-0.32</v>
      </c>
      <c r="BW17">
        <f>raw!R76</f>
        <v>0.47</v>
      </c>
      <c r="BX17">
        <f>raw!R77</f>
        <v>0.1</v>
      </c>
      <c r="BY17">
        <f>raw!R78</f>
        <v>1.04</v>
      </c>
      <c r="BZ17">
        <f>raw!R79</f>
        <v>0.12</v>
      </c>
      <c r="CA17">
        <f>raw!R80</f>
        <v>0.47</v>
      </c>
      <c r="CB17">
        <f>raw!R81</f>
        <v>0.3</v>
      </c>
      <c r="CC17">
        <f>raw!R82</f>
        <v>0.37</v>
      </c>
      <c r="CD17">
        <f>raw!R83</f>
        <v>-0.43</v>
      </c>
      <c r="CE17">
        <f>raw!R84</f>
        <v>0.65</v>
      </c>
      <c r="CF17">
        <f>raw!R85</f>
        <v>0.73</v>
      </c>
      <c r="CG17">
        <f>raw!R86</f>
        <v>-0.17</v>
      </c>
      <c r="CH17">
        <f>raw!R87</f>
        <v>-0.01</v>
      </c>
      <c r="CI17">
        <f>raw!R88</f>
        <v>1.08</v>
      </c>
      <c r="CJ17">
        <f>raw!R89</f>
        <v>-0.62</v>
      </c>
      <c r="CK17">
        <f>raw!R90</f>
        <v>-0.28999999999999998</v>
      </c>
      <c r="CL17">
        <f>raw!R91</f>
        <v>-0.89</v>
      </c>
      <c r="CM17">
        <f>raw!R92</f>
        <v>0.15</v>
      </c>
      <c r="CN17">
        <f>raw!R93</f>
        <v>0.44</v>
      </c>
      <c r="CO17">
        <f>raw!R94</f>
        <v>-0.66</v>
      </c>
      <c r="CP17">
        <f>raw!R95</f>
        <v>-0.3</v>
      </c>
      <c r="CQ17">
        <f>raw!R96</f>
        <v>0.12</v>
      </c>
      <c r="CR17">
        <f>raw!R97</f>
        <v>2</v>
      </c>
      <c r="CS17">
        <f>raw!R98</f>
        <v>0.68</v>
      </c>
      <c r="CT17">
        <f>raw!R99</f>
        <v>0.86</v>
      </c>
      <c r="CU17">
        <f>raw!R100</f>
        <v>0.04</v>
      </c>
      <c r="CV17">
        <f>raw!R101</f>
        <v>0.27</v>
      </c>
      <c r="CW17">
        <f>raw!R102</f>
        <v>-0.36</v>
      </c>
      <c r="CX17">
        <f>raw!R103</f>
        <v>0.37</v>
      </c>
      <c r="CY17">
        <f>raw!R104</f>
        <v>0.64</v>
      </c>
      <c r="CZ17">
        <f>raw!R105</f>
        <v>0.28999999999999998</v>
      </c>
      <c r="DA17">
        <f>raw!R106</f>
        <v>-0.28999999999999998</v>
      </c>
      <c r="DB17">
        <f>raw!R107</f>
        <v>-0.74</v>
      </c>
      <c r="DC17">
        <f>raw!R108</f>
        <v>0.19</v>
      </c>
      <c r="DD17">
        <f>raw!R109</f>
        <v>0.26</v>
      </c>
      <c r="DE17">
        <f>raw!R110</f>
        <v>-0.75</v>
      </c>
      <c r="DF17">
        <f>raw!R111</f>
        <v>-0.63</v>
      </c>
      <c r="DG17">
        <f>raw!R112</f>
        <v>-0.44</v>
      </c>
      <c r="DH17">
        <f>raw!R113</f>
        <v>0.32</v>
      </c>
      <c r="DI17">
        <f>raw!R114</f>
        <v>-0.84</v>
      </c>
      <c r="DJ17">
        <f>raw!R115</f>
        <v>0.21</v>
      </c>
      <c r="DK17">
        <f>raw!R116</f>
        <v>0.08</v>
      </c>
      <c r="DL17">
        <f>raw!R117</f>
        <v>-0.97</v>
      </c>
      <c r="DM17">
        <f>raw!R118</f>
        <v>-0.73</v>
      </c>
      <c r="DN17">
        <f>raw!R119</f>
        <v>-0.49</v>
      </c>
      <c r="DO17">
        <f>raw!R120</f>
        <v>-0.25</v>
      </c>
      <c r="DP17">
        <f>raw!R121</f>
        <v>0.24</v>
      </c>
      <c r="DQ17">
        <f>raw!R122</f>
        <v>0.26</v>
      </c>
      <c r="DR17">
        <f>raw!R123</f>
        <v>-0.45</v>
      </c>
      <c r="DS17">
        <f>raw!R124</f>
        <v>-0.5</v>
      </c>
      <c r="DT17">
        <f>raw!R125</f>
        <v>0.12</v>
      </c>
      <c r="DU17">
        <f>raw!R126</f>
        <v>0.38</v>
      </c>
      <c r="DV17">
        <f>raw!R127</f>
        <v>0.68</v>
      </c>
      <c r="DW17">
        <f>raw!R128</f>
        <v>0.17</v>
      </c>
      <c r="DX17">
        <f>raw!R129</f>
        <v>0.34</v>
      </c>
      <c r="DY17">
        <f>raw!R130</f>
        <v>-0.09</v>
      </c>
      <c r="DZ17">
        <f>raw!R131</f>
        <v>-0.93</v>
      </c>
      <c r="EA17">
        <f>raw!R132</f>
        <v>0.41</v>
      </c>
      <c r="EB17">
        <f>raw!R133</f>
        <v>-0.55000000000000004</v>
      </c>
      <c r="EC17">
        <f>raw!R134</f>
        <v>0.13</v>
      </c>
      <c r="ED17">
        <f>raw!R135</f>
        <v>0.69</v>
      </c>
      <c r="EE17">
        <f>raw!R136</f>
        <v>-0.47</v>
      </c>
      <c r="EF17">
        <f>raw!R137</f>
        <v>0.44</v>
      </c>
      <c r="EG17">
        <f>raw!R138</f>
        <v>-1</v>
      </c>
      <c r="EH17">
        <f>raw!R139</f>
        <v>-1</v>
      </c>
      <c r="EI17">
        <f>raw!R140</f>
        <v>-0.31</v>
      </c>
      <c r="EJ17">
        <f>raw!R141</f>
        <v>0.38</v>
      </c>
      <c r="EK17">
        <f>raw!R142</f>
        <v>0</v>
      </c>
      <c r="EL17">
        <f>raw!R143</f>
        <v>-0.47</v>
      </c>
      <c r="EM17">
        <f>raw!R144</f>
        <v>-0.04</v>
      </c>
      <c r="EN17">
        <f>raw!R145</f>
        <v>-0.47</v>
      </c>
      <c r="EO17">
        <f>raw!R146</f>
        <v>-0.63</v>
      </c>
      <c r="EP17">
        <f>raw!R147</f>
        <v>0.17</v>
      </c>
      <c r="EQ17">
        <f>raw!R148</f>
        <v>-1.04</v>
      </c>
      <c r="ER17">
        <f>raw!R149</f>
        <v>0.62</v>
      </c>
      <c r="ES17">
        <f>raw!R150</f>
        <v>0.65</v>
      </c>
      <c r="ET17">
        <f>raw!R151</f>
        <v>-1.26</v>
      </c>
      <c r="EU17">
        <f>raw!R152</f>
        <v>-0.19</v>
      </c>
      <c r="EV17">
        <f>raw!R153</f>
        <v>0.45</v>
      </c>
      <c r="EW17">
        <f>raw!R154</f>
        <v>-0.47</v>
      </c>
      <c r="EX17">
        <f>raw!R155</f>
        <v>-0.35</v>
      </c>
      <c r="EY17">
        <f>raw!R156</f>
        <v>-0.39</v>
      </c>
      <c r="EZ17">
        <f>raw!R157</f>
        <v>-0.91</v>
      </c>
      <c r="FA17">
        <f>raw!R158</f>
        <v>0.52</v>
      </c>
      <c r="FB17">
        <f>raw!R159</f>
        <v>0.1</v>
      </c>
      <c r="FC17">
        <f>raw!R160</f>
        <v>0.19</v>
      </c>
      <c r="FD17">
        <f>raw!R161</f>
        <v>-0.25</v>
      </c>
      <c r="FE17">
        <f>raw!R162</f>
        <v>-0.2</v>
      </c>
      <c r="FF17">
        <f>raw!R163</f>
        <v>0.8</v>
      </c>
      <c r="FG17">
        <f>raw!R164</f>
        <v>-0.76</v>
      </c>
      <c r="FH17">
        <f>raw!R165</f>
        <v>-0.88</v>
      </c>
      <c r="FI17">
        <f>raw!R166</f>
        <v>0.13</v>
      </c>
      <c r="FJ17">
        <f>raw!R167</f>
        <v>-0.96</v>
      </c>
      <c r="FK17">
        <f>raw!R168</f>
        <v>-0.62</v>
      </c>
      <c r="FL17">
        <f>raw!R169</f>
        <v>-0.57999999999999996</v>
      </c>
      <c r="FM17">
        <f>raw!R170</f>
        <v>0.88</v>
      </c>
      <c r="FN17">
        <f>raw!R171</f>
        <v>-0.24</v>
      </c>
      <c r="FO17">
        <f>raw!R172</f>
        <v>-0.53</v>
      </c>
      <c r="FP17">
        <f>raw!R173</f>
        <v>-0.56000000000000005</v>
      </c>
      <c r="FQ17">
        <f>raw!R174</f>
        <v>-0.51</v>
      </c>
      <c r="FR17">
        <f>raw!R175</f>
        <v>0.03</v>
      </c>
      <c r="FS17">
        <f>raw!R176</f>
        <v>0.4</v>
      </c>
      <c r="FT17">
        <f>raw!R177</f>
        <v>-0.82</v>
      </c>
      <c r="FU17">
        <f>raw!R178</f>
        <v>-0.43</v>
      </c>
      <c r="FV17">
        <f>raw!R179</f>
        <v>-1.03</v>
      </c>
      <c r="FW17">
        <f>raw!R180</f>
        <v>-0.91</v>
      </c>
      <c r="FX17">
        <f>raw!R181</f>
        <v>-0.51</v>
      </c>
      <c r="FY17">
        <f>raw!R182</f>
        <v>-0.27</v>
      </c>
      <c r="FZ17">
        <f>raw!R183</f>
        <v>-7.0000000000000007E-2</v>
      </c>
      <c r="GA17">
        <f>raw!R184</f>
        <v>0.33</v>
      </c>
      <c r="GB17">
        <f>raw!R185</f>
        <v>0.34</v>
      </c>
      <c r="GC17">
        <f>raw!R186</f>
        <v>-0.78</v>
      </c>
      <c r="GD17">
        <f>raw!R187</f>
        <v>-0.82</v>
      </c>
      <c r="GE17">
        <f>raw!R188</f>
        <v>-1.04</v>
      </c>
      <c r="GF17">
        <f>raw!R189</f>
        <v>-0.66</v>
      </c>
      <c r="GG17">
        <f>raw!R190</f>
        <v>-0.5</v>
      </c>
      <c r="GH17">
        <f>raw!R191</f>
        <v>0.48</v>
      </c>
      <c r="GI17">
        <f>raw!R192</f>
        <v>-0.99</v>
      </c>
      <c r="GJ17">
        <f>raw!R193</f>
        <v>-1.1100000000000001</v>
      </c>
      <c r="GK17">
        <f>raw!R194</f>
        <v>-0.33</v>
      </c>
      <c r="GL17">
        <f>raw!R195</f>
        <v>-0.43</v>
      </c>
      <c r="GM17">
        <f>raw!R196</f>
        <v>-0.7</v>
      </c>
      <c r="GN17">
        <f>raw!R197</f>
        <v>0.51</v>
      </c>
      <c r="GO17">
        <f>raw!R198</f>
        <v>-0.5</v>
      </c>
      <c r="GP17">
        <f>raw!R199</f>
        <v>-0.52</v>
      </c>
      <c r="GQ17">
        <f>raw!R200</f>
        <v>-0.91</v>
      </c>
      <c r="GR17">
        <f>raw!R201</f>
        <v>-0.63</v>
      </c>
      <c r="GS17">
        <f>raw!Q202</f>
        <v>-0.75</v>
      </c>
    </row>
    <row r="18" spans="1:201" x14ac:dyDescent="0.35">
      <c r="A18" t="str">
        <f>raw!S2</f>
        <v>TREB</v>
      </c>
      <c r="B18">
        <f>raw!S3</f>
        <v>0.65449999999999997</v>
      </c>
      <c r="C18">
        <f>raw!S4</f>
        <v>1.91</v>
      </c>
      <c r="D18">
        <f>raw!S5</f>
        <v>2.6</v>
      </c>
      <c r="E18">
        <f>raw!S6</f>
        <v>-0.25</v>
      </c>
      <c r="F18">
        <f>raw!S7</f>
        <v>0.88</v>
      </c>
      <c r="G18">
        <f>raw!S8</f>
        <v>0.27</v>
      </c>
      <c r="H18">
        <f>raw!S9</f>
        <v>2.2799999999999998</v>
      </c>
      <c r="I18">
        <f>raw!S10</f>
        <v>-0.25</v>
      </c>
      <c r="J18">
        <f>raw!S11</f>
        <v>3.03</v>
      </c>
      <c r="K18">
        <f>raw!S12</f>
        <v>-0.52</v>
      </c>
      <c r="L18">
        <f>raw!S13</f>
        <v>2.83</v>
      </c>
      <c r="M18">
        <f>raw!S14</f>
        <v>-0.19949999999999998</v>
      </c>
      <c r="N18">
        <f>raw!S15</f>
        <v>0.65</v>
      </c>
      <c r="O18">
        <f>raw!S16</f>
        <v>1.95</v>
      </c>
      <c r="P18">
        <f>raw!S17</f>
        <v>1.89</v>
      </c>
      <c r="Q18">
        <f>raw!S18</f>
        <v>0.72</v>
      </c>
      <c r="R18">
        <f>raw!S19</f>
        <v>0.96</v>
      </c>
      <c r="S18">
        <f>raw!S20</f>
        <v>3.7</v>
      </c>
      <c r="T18">
        <f>raw!S21</f>
        <v>2.4</v>
      </c>
      <c r="U18">
        <f>raw!S22</f>
        <v>2.46</v>
      </c>
      <c r="V18">
        <f>raw!S23</f>
        <v>2.0499999999999998</v>
      </c>
      <c r="W18">
        <f>raw!S24</f>
        <v>1.48</v>
      </c>
      <c r="X18">
        <f>raw!S25</f>
        <v>1.24</v>
      </c>
      <c r="Y18">
        <f>raw!S26</f>
        <v>3.67</v>
      </c>
      <c r="Z18">
        <f>raw!S27</f>
        <v>0.69</v>
      </c>
      <c r="AA18">
        <f>raw!S28</f>
        <v>-7.0000000000000007E-2</v>
      </c>
      <c r="AB18">
        <f>raw!S29</f>
        <v>0.62</v>
      </c>
      <c r="AC18">
        <f>raw!S30</f>
        <v>-0.39</v>
      </c>
      <c r="AD18">
        <f>raw!S31</f>
        <v>-0.05</v>
      </c>
      <c r="AE18">
        <f>raw!S32</f>
        <v>0.45</v>
      </c>
      <c r="AF18">
        <f>raw!S33</f>
        <v>-0.44</v>
      </c>
      <c r="AG18">
        <f>raw!S34</f>
        <v>-7.0000000000000007E-2</v>
      </c>
      <c r="AH18">
        <f>raw!S35</f>
        <v>0.91</v>
      </c>
      <c r="AI18">
        <f>raw!S36</f>
        <v>0.02</v>
      </c>
      <c r="AJ18">
        <f>raw!S37</f>
        <v>0.27</v>
      </c>
      <c r="AK18">
        <f>raw!S38</f>
        <v>-7.0000000000000007E-2</v>
      </c>
      <c r="AL18">
        <f>raw!S39</f>
        <v>1.33</v>
      </c>
      <c r="AM18">
        <f>raw!S40</f>
        <v>0.83</v>
      </c>
      <c r="AN18">
        <f>raw!S41</f>
        <v>0.83</v>
      </c>
      <c r="AO18">
        <f>raw!S42</f>
        <v>1.72</v>
      </c>
      <c r="AP18">
        <f>raw!S43</f>
        <v>0.11</v>
      </c>
      <c r="AQ18">
        <f>raw!S44</f>
        <v>0.95</v>
      </c>
      <c r="AR18">
        <f>raw!S45</f>
        <v>0.9</v>
      </c>
      <c r="AS18">
        <f>raw!S46</f>
        <v>1.02</v>
      </c>
      <c r="AT18">
        <f>raw!S47</f>
        <v>-0.2</v>
      </c>
      <c r="AU18">
        <f>raw!S48</f>
        <v>1.48</v>
      </c>
      <c r="AV18">
        <f>raw!S49</f>
        <v>2.88</v>
      </c>
      <c r="AW18">
        <f>raw!S50</f>
        <v>0.84</v>
      </c>
      <c r="AX18">
        <f>raw!S51</f>
        <v>0.95</v>
      </c>
      <c r="AY18">
        <f>raw!S52</f>
        <v>2.2999999999999998</v>
      </c>
      <c r="AZ18">
        <f>raw!S53</f>
        <v>-0.11</v>
      </c>
      <c r="BA18">
        <f>raw!S54</f>
        <v>-0.39</v>
      </c>
      <c r="BB18">
        <f>raw!S55</f>
        <v>-0.48</v>
      </c>
      <c r="BC18">
        <f>raw!S56</f>
        <v>7.0000000000000007E-2</v>
      </c>
      <c r="BD18">
        <f>raw!S57</f>
        <v>-0.26</v>
      </c>
      <c r="BE18">
        <f>raw!S58</f>
        <v>1.01</v>
      </c>
      <c r="BF18">
        <f>raw!S59</f>
        <v>3.03</v>
      </c>
      <c r="BG18">
        <f>raw!S60</f>
        <v>1</v>
      </c>
      <c r="BH18">
        <f>raw!S61</f>
        <v>0.53</v>
      </c>
      <c r="BI18">
        <f>raw!S62</f>
        <v>-0.51</v>
      </c>
      <c r="BJ18">
        <f>raw!S63</f>
        <v>-0.18</v>
      </c>
      <c r="BK18">
        <f>raw!S64</f>
        <v>-0.11</v>
      </c>
      <c r="BL18">
        <f>raw!S65</f>
        <v>0.67</v>
      </c>
      <c r="BM18">
        <f>raw!S66</f>
        <v>0.89</v>
      </c>
      <c r="BN18">
        <f>raw!S67</f>
        <v>-0.5</v>
      </c>
      <c r="BO18">
        <f>raw!S68</f>
        <v>2.16</v>
      </c>
      <c r="BP18">
        <f>raw!S69</f>
        <v>0.76</v>
      </c>
      <c r="BQ18">
        <f>raw!S70</f>
        <v>-0.28000000000000003</v>
      </c>
      <c r="BR18">
        <f>raw!S71</f>
        <v>2.4500000000000002</v>
      </c>
      <c r="BS18">
        <f>raw!S72</f>
        <v>-0.18</v>
      </c>
      <c r="BT18">
        <f>raw!S73</f>
        <v>1</v>
      </c>
      <c r="BU18">
        <f>raw!S74</f>
        <v>1.7</v>
      </c>
      <c r="BV18">
        <f>raw!S75</f>
        <v>1.99</v>
      </c>
      <c r="BW18">
        <f>raw!S76</f>
        <v>0.04</v>
      </c>
      <c r="BX18">
        <f>raw!S77</f>
        <v>-0.67</v>
      </c>
      <c r="BY18">
        <f>raw!S78</f>
        <v>-0.26</v>
      </c>
      <c r="BZ18">
        <f>raw!S79</f>
        <v>0.85</v>
      </c>
      <c r="CA18">
        <f>raw!S80</f>
        <v>1.27</v>
      </c>
      <c r="CB18">
        <f>raw!S81</f>
        <v>0.81</v>
      </c>
      <c r="CC18">
        <f>raw!S82</f>
        <v>0.02</v>
      </c>
      <c r="CD18">
        <f>raw!S83</f>
        <v>0.35</v>
      </c>
      <c r="CE18">
        <f>raw!S84</f>
        <v>0.22</v>
      </c>
      <c r="CF18">
        <f>raw!S85</f>
        <v>-0.57999999999999996</v>
      </c>
      <c r="CG18">
        <f>raw!S86</f>
        <v>0.62</v>
      </c>
      <c r="CH18">
        <f>raw!S87</f>
        <v>-0.4</v>
      </c>
      <c r="CI18">
        <f>raw!S88</f>
        <v>-0.28000000000000003</v>
      </c>
      <c r="CJ18">
        <f>raw!S89</f>
        <v>0.15</v>
      </c>
      <c r="CK18">
        <f>raw!S90</f>
        <v>0.24</v>
      </c>
      <c r="CL18">
        <f>raw!S91</f>
        <v>0.45</v>
      </c>
      <c r="CM18">
        <f>raw!S92</f>
        <v>-0.15</v>
      </c>
      <c r="CN18">
        <f>raw!S93</f>
        <v>-0.89</v>
      </c>
      <c r="CO18">
        <f>raw!S94</f>
        <v>0.73</v>
      </c>
      <c r="CP18">
        <f>raw!S95</f>
        <v>0.12</v>
      </c>
      <c r="CQ18">
        <f>raw!S96</f>
        <v>-0.39</v>
      </c>
      <c r="CR18">
        <f>raw!S97</f>
        <v>1.25</v>
      </c>
      <c r="CS18">
        <f>raw!S98</f>
        <v>-0.9</v>
      </c>
      <c r="CT18">
        <f>raw!S99</f>
        <v>0</v>
      </c>
      <c r="CU18">
        <f>raw!S100</f>
        <v>-0.36</v>
      </c>
      <c r="CV18">
        <f>raw!S101</f>
        <v>0.93</v>
      </c>
      <c r="CW18">
        <f>raw!S102</f>
        <v>1.51</v>
      </c>
      <c r="CX18">
        <f>raw!S103</f>
        <v>1.43</v>
      </c>
      <c r="CY18">
        <f>raw!S104</f>
        <v>-0.43</v>
      </c>
      <c r="CZ18">
        <f>raw!S105</f>
        <v>-0.59</v>
      </c>
      <c r="DA18">
        <f>raw!S106</f>
        <v>1.92</v>
      </c>
      <c r="DB18">
        <f>raw!S107</f>
        <v>2.11</v>
      </c>
      <c r="DC18">
        <f>raw!S108</f>
        <v>-0.31</v>
      </c>
      <c r="DD18">
        <f>raw!S109</f>
        <v>-0.65</v>
      </c>
      <c r="DE18">
        <f>raw!S110</f>
        <v>0.87</v>
      </c>
      <c r="DF18">
        <f>raw!S111</f>
        <v>0.55000000000000004</v>
      </c>
      <c r="DG18">
        <f>raw!S112</f>
        <v>0.3</v>
      </c>
      <c r="DH18">
        <f>raw!S113</f>
        <v>1.27</v>
      </c>
      <c r="DI18">
        <f>raw!S114</f>
        <v>0.65</v>
      </c>
      <c r="DJ18">
        <f>raw!S115</f>
        <v>-0.62</v>
      </c>
      <c r="DK18">
        <f>raw!S116</f>
        <v>-0.05</v>
      </c>
      <c r="DL18">
        <f>raw!S117</f>
        <v>0.51</v>
      </c>
      <c r="DM18">
        <f>raw!S118</f>
        <v>0.28000000000000003</v>
      </c>
      <c r="DN18">
        <f>raw!S119</f>
        <v>0.18</v>
      </c>
      <c r="DO18">
        <f>raw!S120</f>
        <v>0.35</v>
      </c>
      <c r="DP18">
        <f>raw!S121</f>
        <v>0.44</v>
      </c>
      <c r="DQ18">
        <f>raw!S122</f>
        <v>1.37</v>
      </c>
      <c r="DR18">
        <f>raw!S123</f>
        <v>0.2</v>
      </c>
      <c r="DS18">
        <f>raw!S124</f>
        <v>-7.0000000000000007E-2</v>
      </c>
      <c r="DT18">
        <f>raw!S125</f>
        <v>-0.83</v>
      </c>
      <c r="DU18">
        <f>raw!S126</f>
        <v>-0.51</v>
      </c>
      <c r="DV18">
        <f>raw!S127</f>
        <v>-1.01</v>
      </c>
      <c r="DW18">
        <f>raw!S128</f>
        <v>-0.44</v>
      </c>
      <c r="DX18">
        <f>raw!S129</f>
        <v>-0.93</v>
      </c>
      <c r="DY18">
        <f>raw!S130</f>
        <v>0.16</v>
      </c>
      <c r="DZ18">
        <f>raw!S131</f>
        <v>0.79</v>
      </c>
      <c r="EA18">
        <f>raw!S132</f>
        <v>-0.02</v>
      </c>
      <c r="EB18">
        <f>raw!S133</f>
        <v>0.44</v>
      </c>
      <c r="EC18">
        <f>raw!S134</f>
        <v>-0.97</v>
      </c>
      <c r="ED18">
        <f>raw!S135</f>
        <v>-0.75</v>
      </c>
      <c r="EE18">
        <f>raw!S136</f>
        <v>1.35</v>
      </c>
      <c r="EF18">
        <f>raw!S137</f>
        <v>0.64</v>
      </c>
      <c r="EG18">
        <f>raw!S138</f>
        <v>0.52</v>
      </c>
      <c r="EH18">
        <f>raw!S139</f>
        <v>0.25</v>
      </c>
      <c r="EI18">
        <f>raw!S140</f>
        <v>-0.41</v>
      </c>
      <c r="EJ18">
        <f>raw!S141</f>
        <v>-0.75</v>
      </c>
      <c r="EK18">
        <f>raw!S142</f>
        <v>0.23</v>
      </c>
      <c r="EL18">
        <f>raw!S143</f>
        <v>0.65</v>
      </c>
      <c r="EM18">
        <f>raw!S144</f>
        <v>0.98</v>
      </c>
      <c r="EN18">
        <f>raw!S145</f>
        <v>-0.32</v>
      </c>
      <c r="EO18">
        <f>raw!S146</f>
        <v>0.23</v>
      </c>
      <c r="EP18">
        <f>raw!S147</f>
        <v>0.02</v>
      </c>
      <c r="EQ18">
        <f>raw!S148</f>
        <v>-1.1000000000000001</v>
      </c>
      <c r="ER18">
        <f>raw!S149</f>
        <v>-0.51</v>
      </c>
      <c r="ES18">
        <f>raw!S150</f>
        <v>-0.15</v>
      </c>
      <c r="ET18">
        <f>raw!S151</f>
        <v>-0.22</v>
      </c>
      <c r="EU18">
        <f>raw!S152</f>
        <v>0.88</v>
      </c>
      <c r="EV18">
        <f>raw!S153</f>
        <v>-0.57999999999999996</v>
      </c>
      <c r="EW18">
        <f>raw!S154</f>
        <v>-0.6</v>
      </c>
      <c r="EX18">
        <f>raw!S155</f>
        <v>-0.3</v>
      </c>
      <c r="EY18">
        <f>raw!S156</f>
        <v>0.27</v>
      </c>
      <c r="EZ18">
        <f>raw!S157</f>
        <v>0.03</v>
      </c>
      <c r="FA18">
        <f>raw!S158</f>
        <v>1.02</v>
      </c>
      <c r="FB18">
        <f>raw!S159</f>
        <v>-0.69</v>
      </c>
      <c r="FC18">
        <f>raw!S160</f>
        <v>-0.4</v>
      </c>
      <c r="FD18">
        <f>raw!S161</f>
        <v>-0.68</v>
      </c>
      <c r="FE18">
        <f>raw!S162</f>
        <v>-0.57999999999999996</v>
      </c>
      <c r="FF18">
        <f>raw!S163</f>
        <v>1.85</v>
      </c>
      <c r="FG18">
        <f>raw!S164</f>
        <v>-0.56000000000000005</v>
      </c>
      <c r="FH18">
        <f>raw!S165</f>
        <v>-0.75</v>
      </c>
      <c r="FI18">
        <f>raw!S166</f>
        <v>-0.19</v>
      </c>
      <c r="FJ18">
        <f>raw!S167</f>
        <v>0.98</v>
      </c>
      <c r="FK18">
        <f>raw!S168</f>
        <v>-0.47</v>
      </c>
      <c r="FL18">
        <f>raw!S169</f>
        <v>-0.18</v>
      </c>
      <c r="FM18">
        <f>raw!S170</f>
        <v>-0.28000000000000003</v>
      </c>
      <c r="FN18">
        <f>raw!S171</f>
        <v>-0.97</v>
      </c>
      <c r="FO18">
        <f>raw!S172</f>
        <v>-1.1499999999999999</v>
      </c>
      <c r="FP18">
        <f>raw!S173</f>
        <v>-1.19</v>
      </c>
      <c r="FQ18">
        <f>raw!S174</f>
        <v>0.31</v>
      </c>
      <c r="FR18">
        <f>raw!S175</f>
        <v>0.14000000000000001</v>
      </c>
      <c r="FS18">
        <f>raw!S176</f>
        <v>-0.72</v>
      </c>
      <c r="FT18">
        <f>raw!S177</f>
        <v>0.95</v>
      </c>
      <c r="FU18">
        <f>raw!S178</f>
        <v>-0.87</v>
      </c>
      <c r="FV18">
        <f>raw!S179</f>
        <v>-0.09</v>
      </c>
      <c r="FW18">
        <f>raw!S180</f>
        <v>-0.65</v>
      </c>
      <c r="FX18">
        <f>raw!S181</f>
        <v>-0.51</v>
      </c>
      <c r="FY18">
        <f>raw!S182</f>
        <v>-0.85</v>
      </c>
      <c r="FZ18">
        <f>raw!S183</f>
        <v>-0.52</v>
      </c>
      <c r="GA18">
        <f>raw!S184</f>
        <v>-0.72</v>
      </c>
      <c r="GB18">
        <f>raw!S185</f>
        <v>-1.0900000000000001</v>
      </c>
      <c r="GC18">
        <f>raw!S186</f>
        <v>-0.39</v>
      </c>
      <c r="GD18">
        <f>raw!S187</f>
        <v>-0.92</v>
      </c>
      <c r="GE18">
        <f>raw!S188</f>
        <v>-0.02</v>
      </c>
      <c r="GF18">
        <f>raw!S189</f>
        <v>-0.62</v>
      </c>
      <c r="GG18">
        <f>raw!S190</f>
        <v>-0.16</v>
      </c>
      <c r="GH18">
        <f>raw!S191</f>
        <v>-0.62</v>
      </c>
      <c r="GI18">
        <f>raw!S192</f>
        <v>-0.13</v>
      </c>
      <c r="GJ18">
        <f>raw!S193</f>
        <v>0.62</v>
      </c>
      <c r="GK18">
        <f>raw!S194</f>
        <v>-0.94</v>
      </c>
      <c r="GL18">
        <f>raw!S195</f>
        <v>-0.8</v>
      </c>
      <c r="GM18">
        <f>raw!S196</f>
        <v>-0.01</v>
      </c>
      <c r="GN18">
        <f>raw!S197</f>
        <v>-0.88</v>
      </c>
      <c r="GO18">
        <f>raw!S198</f>
        <v>1.45</v>
      </c>
      <c r="GP18">
        <f>raw!S199</f>
        <v>-1.33</v>
      </c>
      <c r="GQ18">
        <f>raw!S200</f>
        <v>0.52</v>
      </c>
      <c r="GR18">
        <f>raw!S201</f>
        <v>-0.23</v>
      </c>
      <c r="GS18">
        <f>raw!R202</f>
        <v>-0.79</v>
      </c>
    </row>
    <row r="19" spans="1:201" x14ac:dyDescent="0.35">
      <c r="A19" t="str">
        <f>raw!T2</f>
        <v>AST</v>
      </c>
      <c r="B19">
        <f>raw!T3</f>
        <v>2.7879999999999998</v>
      </c>
      <c r="C19">
        <f>raw!T4</f>
        <v>0.42</v>
      </c>
      <c r="D19">
        <f>raw!T5</f>
        <v>0.69</v>
      </c>
      <c r="E19">
        <f>raw!T6</f>
        <v>2.92</v>
      </c>
      <c r="F19">
        <f>raw!T7</f>
        <v>1.31</v>
      </c>
      <c r="G19">
        <f>raw!T8</f>
        <v>2.2000000000000002</v>
      </c>
      <c r="H19">
        <f>raw!T9</f>
        <v>2.7</v>
      </c>
      <c r="I19">
        <f>raw!T10</f>
        <v>2</v>
      </c>
      <c r="J19">
        <f>raw!T11</f>
        <v>0.35</v>
      </c>
      <c r="K19">
        <f>raw!T12</f>
        <v>3.99</v>
      </c>
      <c r="L19">
        <f>raw!T13</f>
        <v>-0.28999999999999998</v>
      </c>
      <c r="M19">
        <f>raw!T14</f>
        <v>2.1185</v>
      </c>
      <c r="N19">
        <f>raw!T15</f>
        <v>0.79</v>
      </c>
      <c r="O19">
        <f>raw!T16</f>
        <v>3.68</v>
      </c>
      <c r="P19">
        <f>raw!T17</f>
        <v>-0.38</v>
      </c>
      <c r="Q19">
        <f>raw!T18</f>
        <v>1.93</v>
      </c>
      <c r="R19">
        <f>raw!T19</f>
        <v>0.51</v>
      </c>
      <c r="S19">
        <f>raw!T20</f>
        <v>1.78</v>
      </c>
      <c r="T19">
        <f>raw!T21</f>
        <v>0.57999999999999996</v>
      </c>
      <c r="U19">
        <f>raw!T22</f>
        <v>1.59</v>
      </c>
      <c r="V19">
        <f>raw!T23</f>
        <v>0.59</v>
      </c>
      <c r="W19">
        <f>raw!T24</f>
        <v>-0.56000000000000005</v>
      </c>
      <c r="X19">
        <f>raw!T25</f>
        <v>4.22</v>
      </c>
      <c r="Y19">
        <f>raw!T26</f>
        <v>-0.55000000000000004</v>
      </c>
      <c r="Z19">
        <f>raw!T27</f>
        <v>1.1100000000000001</v>
      </c>
      <c r="AA19">
        <f>raw!T28</f>
        <v>2.2000000000000002</v>
      </c>
      <c r="AB19">
        <f>raw!T29</f>
        <v>1.31</v>
      </c>
      <c r="AC19">
        <f>raw!T30</f>
        <v>2.44</v>
      </c>
      <c r="AD19">
        <f>raw!T31</f>
        <v>-0.52</v>
      </c>
      <c r="AE19">
        <f>raw!T32</f>
        <v>0.86</v>
      </c>
      <c r="AF19">
        <f>raw!T33</f>
        <v>1.4</v>
      </c>
      <c r="AG19">
        <f>raw!T34</f>
        <v>2.65</v>
      </c>
      <c r="AH19">
        <f>raw!T35</f>
        <v>-0.13</v>
      </c>
      <c r="AI19">
        <f>raw!T36</f>
        <v>0.96</v>
      </c>
      <c r="AJ19">
        <f>raw!T37</f>
        <v>1.55</v>
      </c>
      <c r="AK19">
        <f>raw!T38</f>
        <v>1.26</v>
      </c>
      <c r="AL19">
        <f>raw!T39</f>
        <v>3.13</v>
      </c>
      <c r="AM19">
        <f>raw!T40</f>
        <v>-0.71</v>
      </c>
      <c r="AN19">
        <f>raw!T41</f>
        <v>-0.52</v>
      </c>
      <c r="AO19">
        <f>raw!T42</f>
        <v>-0.6</v>
      </c>
      <c r="AP19">
        <f>raw!T43</f>
        <v>-0.56999999999999995</v>
      </c>
      <c r="AQ19">
        <f>raw!T44</f>
        <v>0.44</v>
      </c>
      <c r="AR19">
        <f>raw!T45</f>
        <v>-0.61</v>
      </c>
      <c r="AS19">
        <f>raw!T46</f>
        <v>-1.08</v>
      </c>
      <c r="AT19">
        <f>raw!T47</f>
        <v>1.44</v>
      </c>
      <c r="AU19">
        <f>raw!T48</f>
        <v>3.55</v>
      </c>
      <c r="AV19">
        <f>raw!T49</f>
        <v>1.07</v>
      </c>
      <c r="AW19">
        <f>raw!T50</f>
        <v>0.42</v>
      </c>
      <c r="AX19">
        <f>raw!T51</f>
        <v>-0.41</v>
      </c>
      <c r="AY19">
        <f>raw!T52</f>
        <v>-0.28000000000000003</v>
      </c>
      <c r="AZ19">
        <f>raw!T53</f>
        <v>-0.34</v>
      </c>
      <c r="BA19">
        <f>raw!T54</f>
        <v>0.94</v>
      </c>
      <c r="BB19">
        <f>raw!T55</f>
        <v>1.99</v>
      </c>
      <c r="BC19">
        <f>raw!T56</f>
        <v>0.55000000000000004</v>
      </c>
      <c r="BD19">
        <f>raw!T57</f>
        <v>0.97</v>
      </c>
      <c r="BE19">
        <f>raw!T58</f>
        <v>-0.9</v>
      </c>
      <c r="BF19">
        <f>raw!T59</f>
        <v>-0.21</v>
      </c>
      <c r="BG19">
        <f>raw!T60</f>
        <v>0.83</v>
      </c>
      <c r="BH19">
        <f>raw!T61</f>
        <v>0.69</v>
      </c>
      <c r="BI19">
        <f>raw!T62</f>
        <v>-0.42</v>
      </c>
      <c r="BJ19">
        <f>raw!T63</f>
        <v>1.46</v>
      </c>
      <c r="BK19">
        <f>raw!T64</f>
        <v>-0.26</v>
      </c>
      <c r="BL19">
        <f>raw!T65</f>
        <v>1.1399999999999999</v>
      </c>
      <c r="BM19">
        <f>raw!T66</f>
        <v>-0.45</v>
      </c>
      <c r="BN19">
        <f>raw!T67</f>
        <v>0.68</v>
      </c>
      <c r="BO19">
        <f>raw!T68</f>
        <v>-0.65</v>
      </c>
      <c r="BP19">
        <f>raw!T69</f>
        <v>-0.22</v>
      </c>
      <c r="BQ19">
        <f>raw!T70</f>
        <v>2.76</v>
      </c>
      <c r="BR19">
        <f>raw!T71</f>
        <v>-0.63</v>
      </c>
      <c r="BS19">
        <f>raw!T72</f>
        <v>0.18</v>
      </c>
      <c r="BT19">
        <f>raw!T73</f>
        <v>-0.5</v>
      </c>
      <c r="BU19">
        <f>raw!T74</f>
        <v>-0.98</v>
      </c>
      <c r="BV19">
        <f>raw!T75</f>
        <v>-0.62</v>
      </c>
      <c r="BW19">
        <f>raw!T76</f>
        <v>2.56</v>
      </c>
      <c r="BX19">
        <f>raw!T77</f>
        <v>-0.43</v>
      </c>
      <c r="BY19">
        <f>raw!T78</f>
        <v>3.07</v>
      </c>
      <c r="BZ19">
        <f>raw!T79</f>
        <v>-0.53</v>
      </c>
      <c r="CA19">
        <f>raw!T80</f>
        <v>0.11</v>
      </c>
      <c r="CB19">
        <f>raw!T81</f>
        <v>-0.76</v>
      </c>
      <c r="CC19">
        <f>raw!T82</f>
        <v>1.48</v>
      </c>
      <c r="CD19">
        <f>raw!T83</f>
        <v>-0.6</v>
      </c>
      <c r="CE19">
        <f>raw!T84</f>
        <v>-0.63</v>
      </c>
      <c r="CF19">
        <f>raw!T85</f>
        <v>0.69</v>
      </c>
      <c r="CG19">
        <f>raw!T86</f>
        <v>2.6</v>
      </c>
      <c r="CH19">
        <f>raw!T87</f>
        <v>1.18</v>
      </c>
      <c r="CI19">
        <f>raw!T88</f>
        <v>-0.23</v>
      </c>
      <c r="CJ19">
        <f>raw!T89</f>
        <v>0.92</v>
      </c>
      <c r="CK19">
        <f>raw!T90</f>
        <v>-0.46</v>
      </c>
      <c r="CL19">
        <f>raw!T91</f>
        <v>-0.8</v>
      </c>
      <c r="CM19">
        <f>raw!T92</f>
        <v>-0.61</v>
      </c>
      <c r="CN19">
        <f>raw!T93</f>
        <v>-0.24</v>
      </c>
      <c r="CO19">
        <f>raw!T94</f>
        <v>1.99</v>
      </c>
      <c r="CP19">
        <f>raw!T95</f>
        <v>2.9</v>
      </c>
      <c r="CQ19">
        <f>raw!T96</f>
        <v>-0.22</v>
      </c>
      <c r="CR19">
        <f>raw!T97</f>
        <v>0.02</v>
      </c>
      <c r="CS19">
        <f>raw!T98</f>
        <v>0.38</v>
      </c>
      <c r="CT19">
        <f>raw!T99</f>
        <v>1.02</v>
      </c>
      <c r="CU19">
        <f>raw!T100</f>
        <v>-0.57999999999999996</v>
      </c>
      <c r="CV19">
        <f>raw!T101</f>
        <v>-0.24</v>
      </c>
      <c r="CW19">
        <f>raw!T102</f>
        <v>-0.6</v>
      </c>
      <c r="CX19">
        <f>raw!T103</f>
        <v>-0.61</v>
      </c>
      <c r="CY19">
        <f>raw!T104</f>
        <v>1.48</v>
      </c>
      <c r="CZ19">
        <f>raw!T105</f>
        <v>0.12</v>
      </c>
      <c r="DA19">
        <f>raw!T106</f>
        <v>-0.08</v>
      </c>
      <c r="DB19">
        <f>raw!T107</f>
        <v>-0.4</v>
      </c>
      <c r="DC19">
        <f>raw!T108</f>
        <v>-0.55000000000000004</v>
      </c>
      <c r="DD19">
        <f>raw!T109</f>
        <v>-0.73</v>
      </c>
      <c r="DE19">
        <f>raw!T110</f>
        <v>-0.18</v>
      </c>
      <c r="DF19">
        <f>raw!T111</f>
        <v>-1.1000000000000001</v>
      </c>
      <c r="DG19">
        <f>raw!T112</f>
        <v>-0.03</v>
      </c>
      <c r="DH19">
        <f>raw!T113</f>
        <v>0.72</v>
      </c>
      <c r="DI19">
        <f>raw!T114</f>
        <v>0.49</v>
      </c>
      <c r="DJ19">
        <f>raw!T115</f>
        <v>0.42</v>
      </c>
      <c r="DK19">
        <f>raw!T116</f>
        <v>0.32</v>
      </c>
      <c r="DL19">
        <f>raw!T117</f>
        <v>-1.1100000000000001</v>
      </c>
      <c r="DM19">
        <f>raw!T118</f>
        <v>0.71</v>
      </c>
      <c r="DN19">
        <f>raw!T119</f>
        <v>-0.22</v>
      </c>
      <c r="DO19">
        <f>raw!T120</f>
        <v>-0.52</v>
      </c>
      <c r="DP19">
        <f>raw!T121</f>
        <v>-0.11</v>
      </c>
      <c r="DQ19">
        <f>raw!T122</f>
        <v>-0.92</v>
      </c>
      <c r="DR19">
        <f>raw!T123</f>
        <v>0.01</v>
      </c>
      <c r="DS19">
        <f>raw!T124</f>
        <v>-0.67</v>
      </c>
      <c r="DT19">
        <f>raw!T125</f>
        <v>-0.43</v>
      </c>
      <c r="DU19">
        <f>raw!T126</f>
        <v>0.27</v>
      </c>
      <c r="DV19">
        <f>raw!T127</f>
        <v>1.35</v>
      </c>
      <c r="DW19">
        <f>raw!T128</f>
        <v>1.71</v>
      </c>
      <c r="DX19">
        <f>raw!T129</f>
        <v>0</v>
      </c>
      <c r="DY19">
        <f>raw!T130</f>
        <v>0.22</v>
      </c>
      <c r="DZ19">
        <f>raw!T131</f>
        <v>-0.49</v>
      </c>
      <c r="EA19">
        <f>raw!T132</f>
        <v>0.02</v>
      </c>
      <c r="EB19">
        <f>raw!T133</f>
        <v>-0.51</v>
      </c>
      <c r="EC19">
        <f>raw!T134</f>
        <v>-0.28000000000000003</v>
      </c>
      <c r="ED19">
        <f>raw!T135</f>
        <v>1.58</v>
      </c>
      <c r="EE19">
        <f>raw!T136</f>
        <v>-1.21</v>
      </c>
      <c r="EF19">
        <f>raw!T137</f>
        <v>-0.55000000000000004</v>
      </c>
      <c r="EG19">
        <f>raw!T138</f>
        <v>-0.92</v>
      </c>
      <c r="EH19">
        <f>raw!T139</f>
        <v>-0.03</v>
      </c>
      <c r="EI19">
        <f>raw!T140</f>
        <v>-0.37</v>
      </c>
      <c r="EJ19">
        <f>raw!T141</f>
        <v>1.87</v>
      </c>
      <c r="EK19">
        <f>raw!T142</f>
        <v>-0.47</v>
      </c>
      <c r="EL19">
        <f>raw!T143</f>
        <v>-0.32</v>
      </c>
      <c r="EM19">
        <f>raw!T144</f>
        <v>-0.28000000000000003</v>
      </c>
      <c r="EN19">
        <f>raw!T145</f>
        <v>-0.71</v>
      </c>
      <c r="EO19">
        <f>raw!T146</f>
        <v>-0.5</v>
      </c>
      <c r="EP19">
        <f>raw!T147</f>
        <v>-0.21</v>
      </c>
      <c r="EQ19">
        <f>raw!T148</f>
        <v>-0.56999999999999995</v>
      </c>
      <c r="ER19">
        <f>raw!T149</f>
        <v>2.82</v>
      </c>
      <c r="ES19">
        <f>raw!T150</f>
        <v>0.51</v>
      </c>
      <c r="ET19">
        <f>raw!T151</f>
        <v>-0.91</v>
      </c>
      <c r="EU19">
        <f>raw!T152</f>
        <v>-0.44</v>
      </c>
      <c r="EV19">
        <f>raw!T153</f>
        <v>-0.33</v>
      </c>
      <c r="EW19">
        <f>raw!T154</f>
        <v>1.99</v>
      </c>
      <c r="EX19">
        <f>raw!T155</f>
        <v>-0.8</v>
      </c>
      <c r="EY19">
        <f>raw!T156</f>
        <v>0.03</v>
      </c>
      <c r="EZ19">
        <f>raw!T157</f>
        <v>-0.46</v>
      </c>
      <c r="FA19">
        <f>raw!T158</f>
        <v>0.62</v>
      </c>
      <c r="FB19">
        <f>raw!T159</f>
        <v>1.94</v>
      </c>
      <c r="FC19">
        <f>raw!T160</f>
        <v>-0.45</v>
      </c>
      <c r="FD19">
        <f>raw!T161</f>
        <v>-0.15</v>
      </c>
      <c r="FE19">
        <f>raw!T162</f>
        <v>0.71</v>
      </c>
      <c r="FF19">
        <f>raw!T163</f>
        <v>0.3</v>
      </c>
      <c r="FG19">
        <f>raw!T164</f>
        <v>-0.67</v>
      </c>
      <c r="FH19">
        <f>raw!T165</f>
        <v>-0.73</v>
      </c>
      <c r="FI19">
        <f>raw!T166</f>
        <v>0.12</v>
      </c>
      <c r="FJ19">
        <f>raw!T167</f>
        <v>-0.71</v>
      </c>
      <c r="FK19">
        <f>raw!T168</f>
        <v>1.31</v>
      </c>
      <c r="FL19">
        <f>raw!T169</f>
        <v>-0.5</v>
      </c>
      <c r="FM19">
        <f>raw!T170</f>
        <v>0.34</v>
      </c>
      <c r="FN19">
        <f>raw!T171</f>
        <v>-0.06</v>
      </c>
      <c r="FO19">
        <f>raw!T172</f>
        <v>-0.71</v>
      </c>
      <c r="FP19">
        <f>raw!T173</f>
        <v>0.65</v>
      </c>
      <c r="FQ19">
        <f>raw!T174</f>
        <v>-0.46</v>
      </c>
      <c r="FR19">
        <f>raw!T175</f>
        <v>2.0499999999999998</v>
      </c>
      <c r="FS19">
        <f>raw!T176</f>
        <v>0.49</v>
      </c>
      <c r="FT19">
        <f>raw!T177</f>
        <v>-0.84</v>
      </c>
      <c r="FU19">
        <f>raw!T178</f>
        <v>0.32</v>
      </c>
      <c r="FV19">
        <f>raw!T179</f>
        <v>-0.81</v>
      </c>
      <c r="FW19">
        <f>raw!T180</f>
        <v>-0.06</v>
      </c>
      <c r="FX19">
        <f>raw!T181</f>
        <v>-0.66</v>
      </c>
      <c r="FY19">
        <f>raw!T182</f>
        <v>0.4</v>
      </c>
      <c r="FZ19">
        <f>raw!T183</f>
        <v>-0.65</v>
      </c>
      <c r="GA19">
        <f>raw!T184</f>
        <v>1.29</v>
      </c>
      <c r="GB19">
        <f>raw!T185</f>
        <v>1.08</v>
      </c>
      <c r="GC19">
        <f>raw!T186</f>
        <v>0.28000000000000003</v>
      </c>
      <c r="GD19">
        <f>raw!T187</f>
        <v>0.62</v>
      </c>
      <c r="GE19">
        <f>raw!T188</f>
        <v>-1.07</v>
      </c>
      <c r="GF19">
        <f>raw!T189</f>
        <v>0.85</v>
      </c>
      <c r="GG19">
        <f>raw!T190</f>
        <v>-0.75</v>
      </c>
      <c r="GH19">
        <f>raw!T191</f>
        <v>-0.23</v>
      </c>
      <c r="GI19">
        <f>raw!T192</f>
        <v>-0.63</v>
      </c>
      <c r="GJ19">
        <f>raw!T193</f>
        <v>-0.71</v>
      </c>
      <c r="GK19">
        <f>raw!T194</f>
        <v>0.19</v>
      </c>
      <c r="GL19">
        <f>raw!T195</f>
        <v>-0.85</v>
      </c>
      <c r="GM19">
        <f>raw!T196</f>
        <v>-0.74</v>
      </c>
      <c r="GN19">
        <f>raw!T197</f>
        <v>1.35</v>
      </c>
      <c r="GO19">
        <f>raw!T198</f>
        <v>-0.44</v>
      </c>
      <c r="GP19">
        <f>raw!T199</f>
        <v>-0.44</v>
      </c>
      <c r="GQ19">
        <f>raw!T200</f>
        <v>-0.96</v>
      </c>
      <c r="GR19">
        <f>raw!T201</f>
        <v>-0.56000000000000005</v>
      </c>
      <c r="GS19">
        <f>raw!S202</f>
        <v>0.24</v>
      </c>
    </row>
    <row r="20" spans="1:201" x14ac:dyDescent="0.35">
      <c r="A20" t="str">
        <f>raw!U2</f>
        <v>STL</v>
      </c>
      <c r="B20">
        <f>raw!U3</f>
        <v>1.887</v>
      </c>
      <c r="C20">
        <f>raw!U4</f>
        <v>1.51</v>
      </c>
      <c r="D20">
        <f>raw!U5</f>
        <v>0.49</v>
      </c>
      <c r="E20">
        <f>raw!U6</f>
        <v>0.54</v>
      </c>
      <c r="F20">
        <f>raw!U7</f>
        <v>2.15</v>
      </c>
      <c r="G20">
        <f>raw!U8</f>
        <v>0.68</v>
      </c>
      <c r="H20">
        <f>raw!U9</f>
        <v>1</v>
      </c>
      <c r="I20">
        <f>raw!U10</f>
        <v>1.03</v>
      </c>
      <c r="J20">
        <f>raw!U11</f>
        <v>0.1</v>
      </c>
      <c r="K20">
        <f>raw!U12</f>
        <v>0.27</v>
      </c>
      <c r="L20">
        <f>raw!U13</f>
        <v>-0.2</v>
      </c>
      <c r="M20">
        <f>raw!U14</f>
        <v>-6.6500000000000004E-2</v>
      </c>
      <c r="N20">
        <f>raw!U15</f>
        <v>1.86</v>
      </c>
      <c r="O20">
        <f>raw!U16</f>
        <v>0.49</v>
      </c>
      <c r="P20">
        <f>raw!U17</f>
        <v>-0.51</v>
      </c>
      <c r="Q20">
        <f>raw!U18</f>
        <v>2.15</v>
      </c>
      <c r="R20">
        <f>raw!U19</f>
        <v>1.25</v>
      </c>
      <c r="S20">
        <f>raw!U20</f>
        <v>0.27</v>
      </c>
      <c r="T20">
        <f>raw!U21</f>
        <v>-0.05</v>
      </c>
      <c r="U20">
        <f>raw!U22</f>
        <v>0.61</v>
      </c>
      <c r="V20">
        <f>raw!U23</f>
        <v>0.83</v>
      </c>
      <c r="W20">
        <f>raw!U24</f>
        <v>-0.34</v>
      </c>
      <c r="X20">
        <f>raw!U25</f>
        <v>0.68</v>
      </c>
      <c r="Y20">
        <f>raw!U26</f>
        <v>-0.46</v>
      </c>
      <c r="Z20">
        <f>raw!U27</f>
        <v>0.46</v>
      </c>
      <c r="AA20">
        <f>raw!U28</f>
        <v>1.34</v>
      </c>
      <c r="AB20">
        <f>raw!U29</f>
        <v>1.03</v>
      </c>
      <c r="AC20">
        <f>raw!U30</f>
        <v>2.37</v>
      </c>
      <c r="AD20">
        <f>raw!U31</f>
        <v>-0.42</v>
      </c>
      <c r="AE20">
        <f>raw!U32</f>
        <v>-0.54</v>
      </c>
      <c r="AF20">
        <f>raw!U33</f>
        <v>0.56000000000000005</v>
      </c>
      <c r="AG20">
        <f>raw!U34</f>
        <v>1.29</v>
      </c>
      <c r="AH20">
        <f>raw!U35</f>
        <v>-0.59</v>
      </c>
      <c r="AI20">
        <f>raw!U36</f>
        <v>1.22</v>
      </c>
      <c r="AJ20">
        <f>raw!U37</f>
        <v>0.22</v>
      </c>
      <c r="AK20">
        <f>raw!U38</f>
        <v>0.49</v>
      </c>
      <c r="AL20">
        <f>raw!U39</f>
        <v>2.98</v>
      </c>
      <c r="AM20">
        <f>raw!U40</f>
        <v>-0.2</v>
      </c>
      <c r="AN20">
        <f>raw!U41</f>
        <v>-0.54</v>
      </c>
      <c r="AO20">
        <f>raw!U42</f>
        <v>-0.66</v>
      </c>
      <c r="AP20">
        <f>raw!U43</f>
        <v>-0.2</v>
      </c>
      <c r="AQ20">
        <f>raw!U44</f>
        <v>0.17</v>
      </c>
      <c r="AR20">
        <f>raw!U45</f>
        <v>1.69</v>
      </c>
      <c r="AS20">
        <f>raw!U46</f>
        <v>0.05</v>
      </c>
      <c r="AT20">
        <f>raw!U47</f>
        <v>0.61</v>
      </c>
      <c r="AU20">
        <f>raw!U48</f>
        <v>1.44</v>
      </c>
      <c r="AV20">
        <f>raw!U49</f>
        <v>-0.59</v>
      </c>
      <c r="AW20">
        <f>raw!U50</f>
        <v>-0.46</v>
      </c>
      <c r="AX20">
        <f>raw!U51</f>
        <v>-1</v>
      </c>
      <c r="AY20">
        <f>raw!U52</f>
        <v>-1.17</v>
      </c>
      <c r="AZ20">
        <f>raw!U53</f>
        <v>0.98</v>
      </c>
      <c r="BA20">
        <f>raw!U54</f>
        <v>0.2</v>
      </c>
      <c r="BB20">
        <f>raw!U55</f>
        <v>0.64</v>
      </c>
      <c r="BC20">
        <f>raw!U56</f>
        <v>0.22</v>
      </c>
      <c r="BD20">
        <f>raw!U57</f>
        <v>-0.2</v>
      </c>
      <c r="BE20">
        <f>raw!U58</f>
        <v>-0.24</v>
      </c>
      <c r="BF20">
        <f>raw!U59</f>
        <v>1.95</v>
      </c>
      <c r="BG20">
        <f>raw!U60</f>
        <v>-0.24</v>
      </c>
      <c r="BH20">
        <f>raw!U61</f>
        <v>-0.49</v>
      </c>
      <c r="BI20">
        <f>raw!U62</f>
        <v>0.66</v>
      </c>
      <c r="BJ20">
        <f>raw!U63</f>
        <v>1.44</v>
      </c>
      <c r="BK20">
        <f>raw!U64</f>
        <v>1.83</v>
      </c>
      <c r="BL20">
        <f>raw!U65</f>
        <v>2.39</v>
      </c>
      <c r="BM20">
        <f>raw!U66</f>
        <v>-0.59</v>
      </c>
      <c r="BN20">
        <f>raw!U67</f>
        <v>0.51</v>
      </c>
      <c r="BO20">
        <f>raw!U68</f>
        <v>0</v>
      </c>
      <c r="BP20">
        <f>raw!U69</f>
        <v>0.76</v>
      </c>
      <c r="BQ20">
        <f>raw!U70</f>
        <v>1.66</v>
      </c>
      <c r="BR20">
        <f>raw!U71</f>
        <v>-0.17</v>
      </c>
      <c r="BS20">
        <f>raw!U72</f>
        <v>-0.12</v>
      </c>
      <c r="BT20">
        <f>raw!U73</f>
        <v>0.02</v>
      </c>
      <c r="BU20">
        <f>raw!U74</f>
        <v>-1.59</v>
      </c>
      <c r="BV20">
        <f>raw!U75</f>
        <v>-0.98</v>
      </c>
      <c r="BW20">
        <f>raw!U76</f>
        <v>-0.73</v>
      </c>
      <c r="BX20">
        <f>raw!U77</f>
        <v>-0.61</v>
      </c>
      <c r="BY20">
        <f>raw!U78</f>
        <v>0.49</v>
      </c>
      <c r="BZ20">
        <f>raw!U79</f>
        <v>-7.0000000000000007E-2</v>
      </c>
      <c r="CA20">
        <f>raw!U80</f>
        <v>-0.95</v>
      </c>
      <c r="CB20">
        <f>raw!U81</f>
        <v>-0.28999999999999998</v>
      </c>
      <c r="CC20">
        <f>raw!U82</f>
        <v>0.49</v>
      </c>
      <c r="CD20">
        <f>raw!U83</f>
        <v>-1.44</v>
      </c>
      <c r="CE20">
        <f>raw!U84</f>
        <v>0.78</v>
      </c>
      <c r="CF20">
        <f>raw!U85</f>
        <v>-0.27</v>
      </c>
      <c r="CG20">
        <f>raw!U86</f>
        <v>1.56</v>
      </c>
      <c r="CH20">
        <f>raw!U87</f>
        <v>1.71</v>
      </c>
      <c r="CI20">
        <f>raw!U88</f>
        <v>-0.98</v>
      </c>
      <c r="CJ20">
        <f>raw!U89</f>
        <v>1.51</v>
      </c>
      <c r="CK20">
        <f>raw!U90</f>
        <v>1.59</v>
      </c>
      <c r="CL20">
        <f>raw!U91</f>
        <v>0.71</v>
      </c>
      <c r="CM20">
        <f>raw!U92</f>
        <v>-0.22</v>
      </c>
      <c r="CN20">
        <f>raw!U93</f>
        <v>-1.44</v>
      </c>
      <c r="CO20">
        <f>raw!U94</f>
        <v>1.17</v>
      </c>
      <c r="CP20">
        <f>raw!U95</f>
        <v>2.17</v>
      </c>
      <c r="CQ20">
        <f>raw!U96</f>
        <v>0.71</v>
      </c>
      <c r="CR20">
        <f>raw!U97</f>
        <v>-0.05</v>
      </c>
      <c r="CS20">
        <f>raw!U98</f>
        <v>0.46</v>
      </c>
      <c r="CT20">
        <f>raw!U99</f>
        <v>1.29</v>
      </c>
      <c r="CU20">
        <f>raw!U100</f>
        <v>-0.71</v>
      </c>
      <c r="CV20">
        <f>raw!U101</f>
        <v>0.28999999999999998</v>
      </c>
      <c r="CW20">
        <f>raw!U102</f>
        <v>-1.56</v>
      </c>
      <c r="CX20">
        <f>raw!U103</f>
        <v>-0.98</v>
      </c>
      <c r="CY20">
        <f>raw!U104</f>
        <v>0.46</v>
      </c>
      <c r="CZ20">
        <f>raw!U105</f>
        <v>0.49</v>
      </c>
      <c r="DA20">
        <f>raw!U106</f>
        <v>-0.2</v>
      </c>
      <c r="DB20">
        <f>raw!U107</f>
        <v>-1.47</v>
      </c>
      <c r="DC20">
        <f>raw!U108</f>
        <v>-0.85</v>
      </c>
      <c r="DD20">
        <f>raw!U109</f>
        <v>0.49</v>
      </c>
      <c r="DE20">
        <f>raw!U110</f>
        <v>1</v>
      </c>
      <c r="DF20">
        <f>raw!U111</f>
        <v>-0.85</v>
      </c>
      <c r="DG20">
        <f>raw!U112</f>
        <v>-0.49</v>
      </c>
      <c r="DH20">
        <f>raw!U113</f>
        <v>-0.2</v>
      </c>
      <c r="DI20">
        <f>raw!U114</f>
        <v>-0.2</v>
      </c>
      <c r="DJ20">
        <f>raw!U115</f>
        <v>0.37</v>
      </c>
      <c r="DK20">
        <f>raw!U116</f>
        <v>0.2</v>
      </c>
      <c r="DL20">
        <f>raw!U117</f>
        <v>-0.93</v>
      </c>
      <c r="DM20">
        <f>raw!U118</f>
        <v>0.61</v>
      </c>
      <c r="DN20">
        <f>raw!U119</f>
        <v>0.49</v>
      </c>
      <c r="DO20">
        <f>raw!U120</f>
        <v>-0.02</v>
      </c>
      <c r="DP20">
        <f>raw!U121</f>
        <v>0.15</v>
      </c>
      <c r="DQ20">
        <f>raw!U122</f>
        <v>-0.85</v>
      </c>
      <c r="DR20">
        <f>raw!U123</f>
        <v>1.27</v>
      </c>
      <c r="DS20">
        <f>raw!U124</f>
        <v>0.66</v>
      </c>
      <c r="DT20">
        <f>raw!U125</f>
        <v>0.61</v>
      </c>
      <c r="DU20">
        <f>raw!U126</f>
        <v>0.15</v>
      </c>
      <c r="DV20">
        <f>raw!U127</f>
        <v>-0.24</v>
      </c>
      <c r="DW20">
        <f>raw!U128</f>
        <v>0.98</v>
      </c>
      <c r="DX20">
        <f>raw!U129</f>
        <v>-0.66</v>
      </c>
      <c r="DY20">
        <f>raw!U130</f>
        <v>0.02</v>
      </c>
      <c r="DZ20">
        <f>raw!U131</f>
        <v>0.51</v>
      </c>
      <c r="EA20">
        <f>raw!U132</f>
        <v>-0.51</v>
      </c>
      <c r="EB20">
        <f>raw!U133</f>
        <v>0</v>
      </c>
      <c r="EC20">
        <f>raw!U134</f>
        <v>-0.56000000000000005</v>
      </c>
      <c r="ED20">
        <f>raw!U135</f>
        <v>-0.59</v>
      </c>
      <c r="EE20">
        <f>raw!U136</f>
        <v>-1.44</v>
      </c>
      <c r="EF20">
        <f>raw!U137</f>
        <v>-0.9</v>
      </c>
      <c r="EG20">
        <f>raw!U138</f>
        <v>-1</v>
      </c>
      <c r="EH20">
        <f>raw!U139</f>
        <v>0.28999999999999998</v>
      </c>
      <c r="EI20">
        <f>raw!U140</f>
        <v>0.37</v>
      </c>
      <c r="EJ20">
        <f>raw!U141</f>
        <v>0.42</v>
      </c>
      <c r="EK20">
        <f>raw!U142</f>
        <v>-0.71</v>
      </c>
      <c r="EL20">
        <f>raw!U143</f>
        <v>-0.05</v>
      </c>
      <c r="EM20">
        <f>raw!U144</f>
        <v>-1.59</v>
      </c>
      <c r="EN20">
        <f>raw!U145</f>
        <v>0.37</v>
      </c>
      <c r="EO20">
        <f>raw!U146</f>
        <v>-0.32</v>
      </c>
      <c r="EP20">
        <f>raw!U147</f>
        <v>-0.78</v>
      </c>
      <c r="EQ20">
        <f>raw!U148</f>
        <v>1.88</v>
      </c>
      <c r="ER20">
        <f>raw!U149</f>
        <v>0.68</v>
      </c>
      <c r="ES20">
        <f>raw!U150</f>
        <v>0.24</v>
      </c>
      <c r="ET20">
        <f>raw!U151</f>
        <v>-0.27</v>
      </c>
      <c r="EU20">
        <f>raw!U152</f>
        <v>-0.24</v>
      </c>
      <c r="EV20">
        <f>raw!U153</f>
        <v>-0.71</v>
      </c>
      <c r="EW20">
        <f>raw!U154</f>
        <v>0.51</v>
      </c>
      <c r="EX20">
        <f>raw!U155</f>
        <v>0.12</v>
      </c>
      <c r="EY20">
        <f>raw!U156</f>
        <v>0.68</v>
      </c>
      <c r="EZ20">
        <f>raw!U157</f>
        <v>0.78</v>
      </c>
      <c r="FA20">
        <f>raw!U158</f>
        <v>-0.9</v>
      </c>
      <c r="FB20">
        <f>raw!U159</f>
        <v>0.71</v>
      </c>
      <c r="FC20">
        <f>raw!U160</f>
        <v>-0.85</v>
      </c>
      <c r="FD20">
        <f>raw!U161</f>
        <v>1.27</v>
      </c>
      <c r="FE20">
        <f>raw!U162</f>
        <v>0.83</v>
      </c>
      <c r="FF20">
        <f>raw!U163</f>
        <v>-0.27</v>
      </c>
      <c r="FG20">
        <f>raw!U164</f>
        <v>0.73</v>
      </c>
      <c r="FH20">
        <f>raw!U165</f>
        <v>0.49</v>
      </c>
      <c r="FI20">
        <f>raw!U166</f>
        <v>0.39</v>
      </c>
      <c r="FJ20">
        <f>raw!U167</f>
        <v>-1.07</v>
      </c>
      <c r="FK20">
        <f>raw!U168</f>
        <v>-0.15</v>
      </c>
      <c r="FL20">
        <f>raw!U169</f>
        <v>0.81</v>
      </c>
      <c r="FM20">
        <f>raw!U170</f>
        <v>-0.61</v>
      </c>
      <c r="FN20">
        <f>raw!U171</f>
        <v>-0.02</v>
      </c>
      <c r="FO20">
        <f>raw!U172</f>
        <v>0.56000000000000005</v>
      </c>
      <c r="FP20">
        <f>raw!U173</f>
        <v>-0.15</v>
      </c>
      <c r="FQ20">
        <f>raw!U174</f>
        <v>-0.88</v>
      </c>
      <c r="FR20">
        <f>raw!U175</f>
        <v>0.81</v>
      </c>
      <c r="FS20">
        <f>raw!U176</f>
        <v>-0.76</v>
      </c>
      <c r="FT20">
        <f>raw!U177</f>
        <v>-1.2</v>
      </c>
      <c r="FU20">
        <f>raw!U178</f>
        <v>-0.34</v>
      </c>
      <c r="FV20">
        <f>raw!U179</f>
        <v>-0.61</v>
      </c>
      <c r="FW20">
        <f>raw!U180</f>
        <v>0.46</v>
      </c>
      <c r="FX20">
        <f>raw!U181</f>
        <v>-0.59</v>
      </c>
      <c r="FY20">
        <f>raw!U182</f>
        <v>-0.68</v>
      </c>
      <c r="FZ20">
        <f>raw!U183</f>
        <v>0.44</v>
      </c>
      <c r="GA20">
        <f>raw!U184</f>
        <v>-0.59</v>
      </c>
      <c r="GB20">
        <f>raw!U185</f>
        <v>-0.1</v>
      </c>
      <c r="GC20">
        <f>raw!U186</f>
        <v>1.07</v>
      </c>
      <c r="GD20">
        <f>raw!U187</f>
        <v>0.51</v>
      </c>
      <c r="GE20">
        <f>raw!U188</f>
        <v>-1.34</v>
      </c>
      <c r="GF20">
        <f>raw!U189</f>
        <v>0.51</v>
      </c>
      <c r="GG20">
        <f>raw!U190</f>
        <v>-0.12</v>
      </c>
      <c r="GH20">
        <f>raw!U191</f>
        <v>0</v>
      </c>
      <c r="GI20">
        <f>raw!U192</f>
        <v>-0.98</v>
      </c>
      <c r="GJ20">
        <f>raw!U193</f>
        <v>-1.42</v>
      </c>
      <c r="GK20">
        <f>raw!U194</f>
        <v>-1.51</v>
      </c>
      <c r="GL20">
        <f>raw!U195</f>
        <v>0.51</v>
      </c>
      <c r="GM20">
        <f>raw!U196</f>
        <v>-0.76</v>
      </c>
      <c r="GN20">
        <f>raw!U197</f>
        <v>-0.98</v>
      </c>
      <c r="GO20">
        <f>raw!U198</f>
        <v>-1</v>
      </c>
      <c r="GP20">
        <f>raw!U199</f>
        <v>-0.34</v>
      </c>
      <c r="GQ20">
        <f>raw!U200</f>
        <v>-1.22</v>
      </c>
      <c r="GR20">
        <f>raw!U201</f>
        <v>0.68</v>
      </c>
      <c r="GS20">
        <f>raw!T202</f>
        <v>-0.34</v>
      </c>
    </row>
    <row r="21" spans="1:201" x14ac:dyDescent="0.35">
      <c r="A21" t="str">
        <f>raw!V2</f>
        <v>BLK</v>
      </c>
      <c r="B21">
        <f>raw!V3</f>
        <v>0.79049999999999998</v>
      </c>
      <c r="C21">
        <f>raw!V4</f>
        <v>4.38</v>
      </c>
      <c r="D21">
        <f>raw!V5</f>
        <v>2.41</v>
      </c>
      <c r="E21">
        <f>raw!V6</f>
        <v>-0.66</v>
      </c>
      <c r="F21">
        <f>raw!V7</f>
        <v>0.15</v>
      </c>
      <c r="G21">
        <f>raw!V8</f>
        <v>-0.15</v>
      </c>
      <c r="H21">
        <f>raw!V9</f>
        <v>0.49</v>
      </c>
      <c r="I21">
        <f>raw!V10</f>
        <v>-0.15</v>
      </c>
      <c r="J21">
        <f>raw!V11</f>
        <v>2.46</v>
      </c>
      <c r="K21">
        <f>raw!V12</f>
        <v>-1.05</v>
      </c>
      <c r="L21">
        <f>raw!V13</f>
        <v>2.68</v>
      </c>
      <c r="M21">
        <f>raw!V14</f>
        <v>-0.53200000000000003</v>
      </c>
      <c r="N21">
        <f>raw!V15</f>
        <v>-0.22</v>
      </c>
      <c r="O21">
        <f>raw!V16</f>
        <v>-0.54</v>
      </c>
      <c r="P21">
        <f>raw!V17</f>
        <v>3.6</v>
      </c>
      <c r="Q21">
        <f>raw!V18</f>
        <v>0.15</v>
      </c>
      <c r="R21">
        <f>raw!V19</f>
        <v>0.78</v>
      </c>
      <c r="S21">
        <f>raw!V20</f>
        <v>1.17</v>
      </c>
      <c r="T21">
        <f>raw!V21</f>
        <v>0.63</v>
      </c>
      <c r="U21">
        <f>raw!V22</f>
        <v>2.02</v>
      </c>
      <c r="V21">
        <f>raw!V23</f>
        <v>2.48</v>
      </c>
      <c r="W21">
        <f>raw!V24</f>
        <v>1.44</v>
      </c>
      <c r="X21">
        <f>raw!V25</f>
        <v>-0.1</v>
      </c>
      <c r="Y21">
        <f>raw!V26</f>
        <v>3.82</v>
      </c>
      <c r="Z21">
        <f>raw!V27</f>
        <v>-1.05</v>
      </c>
      <c r="AA21">
        <f>raw!V28</f>
        <v>-0.85</v>
      </c>
      <c r="AB21">
        <f>raw!V29</f>
        <v>0.51</v>
      </c>
      <c r="AC21">
        <f>raw!V30</f>
        <v>-0.54</v>
      </c>
      <c r="AD21">
        <f>raw!V31</f>
        <v>4.5</v>
      </c>
      <c r="AE21">
        <f>raw!V32</f>
        <v>0.28999999999999998</v>
      </c>
      <c r="AF21">
        <f>raw!V33</f>
        <v>-0.37</v>
      </c>
      <c r="AG21">
        <f>raw!V34</f>
        <v>-0.37</v>
      </c>
      <c r="AH21">
        <f>raw!V35</f>
        <v>2.2400000000000002</v>
      </c>
      <c r="AI21">
        <f>raw!V36</f>
        <v>-7.0000000000000007E-2</v>
      </c>
      <c r="AJ21">
        <f>raw!V37</f>
        <v>-0.56000000000000005</v>
      </c>
      <c r="AK21">
        <f>raw!V38</f>
        <v>-0.78</v>
      </c>
      <c r="AL21">
        <f>raw!V39</f>
        <v>0.19</v>
      </c>
      <c r="AM21">
        <f>raw!V40</f>
        <v>3.97</v>
      </c>
      <c r="AN21">
        <f>raw!V41</f>
        <v>1.29</v>
      </c>
      <c r="AO21">
        <f>raw!V42</f>
        <v>1.66</v>
      </c>
      <c r="AP21">
        <f>raw!V43</f>
        <v>3.02</v>
      </c>
      <c r="AQ21">
        <f>raw!V44</f>
        <v>0.83</v>
      </c>
      <c r="AR21">
        <f>raw!V45</f>
        <v>1.68</v>
      </c>
      <c r="AS21">
        <f>raw!V46</f>
        <v>3.46</v>
      </c>
      <c r="AT21">
        <f>raw!V47</f>
        <v>-0.57999999999999996</v>
      </c>
      <c r="AU21">
        <f>raw!V48</f>
        <v>-0.39</v>
      </c>
      <c r="AV21">
        <f>raw!V49</f>
        <v>-0.15</v>
      </c>
      <c r="AW21">
        <f>raw!V50</f>
        <v>0.19</v>
      </c>
      <c r="AX21">
        <f>raw!V51</f>
        <v>1.34</v>
      </c>
      <c r="AY21">
        <f>raw!V52</f>
        <v>1.19</v>
      </c>
      <c r="AZ21">
        <f>raw!V53</f>
        <v>-7.0000000000000007E-2</v>
      </c>
      <c r="BA21">
        <f>raw!V54</f>
        <v>1.17</v>
      </c>
      <c r="BB21">
        <f>raw!V55</f>
        <v>-0.57999999999999996</v>
      </c>
      <c r="BC21">
        <f>raw!V56</f>
        <v>0.28999999999999998</v>
      </c>
      <c r="BD21">
        <f>raw!V57</f>
        <v>0.12</v>
      </c>
      <c r="BE21">
        <f>raw!V58</f>
        <v>1.53</v>
      </c>
      <c r="BF21">
        <f>raw!V59</f>
        <v>2.73</v>
      </c>
      <c r="BG21">
        <f>raw!V60</f>
        <v>0.95</v>
      </c>
      <c r="BH21">
        <f>raw!V61</f>
        <v>-0.32</v>
      </c>
      <c r="BI21">
        <f>raw!V62</f>
        <v>-0.34</v>
      </c>
      <c r="BJ21">
        <f>raw!V63</f>
        <v>0.51</v>
      </c>
      <c r="BK21">
        <f>raw!V64</f>
        <v>0.46</v>
      </c>
      <c r="BL21">
        <f>raw!V65</f>
        <v>-0.49</v>
      </c>
      <c r="BM21">
        <f>raw!V66</f>
        <v>1.95</v>
      </c>
      <c r="BN21">
        <f>raw!V67</f>
        <v>-1.02</v>
      </c>
      <c r="BO21">
        <f>raw!V68</f>
        <v>1.68</v>
      </c>
      <c r="BP21">
        <f>raw!V69</f>
        <v>-0.28999999999999998</v>
      </c>
      <c r="BQ21">
        <f>raw!V70</f>
        <v>0</v>
      </c>
      <c r="BR21">
        <f>raw!V71</f>
        <v>2.5099999999999998</v>
      </c>
      <c r="BS21">
        <f>raw!V72</f>
        <v>-0.83</v>
      </c>
      <c r="BT21">
        <f>raw!V73</f>
        <v>0.02</v>
      </c>
      <c r="BU21">
        <f>raw!V74</f>
        <v>3.19</v>
      </c>
      <c r="BV21">
        <f>raw!V75</f>
        <v>2.2200000000000002</v>
      </c>
      <c r="BW21">
        <f>raw!V76</f>
        <v>-0.8</v>
      </c>
      <c r="BX21">
        <f>raw!V77</f>
        <v>-0.54</v>
      </c>
      <c r="BY21">
        <f>raw!V78</f>
        <v>-0.49</v>
      </c>
      <c r="BZ21">
        <f>raw!V79</f>
        <v>1.63</v>
      </c>
      <c r="CA21">
        <f>raw!V80</f>
        <v>-0.54</v>
      </c>
      <c r="CB21">
        <f>raw!V81</f>
        <v>-0.22</v>
      </c>
      <c r="CC21">
        <f>raw!V82</f>
        <v>-0.28999999999999998</v>
      </c>
      <c r="CD21">
        <f>raw!V83</f>
        <v>1.66</v>
      </c>
      <c r="CE21">
        <f>raw!V84</f>
        <v>0.56000000000000005</v>
      </c>
      <c r="CF21">
        <f>raw!V85</f>
        <v>-0.39</v>
      </c>
      <c r="CG21">
        <f>raw!V86</f>
        <v>0.22</v>
      </c>
      <c r="CH21">
        <f>raw!V87</f>
        <v>-7.0000000000000007E-2</v>
      </c>
      <c r="CI21">
        <f>raw!V88</f>
        <v>-1.05</v>
      </c>
      <c r="CJ21">
        <f>raw!V89</f>
        <v>-0.27</v>
      </c>
      <c r="CK21">
        <f>raw!V90</f>
        <v>0.51</v>
      </c>
      <c r="CL21">
        <f>raw!V91</f>
        <v>2.75</v>
      </c>
      <c r="CM21">
        <f>raw!V92</f>
        <v>1.17</v>
      </c>
      <c r="CN21">
        <f>raw!V93</f>
        <v>-0.78</v>
      </c>
      <c r="CO21">
        <f>raw!V94</f>
        <v>0.78</v>
      </c>
      <c r="CP21">
        <f>raw!V95</f>
        <v>-0.12</v>
      </c>
      <c r="CQ21">
        <f>raw!V96</f>
        <v>-0.12</v>
      </c>
      <c r="CR21">
        <f>raw!V97</f>
        <v>0.05</v>
      </c>
      <c r="CS21">
        <f>raw!V98</f>
        <v>-0.8</v>
      </c>
      <c r="CT21">
        <f>raw!V99</f>
        <v>-0.73</v>
      </c>
      <c r="CU21">
        <f>raw!V100</f>
        <v>-0.02</v>
      </c>
      <c r="CV21">
        <f>raw!V101</f>
        <v>-0.73</v>
      </c>
      <c r="CW21">
        <f>raw!V102</f>
        <v>1.31</v>
      </c>
      <c r="CX21">
        <f>raw!V103</f>
        <v>0.68</v>
      </c>
      <c r="CY21">
        <f>raw!V104</f>
        <v>-1</v>
      </c>
      <c r="CZ21">
        <f>raw!V105</f>
        <v>0.71</v>
      </c>
      <c r="DA21">
        <f>raw!V106</f>
        <v>1.46</v>
      </c>
      <c r="DB21">
        <f>raw!V107</f>
        <v>1.02</v>
      </c>
      <c r="DC21">
        <f>raw!V108</f>
        <v>-1.07</v>
      </c>
      <c r="DD21">
        <f>raw!V109</f>
        <v>-0.56000000000000005</v>
      </c>
      <c r="DE21">
        <f>raw!V110</f>
        <v>0.28999999999999998</v>
      </c>
      <c r="DF21">
        <f>raw!V111</f>
        <v>2.09</v>
      </c>
      <c r="DG21">
        <f>raw!V112</f>
        <v>-0.02</v>
      </c>
      <c r="DH21">
        <f>raw!V113</f>
        <v>0.19</v>
      </c>
      <c r="DI21">
        <f>raw!V114</f>
        <v>0.95</v>
      </c>
      <c r="DJ21">
        <f>raw!V115</f>
        <v>-0.83</v>
      </c>
      <c r="DK21">
        <f>raw!V116</f>
        <v>-0.57999999999999996</v>
      </c>
      <c r="DL21">
        <f>raw!V117</f>
        <v>2.2400000000000002</v>
      </c>
      <c r="DM21">
        <f>raw!V118</f>
        <v>-0.02</v>
      </c>
      <c r="DN21">
        <f>raw!V119</f>
        <v>-0.19</v>
      </c>
      <c r="DO21">
        <f>raw!V120</f>
        <v>0.15</v>
      </c>
      <c r="DP21">
        <f>raw!V121</f>
        <v>0.8</v>
      </c>
      <c r="DQ21">
        <f>raw!V122</f>
        <v>1.1000000000000001</v>
      </c>
      <c r="DR21">
        <f>raw!V123</f>
        <v>-0.49</v>
      </c>
      <c r="DS21">
        <f>raw!V124</f>
        <v>0.44</v>
      </c>
      <c r="DT21">
        <f>raw!V125</f>
        <v>-0.93</v>
      </c>
      <c r="DU21">
        <f>raw!V126</f>
        <v>-0.88</v>
      </c>
      <c r="DV21">
        <f>raw!V127</f>
        <v>-0.51</v>
      </c>
      <c r="DW21">
        <f>raw!V128</f>
        <v>-0.75</v>
      </c>
      <c r="DX21">
        <f>raw!V129</f>
        <v>-0.54</v>
      </c>
      <c r="DY21">
        <f>raw!V130</f>
        <v>-0.19</v>
      </c>
      <c r="DZ21">
        <f>raw!V131</f>
        <v>-0.05</v>
      </c>
      <c r="EA21">
        <f>raw!V132</f>
        <v>-0.73</v>
      </c>
      <c r="EB21">
        <f>raw!V133</f>
        <v>0.22</v>
      </c>
      <c r="EC21">
        <f>raw!V134</f>
        <v>-1</v>
      </c>
      <c r="ED21">
        <f>raw!V135</f>
        <v>-0.83</v>
      </c>
      <c r="EE21">
        <f>raw!V136</f>
        <v>2.56</v>
      </c>
      <c r="EF21">
        <f>raw!V137</f>
        <v>1.1000000000000001</v>
      </c>
      <c r="EG21">
        <f>raw!V138</f>
        <v>2.73</v>
      </c>
      <c r="EH21">
        <f>raw!V139</f>
        <v>-0.1</v>
      </c>
      <c r="EI21">
        <f>raw!V140</f>
        <v>-0.22</v>
      </c>
      <c r="EJ21">
        <f>raw!V141</f>
        <v>-0.85</v>
      </c>
      <c r="EK21">
        <f>raw!V142</f>
        <v>0.73</v>
      </c>
      <c r="EL21">
        <f>raw!V143</f>
        <v>1.44</v>
      </c>
      <c r="EM21">
        <f>raw!V144</f>
        <v>0.22</v>
      </c>
      <c r="EN21">
        <f>raw!V145</f>
        <v>-0.12</v>
      </c>
      <c r="EO21">
        <f>raw!V146</f>
        <v>0.22</v>
      </c>
      <c r="EP21">
        <f>raw!V147</f>
        <v>-0.83</v>
      </c>
      <c r="EQ21">
        <f>raw!V148</f>
        <v>0.8</v>
      </c>
      <c r="ER21">
        <f>raw!V149</f>
        <v>0.19</v>
      </c>
      <c r="ES21">
        <f>raw!V150</f>
        <v>-1.05</v>
      </c>
      <c r="ET21">
        <f>raw!V151</f>
        <v>1.51</v>
      </c>
      <c r="EU21">
        <f>raw!V152</f>
        <v>0.44</v>
      </c>
      <c r="EV21">
        <f>raw!V153</f>
        <v>-1.02</v>
      </c>
      <c r="EW21">
        <f>raw!V154</f>
        <v>-0.9</v>
      </c>
      <c r="EX21">
        <f>raw!V155</f>
        <v>-1</v>
      </c>
      <c r="EY21">
        <f>raw!V156</f>
        <v>-1.05</v>
      </c>
      <c r="EZ21">
        <f>raw!V157</f>
        <v>-0.78</v>
      </c>
      <c r="FA21">
        <f>raw!V158</f>
        <v>-0.22</v>
      </c>
      <c r="FB21">
        <f>raw!V159</f>
        <v>-0.73</v>
      </c>
      <c r="FC21">
        <f>raw!V160</f>
        <v>-0.78</v>
      </c>
      <c r="FD21">
        <f>raw!V161</f>
        <v>-0.54</v>
      </c>
      <c r="FE21">
        <f>raw!V162</f>
        <v>-0.61</v>
      </c>
      <c r="FF21">
        <f>raw!V163</f>
        <v>-0.57999999999999996</v>
      </c>
      <c r="FG21">
        <f>raw!V164</f>
        <v>0.05</v>
      </c>
      <c r="FH21">
        <f>raw!V165</f>
        <v>0.05</v>
      </c>
      <c r="FI21">
        <f>raw!V166</f>
        <v>-0.28999999999999998</v>
      </c>
      <c r="FJ21">
        <f>raw!V167</f>
        <v>0.57999999999999996</v>
      </c>
      <c r="FK21">
        <f>raw!V168</f>
        <v>-0.83</v>
      </c>
      <c r="FL21">
        <f>raw!V169</f>
        <v>-0.32</v>
      </c>
      <c r="FM21">
        <f>raw!V170</f>
        <v>0.73</v>
      </c>
      <c r="FN21">
        <f>raw!V171</f>
        <v>-0.97</v>
      </c>
      <c r="FO21">
        <f>raw!V172</f>
        <v>-0.39</v>
      </c>
      <c r="FP21">
        <f>raw!V173</f>
        <v>-0.78</v>
      </c>
      <c r="FQ21">
        <f>raw!V174</f>
        <v>-0.8</v>
      </c>
      <c r="FR21">
        <f>raw!V175</f>
        <v>-0.78</v>
      </c>
      <c r="FS21">
        <f>raw!V176</f>
        <v>-0.88</v>
      </c>
      <c r="FT21">
        <f>raw!V177</f>
        <v>0.51</v>
      </c>
      <c r="FU21">
        <f>raw!V178</f>
        <v>-0.27</v>
      </c>
      <c r="FV21">
        <f>raw!V179</f>
        <v>0.49</v>
      </c>
      <c r="FW21">
        <f>raw!V180</f>
        <v>-7.0000000000000007E-2</v>
      </c>
      <c r="FX21">
        <f>raw!V181</f>
        <v>-0.22</v>
      </c>
      <c r="FY21">
        <f>raw!V182</f>
        <v>-0.68</v>
      </c>
      <c r="FZ21">
        <f>raw!V183</f>
        <v>0.02</v>
      </c>
      <c r="GA21">
        <f>raw!V184</f>
        <v>-0.83</v>
      </c>
      <c r="GB21">
        <f>raw!V185</f>
        <v>-1.02</v>
      </c>
      <c r="GC21">
        <f>raw!V186</f>
        <v>-0.54</v>
      </c>
      <c r="GD21">
        <f>raw!V187</f>
        <v>-0.22</v>
      </c>
      <c r="GE21">
        <f>raw!V188</f>
        <v>2.0699999999999998</v>
      </c>
      <c r="GF21">
        <f>raw!V189</f>
        <v>-1</v>
      </c>
      <c r="GG21">
        <f>raw!V190</f>
        <v>-0.49</v>
      </c>
      <c r="GH21">
        <f>raw!V191</f>
        <v>-0.34</v>
      </c>
      <c r="GI21">
        <f>raw!V192</f>
        <v>0.63</v>
      </c>
      <c r="GJ21">
        <f>raw!V193</f>
        <v>1.73</v>
      </c>
      <c r="GK21">
        <f>raw!V194</f>
        <v>-0.95</v>
      </c>
      <c r="GL21">
        <f>raw!V195</f>
        <v>-0.28999999999999998</v>
      </c>
      <c r="GM21">
        <f>raw!V196</f>
        <v>-0.32</v>
      </c>
      <c r="GN21">
        <f>raw!V197</f>
        <v>-0.56000000000000005</v>
      </c>
      <c r="GO21">
        <f>raw!V198</f>
        <v>0.49</v>
      </c>
      <c r="GP21">
        <f>raw!V199</f>
        <v>-1.05</v>
      </c>
      <c r="GQ21">
        <f>raw!V200</f>
        <v>-0.32</v>
      </c>
      <c r="GR21">
        <f>raw!V201</f>
        <v>-0.46</v>
      </c>
      <c r="GS21">
        <f>raw!U202</f>
        <v>-1.07</v>
      </c>
    </row>
    <row r="22" spans="1:201" x14ac:dyDescent="0.35">
      <c r="A22" t="str">
        <f>raw!W2</f>
        <v>TO</v>
      </c>
      <c r="B22">
        <f>raw!W3</f>
        <v>-3.06</v>
      </c>
      <c r="C22">
        <f>raw!W4</f>
        <v>-1.1599999999999999</v>
      </c>
      <c r="D22">
        <f>raw!W5</f>
        <v>-2.2000000000000002</v>
      </c>
      <c r="E22">
        <f>raw!W6</f>
        <v>-1.67</v>
      </c>
      <c r="F22">
        <f>raw!W7</f>
        <v>-1.21</v>
      </c>
      <c r="G22">
        <f>raw!W8</f>
        <v>-2.64</v>
      </c>
      <c r="H22">
        <f>raw!W9</f>
        <v>-2</v>
      </c>
      <c r="I22">
        <f>raw!W10</f>
        <v>-1.19</v>
      </c>
      <c r="J22">
        <f>raw!W11</f>
        <v>-1.99</v>
      </c>
      <c r="K22">
        <f>raw!W12</f>
        <v>-2.8</v>
      </c>
      <c r="L22">
        <f>raw!W13</f>
        <v>-0.59</v>
      </c>
      <c r="M22">
        <f>raw!W14</f>
        <v>-2.4699999999999998</v>
      </c>
      <c r="N22">
        <f>raw!W15</f>
        <v>-1.59</v>
      </c>
      <c r="O22">
        <f>raw!W16</f>
        <v>-3.14</v>
      </c>
      <c r="P22">
        <f>raw!W17</f>
        <v>-0.09</v>
      </c>
      <c r="Q22">
        <f>raw!W18</f>
        <v>-1.03</v>
      </c>
      <c r="R22">
        <f>raw!W19</f>
        <v>-1.02</v>
      </c>
      <c r="S22">
        <f>raw!W20</f>
        <v>-2.61</v>
      </c>
      <c r="T22">
        <f>raw!W21</f>
        <v>0.21</v>
      </c>
      <c r="U22">
        <f>raw!W22</f>
        <v>-1.62</v>
      </c>
      <c r="V22">
        <f>raw!W23</f>
        <v>-0.69</v>
      </c>
      <c r="W22">
        <f>raw!W24</f>
        <v>-0.39</v>
      </c>
      <c r="X22">
        <f>raw!W25</f>
        <v>-2.71</v>
      </c>
      <c r="Y22">
        <f>raw!W26</f>
        <v>-0.45</v>
      </c>
      <c r="Z22">
        <f>raw!W27</f>
        <v>-0.88</v>
      </c>
      <c r="AA22">
        <f>raw!W28</f>
        <v>-0.78</v>
      </c>
      <c r="AB22">
        <f>raw!W29</f>
        <v>-1.01</v>
      </c>
      <c r="AC22">
        <f>raw!W30</f>
        <v>-0.87</v>
      </c>
      <c r="AD22">
        <f>raw!W31</f>
        <v>0.6</v>
      </c>
      <c r="AE22">
        <f>raw!W32</f>
        <v>-2.23</v>
      </c>
      <c r="AF22">
        <f>raw!W33</f>
        <v>-1.98</v>
      </c>
      <c r="AG22">
        <f>raw!W34</f>
        <v>-1.62</v>
      </c>
      <c r="AH22">
        <f>raw!W35</f>
        <v>0.02</v>
      </c>
      <c r="AI22">
        <f>raw!W36</f>
        <v>-2.19</v>
      </c>
      <c r="AJ22">
        <f>raw!W37</f>
        <v>-0.96</v>
      </c>
      <c r="AK22">
        <f>raw!W38</f>
        <v>-1.69</v>
      </c>
      <c r="AL22">
        <f>raw!W39</f>
        <v>-2.35</v>
      </c>
      <c r="AM22">
        <f>raw!W40</f>
        <v>0.13</v>
      </c>
      <c r="AN22">
        <f>raw!W41</f>
        <v>0.46</v>
      </c>
      <c r="AO22">
        <f>raw!W42</f>
        <v>-0.25</v>
      </c>
      <c r="AP22">
        <f>raw!W43</f>
        <v>-0.39</v>
      </c>
      <c r="AQ22">
        <f>raw!W44</f>
        <v>-1.03</v>
      </c>
      <c r="AR22">
        <f>raw!W45</f>
        <v>-0.26</v>
      </c>
      <c r="AS22">
        <f>raw!W46</f>
        <v>1.03</v>
      </c>
      <c r="AT22">
        <f>raw!W47</f>
        <v>-1.21</v>
      </c>
      <c r="AU22">
        <f>raw!W48</f>
        <v>-3.13</v>
      </c>
      <c r="AV22">
        <f>raw!W49</f>
        <v>-1.29</v>
      </c>
      <c r="AW22">
        <f>raw!W50</f>
        <v>0.15</v>
      </c>
      <c r="AX22">
        <f>raw!W51</f>
        <v>0.44</v>
      </c>
      <c r="AY22">
        <f>raw!W52</f>
        <v>-0.41</v>
      </c>
      <c r="AZ22">
        <f>raw!W53</f>
        <v>0.3</v>
      </c>
      <c r="BA22">
        <f>raw!W54</f>
        <v>-0.12</v>
      </c>
      <c r="BB22">
        <f>raw!W55</f>
        <v>-1.64</v>
      </c>
      <c r="BC22">
        <f>raw!W56</f>
        <v>-1.68</v>
      </c>
      <c r="BD22">
        <f>raw!W57</f>
        <v>-0.5</v>
      </c>
      <c r="BE22">
        <f>raw!W58</f>
        <v>0.56999999999999995</v>
      </c>
      <c r="BF22">
        <f>raw!W59</f>
        <v>-2.56</v>
      </c>
      <c r="BG22">
        <f>raw!W60</f>
        <v>0.27</v>
      </c>
      <c r="BH22">
        <f>raw!W61</f>
        <v>-0.36</v>
      </c>
      <c r="BI22">
        <f>raw!W62</f>
        <v>0.09</v>
      </c>
      <c r="BJ22">
        <f>raw!W63</f>
        <v>-1.54</v>
      </c>
      <c r="BK22">
        <f>raw!W64</f>
        <v>0.05</v>
      </c>
      <c r="BL22">
        <f>raw!W65</f>
        <v>-0.78</v>
      </c>
      <c r="BM22">
        <f>raw!W66</f>
        <v>0.71</v>
      </c>
      <c r="BN22">
        <f>raw!W67</f>
        <v>-1.37</v>
      </c>
      <c r="BO22">
        <f>raw!W68</f>
        <v>-0.31</v>
      </c>
      <c r="BP22">
        <f>raw!W69</f>
        <v>-1.02</v>
      </c>
      <c r="BQ22">
        <f>raw!W70</f>
        <v>-2.0299999999999998</v>
      </c>
      <c r="BR22">
        <f>raw!W71</f>
        <v>-0.11</v>
      </c>
      <c r="BS22">
        <f>raw!W72</f>
        <v>-0.72</v>
      </c>
      <c r="BT22">
        <f>raw!W73</f>
        <v>-0.36</v>
      </c>
      <c r="BU22">
        <f>raw!W74</f>
        <v>0.49</v>
      </c>
      <c r="BV22">
        <f>raw!W75</f>
        <v>0.41</v>
      </c>
      <c r="BW22">
        <f>raw!W76</f>
        <v>-0.98</v>
      </c>
      <c r="BX22">
        <f>raw!W77</f>
        <v>0.75</v>
      </c>
      <c r="BY22">
        <f>raw!W78</f>
        <v>-2.4300000000000002</v>
      </c>
      <c r="BZ22">
        <f>raw!W79</f>
        <v>-0.01</v>
      </c>
      <c r="CA22">
        <f>raw!W80</f>
        <v>-0.83</v>
      </c>
      <c r="CB22">
        <f>raw!W81</f>
        <v>0.04</v>
      </c>
      <c r="CC22">
        <f>raw!W82</f>
        <v>-1.08</v>
      </c>
      <c r="CD22">
        <f>raw!W83</f>
        <v>0.75</v>
      </c>
      <c r="CE22">
        <f>raw!W84</f>
        <v>0.01</v>
      </c>
      <c r="CF22">
        <f>raw!W85</f>
        <v>-0.49</v>
      </c>
      <c r="CG22">
        <f>raw!W86</f>
        <v>-1.82</v>
      </c>
      <c r="CH22">
        <f>raw!W87</f>
        <v>-0.41</v>
      </c>
      <c r="CI22">
        <f>raw!W88</f>
        <v>-1.1100000000000001</v>
      </c>
      <c r="CJ22">
        <f>raw!W89</f>
        <v>0.14000000000000001</v>
      </c>
      <c r="CK22">
        <f>raw!W90</f>
        <v>0.15</v>
      </c>
      <c r="CL22">
        <f>raw!W91</f>
        <v>0.27</v>
      </c>
      <c r="CM22">
        <f>raw!W92</f>
        <v>0.52</v>
      </c>
      <c r="CN22">
        <f>raw!W93</f>
        <v>0.36</v>
      </c>
      <c r="CO22">
        <f>raw!W94</f>
        <v>-1.1599999999999999</v>
      </c>
      <c r="CP22">
        <f>raw!W95</f>
        <v>-1.1299999999999999</v>
      </c>
      <c r="CQ22">
        <f>raw!W96</f>
        <v>0.49</v>
      </c>
      <c r="CR22">
        <f>raw!W97</f>
        <v>-1.69</v>
      </c>
      <c r="CS22">
        <f>raw!W98</f>
        <v>-0.39</v>
      </c>
      <c r="CT22">
        <f>raw!W99</f>
        <v>-1.66</v>
      </c>
      <c r="CU22">
        <f>raw!W100</f>
        <v>0.71</v>
      </c>
      <c r="CV22">
        <f>raw!W101</f>
        <v>0.14000000000000001</v>
      </c>
      <c r="CW22">
        <f>raw!W102</f>
        <v>0.47</v>
      </c>
      <c r="CX22">
        <f>raw!W103</f>
        <v>-0.55000000000000004</v>
      </c>
      <c r="CY22">
        <f>raw!W104</f>
        <v>-0.92</v>
      </c>
      <c r="CZ22">
        <f>raw!W105</f>
        <v>-0.77</v>
      </c>
      <c r="DA22">
        <f>raw!W106</f>
        <v>-0.24</v>
      </c>
      <c r="DB22">
        <f>raw!W107</f>
        <v>0.17</v>
      </c>
      <c r="DC22">
        <f>raw!W108</f>
        <v>0.47</v>
      </c>
      <c r="DD22">
        <f>raw!W109</f>
        <v>0.65</v>
      </c>
      <c r="DE22">
        <f>raw!W110</f>
        <v>0.28000000000000003</v>
      </c>
      <c r="DF22">
        <f>raw!W111</f>
        <v>1.02</v>
      </c>
      <c r="DG22">
        <f>raw!W112</f>
        <v>0.39</v>
      </c>
      <c r="DH22">
        <f>raw!W113</f>
        <v>-0.09</v>
      </c>
      <c r="DI22">
        <f>raw!W114</f>
        <v>0.26</v>
      </c>
      <c r="DJ22">
        <f>raw!W115</f>
        <v>-0.09</v>
      </c>
      <c r="DK22">
        <f>raw!W116</f>
        <v>-0.04</v>
      </c>
      <c r="DL22">
        <f>raw!W117</f>
        <v>0.85</v>
      </c>
      <c r="DM22">
        <f>raw!W118</f>
        <v>0.23</v>
      </c>
      <c r="DN22">
        <f>raw!W119</f>
        <v>0.36</v>
      </c>
      <c r="DO22">
        <f>raw!W120</f>
        <v>0.2</v>
      </c>
      <c r="DP22">
        <f>raw!W121</f>
        <v>-0.43</v>
      </c>
      <c r="DQ22">
        <f>raw!W122</f>
        <v>-0.12</v>
      </c>
      <c r="DR22">
        <f>raw!W123</f>
        <v>0.02</v>
      </c>
      <c r="DS22">
        <f>raw!W124</f>
        <v>1.1399999999999999</v>
      </c>
      <c r="DT22">
        <f>raw!W125</f>
        <v>0.3</v>
      </c>
      <c r="DU22">
        <f>raw!W126</f>
        <v>-0.62</v>
      </c>
      <c r="DV22">
        <f>raw!W127</f>
        <v>-1.1399999999999999</v>
      </c>
      <c r="DW22">
        <f>raw!W128</f>
        <v>-0.73</v>
      </c>
      <c r="DX22">
        <f>raw!W129</f>
        <v>0.23</v>
      </c>
      <c r="DY22">
        <f>raw!W130</f>
        <v>0.27</v>
      </c>
      <c r="DZ22">
        <f>raw!W131</f>
        <v>0.64</v>
      </c>
      <c r="EA22">
        <f>raw!W132</f>
        <v>-0.34</v>
      </c>
      <c r="EB22">
        <f>raw!W133</f>
        <v>0.75</v>
      </c>
      <c r="EC22">
        <f>raw!W134</f>
        <v>0.4</v>
      </c>
      <c r="ED22">
        <f>raw!W135</f>
        <v>-1.3</v>
      </c>
      <c r="EE22">
        <f>raw!W136</f>
        <v>0.57999999999999996</v>
      </c>
      <c r="EF22">
        <f>raw!W137</f>
        <v>0.04</v>
      </c>
      <c r="EG22">
        <f>raw!W138</f>
        <v>0.82</v>
      </c>
      <c r="EH22">
        <f>raw!W139</f>
        <v>0.66</v>
      </c>
      <c r="EI22">
        <f>raw!W140</f>
        <v>0.69</v>
      </c>
      <c r="EJ22">
        <f>raw!W141</f>
        <v>-1.21</v>
      </c>
      <c r="EK22">
        <f>raw!W142</f>
        <v>0.08</v>
      </c>
      <c r="EL22">
        <f>raw!W143</f>
        <v>-0.73</v>
      </c>
      <c r="EM22">
        <f>raw!W144</f>
        <v>0.05</v>
      </c>
      <c r="EN22">
        <f>raw!W145</f>
        <v>0.94</v>
      </c>
      <c r="EO22">
        <f>raw!W146</f>
        <v>0.7</v>
      </c>
      <c r="EP22">
        <f>raw!W147</f>
        <v>0.46</v>
      </c>
      <c r="EQ22">
        <f>raw!W148</f>
        <v>0.66</v>
      </c>
      <c r="ER22">
        <f>raw!W149</f>
        <v>-3.03</v>
      </c>
      <c r="ES22">
        <f>raw!W150</f>
        <v>-0.79</v>
      </c>
      <c r="ET22">
        <f>raw!W151</f>
        <v>1.01</v>
      </c>
      <c r="EU22">
        <f>raw!W152</f>
        <v>0.05</v>
      </c>
      <c r="EV22">
        <f>raw!W153</f>
        <v>0.28000000000000003</v>
      </c>
      <c r="EW22">
        <f>raw!W154</f>
        <v>-0.64</v>
      </c>
      <c r="EX22">
        <f>raw!W155</f>
        <v>0.71</v>
      </c>
      <c r="EY22">
        <f>raw!W156</f>
        <v>0.4</v>
      </c>
      <c r="EZ22">
        <f>raw!W157</f>
        <v>0.31</v>
      </c>
      <c r="FA22">
        <f>raw!W158</f>
        <v>-1.22</v>
      </c>
      <c r="FB22">
        <f>raw!W159</f>
        <v>-1.3</v>
      </c>
      <c r="FC22">
        <f>raw!W160</f>
        <v>-0.06</v>
      </c>
      <c r="FD22">
        <f>raw!W161</f>
        <v>0.17</v>
      </c>
      <c r="FE22">
        <f>raw!W162</f>
        <v>-0.69</v>
      </c>
      <c r="FF22">
        <f>raw!W163</f>
        <v>-1.65</v>
      </c>
      <c r="FG22">
        <f>raw!W164</f>
        <v>0.77</v>
      </c>
      <c r="FH22">
        <f>raw!W165</f>
        <v>1.19</v>
      </c>
      <c r="FI22">
        <f>raw!W166</f>
        <v>-1.04</v>
      </c>
      <c r="FJ22">
        <f>raw!W167</f>
        <v>0.83</v>
      </c>
      <c r="FK22">
        <f>raw!W168</f>
        <v>-0.37</v>
      </c>
      <c r="FL22">
        <f>raw!W169</f>
        <v>0.17</v>
      </c>
      <c r="FM22">
        <f>raw!W170</f>
        <v>-0.9</v>
      </c>
      <c r="FN22">
        <f>raw!W171</f>
        <v>0.19</v>
      </c>
      <c r="FO22">
        <f>raw!W172</f>
        <v>0.28000000000000003</v>
      </c>
      <c r="FP22">
        <f>raw!W173</f>
        <v>0.97</v>
      </c>
      <c r="FQ22">
        <f>raw!W174</f>
        <v>0.28000000000000003</v>
      </c>
      <c r="FR22">
        <f>raw!W175</f>
        <v>-1.43</v>
      </c>
      <c r="FS22">
        <f>raw!W176</f>
        <v>-0.66</v>
      </c>
      <c r="FT22">
        <f>raw!W177</f>
        <v>0.52</v>
      </c>
      <c r="FU22">
        <f>raw!W178</f>
        <v>0.28000000000000003</v>
      </c>
      <c r="FV22">
        <f>raw!W179</f>
        <v>0.88</v>
      </c>
      <c r="FW22">
        <f>raw!W180</f>
        <v>0.43</v>
      </c>
      <c r="FX22">
        <f>raw!W181</f>
        <v>0.45</v>
      </c>
      <c r="FY22">
        <f>raw!W182</f>
        <v>0.08</v>
      </c>
      <c r="FZ22">
        <f>raw!W183</f>
        <v>-0.39</v>
      </c>
      <c r="GA22">
        <f>raw!W184</f>
        <v>-0.95</v>
      </c>
      <c r="GB22">
        <f>raw!W185</f>
        <v>-1.64</v>
      </c>
      <c r="GC22">
        <f>raw!W186</f>
        <v>0.13</v>
      </c>
      <c r="GD22">
        <f>raw!W187</f>
        <v>0.01</v>
      </c>
      <c r="GE22">
        <f>raw!W188</f>
        <v>0.77</v>
      </c>
      <c r="GF22">
        <f>raw!W189</f>
        <v>-0.36</v>
      </c>
      <c r="GG22">
        <f>raw!W190</f>
        <v>0.37</v>
      </c>
      <c r="GH22">
        <f>raw!W191</f>
        <v>-0.17</v>
      </c>
      <c r="GI22">
        <f>raw!W192</f>
        <v>0.73</v>
      </c>
      <c r="GJ22">
        <f>raw!W193</f>
        <v>0.37</v>
      </c>
      <c r="GK22">
        <f>raw!W194</f>
        <v>0.6</v>
      </c>
      <c r="GL22">
        <f>raw!W195</f>
        <v>0.69</v>
      </c>
      <c r="GM22">
        <f>raw!W196</f>
        <v>0.08</v>
      </c>
      <c r="GN22">
        <f>raw!W197</f>
        <v>-1.1299999999999999</v>
      </c>
      <c r="GO22">
        <f>raw!W198</f>
        <v>0.09</v>
      </c>
      <c r="GP22">
        <f>raw!W199</f>
        <v>0.94</v>
      </c>
      <c r="GQ22">
        <f>raw!W200</f>
        <v>0.78</v>
      </c>
      <c r="GR22">
        <f>raw!W201</f>
        <v>0.18</v>
      </c>
      <c r="GS22">
        <f>raw!V202</f>
        <v>0.71</v>
      </c>
    </row>
    <row r="28" spans="1:201" x14ac:dyDescent="0.35">
      <c r="A28" t="s">
        <v>754</v>
      </c>
    </row>
    <row r="29" spans="1:201" x14ac:dyDescent="0.35">
      <c r="A29" t="s">
        <v>755</v>
      </c>
    </row>
    <row r="30" spans="1:201" x14ac:dyDescent="0.35">
      <c r="A30" t="s">
        <v>756</v>
      </c>
    </row>
    <row r="31" spans="1:201" x14ac:dyDescent="0.35">
      <c r="A31" t="s">
        <v>757</v>
      </c>
    </row>
    <row r="32" spans="1:201" x14ac:dyDescent="0.35">
      <c r="A32" t="s">
        <v>758</v>
      </c>
    </row>
    <row r="33" spans="1:1" x14ac:dyDescent="0.35">
      <c r="A33" t="s">
        <v>759</v>
      </c>
    </row>
    <row r="34" spans="1:1" x14ac:dyDescent="0.35">
      <c r="A34" t="s">
        <v>760</v>
      </c>
    </row>
    <row r="35" spans="1:1" x14ac:dyDescent="0.35">
      <c r="A35" t="s">
        <v>761</v>
      </c>
    </row>
    <row r="36" spans="1:1" x14ac:dyDescent="0.35">
      <c r="A36" t="s">
        <v>762</v>
      </c>
    </row>
    <row r="37" spans="1:1" x14ac:dyDescent="0.35">
      <c r="A37" t="s">
        <v>763</v>
      </c>
    </row>
    <row r="38" spans="1:1" x14ac:dyDescent="0.35">
      <c r="A38" t="s">
        <v>764</v>
      </c>
    </row>
    <row r="39" spans="1:1" x14ac:dyDescent="0.35">
      <c r="A39" t="s">
        <v>765</v>
      </c>
    </row>
    <row r="40" spans="1:1" x14ac:dyDescent="0.35">
      <c r="A40" t="s">
        <v>766</v>
      </c>
    </row>
    <row r="41" spans="1:1" x14ac:dyDescent="0.35">
      <c r="A41" t="s">
        <v>767</v>
      </c>
    </row>
    <row r="42" spans="1:1" x14ac:dyDescent="0.35">
      <c r="A42" t="s">
        <v>768</v>
      </c>
    </row>
    <row r="43" spans="1:1" x14ac:dyDescent="0.35">
      <c r="A43" t="s">
        <v>769</v>
      </c>
    </row>
    <row r="44" spans="1:1" x14ac:dyDescent="0.35">
      <c r="A44" t="s">
        <v>770</v>
      </c>
    </row>
    <row r="45" spans="1:1" x14ac:dyDescent="0.35">
      <c r="A45" t="s">
        <v>771</v>
      </c>
    </row>
    <row r="46" spans="1:1" x14ac:dyDescent="0.35">
      <c r="A46" t="s">
        <v>772</v>
      </c>
    </row>
    <row r="47" spans="1:1" x14ac:dyDescent="0.35">
      <c r="A47" t="s">
        <v>773</v>
      </c>
    </row>
    <row r="48" spans="1:1" x14ac:dyDescent="0.35">
      <c r="A48" t="s">
        <v>774</v>
      </c>
    </row>
    <row r="49" spans="1:1" x14ac:dyDescent="0.35">
      <c r="A49" t="s">
        <v>775</v>
      </c>
    </row>
    <row r="50" spans="1:1" x14ac:dyDescent="0.35">
      <c r="A50" t="s">
        <v>776</v>
      </c>
    </row>
    <row r="51" spans="1:1" x14ac:dyDescent="0.35">
      <c r="A51" t="s">
        <v>777</v>
      </c>
    </row>
    <row r="52" spans="1:1" x14ac:dyDescent="0.35">
      <c r="A52" t="s">
        <v>778</v>
      </c>
    </row>
    <row r="53" spans="1:1" x14ac:dyDescent="0.35">
      <c r="A53" t="s">
        <v>779</v>
      </c>
    </row>
    <row r="54" spans="1:1" x14ac:dyDescent="0.35">
      <c r="A54" t="s">
        <v>780</v>
      </c>
    </row>
    <row r="55" spans="1:1" x14ac:dyDescent="0.35">
      <c r="A55" t="s">
        <v>781</v>
      </c>
    </row>
    <row r="56" spans="1:1" x14ac:dyDescent="0.35">
      <c r="A56" t="s">
        <v>782</v>
      </c>
    </row>
    <row r="57" spans="1:1" x14ac:dyDescent="0.35">
      <c r="A57" t="s">
        <v>783</v>
      </c>
    </row>
    <row r="58" spans="1:1" x14ac:dyDescent="0.35">
      <c r="A58" t="s">
        <v>784</v>
      </c>
    </row>
    <row r="59" spans="1:1" x14ac:dyDescent="0.35">
      <c r="A59" t="s">
        <v>785</v>
      </c>
    </row>
    <row r="60" spans="1:1" x14ac:dyDescent="0.35">
      <c r="A60" t="s">
        <v>786</v>
      </c>
    </row>
    <row r="61" spans="1:1" x14ac:dyDescent="0.35">
      <c r="A61" t="s">
        <v>787</v>
      </c>
    </row>
    <row r="62" spans="1:1" x14ac:dyDescent="0.35">
      <c r="A62" t="s">
        <v>788</v>
      </c>
    </row>
    <row r="63" spans="1:1" x14ac:dyDescent="0.35">
      <c r="A63" t="s">
        <v>789</v>
      </c>
    </row>
    <row r="64" spans="1:1" x14ac:dyDescent="0.35">
      <c r="A64" t="s">
        <v>790</v>
      </c>
    </row>
    <row r="65" spans="1:1" x14ac:dyDescent="0.35">
      <c r="A65" t="s">
        <v>791</v>
      </c>
    </row>
    <row r="66" spans="1:1" x14ac:dyDescent="0.35">
      <c r="A66" t="s">
        <v>792</v>
      </c>
    </row>
    <row r="67" spans="1:1" x14ac:dyDescent="0.35">
      <c r="A67" t="s">
        <v>793</v>
      </c>
    </row>
    <row r="68" spans="1:1" x14ac:dyDescent="0.35">
      <c r="A68" t="s">
        <v>794</v>
      </c>
    </row>
    <row r="69" spans="1:1" x14ac:dyDescent="0.35">
      <c r="A69" t="s">
        <v>795</v>
      </c>
    </row>
    <row r="70" spans="1:1" x14ac:dyDescent="0.35">
      <c r="A70" t="s">
        <v>796</v>
      </c>
    </row>
    <row r="71" spans="1:1" x14ac:dyDescent="0.35">
      <c r="A71" t="s">
        <v>797</v>
      </c>
    </row>
    <row r="72" spans="1:1" x14ac:dyDescent="0.35">
      <c r="A72" t="s">
        <v>798</v>
      </c>
    </row>
    <row r="73" spans="1:1" x14ac:dyDescent="0.35">
      <c r="A73" t="s">
        <v>799</v>
      </c>
    </row>
    <row r="74" spans="1:1" x14ac:dyDescent="0.35">
      <c r="A74" t="s">
        <v>800</v>
      </c>
    </row>
    <row r="75" spans="1:1" x14ac:dyDescent="0.35">
      <c r="A75" t="s">
        <v>801</v>
      </c>
    </row>
    <row r="76" spans="1:1" x14ac:dyDescent="0.35">
      <c r="A76" t="s">
        <v>802</v>
      </c>
    </row>
    <row r="77" spans="1:1" x14ac:dyDescent="0.35">
      <c r="A77" t="s">
        <v>803</v>
      </c>
    </row>
    <row r="78" spans="1:1" x14ac:dyDescent="0.35">
      <c r="A78" t="s">
        <v>804</v>
      </c>
    </row>
    <row r="79" spans="1:1" x14ac:dyDescent="0.35">
      <c r="A79" t="s">
        <v>805</v>
      </c>
    </row>
    <row r="80" spans="1:1" x14ac:dyDescent="0.35">
      <c r="A80" t="s">
        <v>806</v>
      </c>
    </row>
    <row r="81" spans="1:1" x14ac:dyDescent="0.35">
      <c r="A81" t="s">
        <v>807</v>
      </c>
    </row>
    <row r="82" spans="1:1" x14ac:dyDescent="0.35">
      <c r="A82" t="s">
        <v>808</v>
      </c>
    </row>
    <row r="83" spans="1:1" x14ac:dyDescent="0.35">
      <c r="A83" t="s">
        <v>809</v>
      </c>
    </row>
    <row r="84" spans="1:1" x14ac:dyDescent="0.35">
      <c r="A84" t="s">
        <v>810</v>
      </c>
    </row>
    <row r="85" spans="1:1" x14ac:dyDescent="0.35">
      <c r="A85" t="s">
        <v>811</v>
      </c>
    </row>
    <row r="86" spans="1:1" x14ac:dyDescent="0.35">
      <c r="A86" t="s">
        <v>812</v>
      </c>
    </row>
    <row r="87" spans="1:1" x14ac:dyDescent="0.35">
      <c r="A87" t="s">
        <v>813</v>
      </c>
    </row>
    <row r="88" spans="1:1" x14ac:dyDescent="0.35">
      <c r="A88" t="s">
        <v>814</v>
      </c>
    </row>
    <row r="89" spans="1:1" x14ac:dyDescent="0.35">
      <c r="A89" t="s">
        <v>815</v>
      </c>
    </row>
    <row r="90" spans="1:1" x14ac:dyDescent="0.35">
      <c r="A90" t="s">
        <v>816</v>
      </c>
    </row>
    <row r="91" spans="1:1" x14ac:dyDescent="0.35">
      <c r="A91" t="s">
        <v>817</v>
      </c>
    </row>
    <row r="92" spans="1:1" x14ac:dyDescent="0.35">
      <c r="A92" t="s">
        <v>818</v>
      </c>
    </row>
    <row r="93" spans="1:1" x14ac:dyDescent="0.35">
      <c r="A93" t="s">
        <v>819</v>
      </c>
    </row>
    <row r="94" spans="1:1" x14ac:dyDescent="0.35">
      <c r="A94" t="s">
        <v>820</v>
      </c>
    </row>
    <row r="95" spans="1:1" x14ac:dyDescent="0.35">
      <c r="A95" t="s">
        <v>821</v>
      </c>
    </row>
    <row r="96" spans="1:1" x14ac:dyDescent="0.35">
      <c r="A96" t="s">
        <v>822</v>
      </c>
    </row>
    <row r="97" spans="1:1" x14ac:dyDescent="0.35">
      <c r="A97" t="s">
        <v>823</v>
      </c>
    </row>
    <row r="98" spans="1:1" x14ac:dyDescent="0.35">
      <c r="A98" t="s">
        <v>824</v>
      </c>
    </row>
    <row r="99" spans="1:1" x14ac:dyDescent="0.35">
      <c r="A99" t="s">
        <v>825</v>
      </c>
    </row>
    <row r="100" spans="1:1" x14ac:dyDescent="0.35">
      <c r="A100" t="s">
        <v>826</v>
      </c>
    </row>
    <row r="101" spans="1:1" x14ac:dyDescent="0.35">
      <c r="A101" t="s">
        <v>827</v>
      </c>
    </row>
    <row r="102" spans="1:1" x14ac:dyDescent="0.35">
      <c r="A102" t="s">
        <v>828</v>
      </c>
    </row>
    <row r="103" spans="1:1" x14ac:dyDescent="0.35">
      <c r="A103" t="s">
        <v>829</v>
      </c>
    </row>
    <row r="104" spans="1:1" x14ac:dyDescent="0.35">
      <c r="A104" t="s">
        <v>830</v>
      </c>
    </row>
    <row r="105" spans="1:1" x14ac:dyDescent="0.35">
      <c r="A105" t="s">
        <v>831</v>
      </c>
    </row>
    <row r="106" spans="1:1" x14ac:dyDescent="0.35">
      <c r="A106" t="s">
        <v>832</v>
      </c>
    </row>
    <row r="107" spans="1:1" x14ac:dyDescent="0.35">
      <c r="A107" t="s">
        <v>833</v>
      </c>
    </row>
    <row r="108" spans="1:1" x14ac:dyDescent="0.35">
      <c r="A108" t="s">
        <v>834</v>
      </c>
    </row>
    <row r="109" spans="1:1" x14ac:dyDescent="0.35">
      <c r="A109" t="s">
        <v>835</v>
      </c>
    </row>
    <row r="110" spans="1:1" x14ac:dyDescent="0.35">
      <c r="A110" t="s">
        <v>836</v>
      </c>
    </row>
    <row r="111" spans="1:1" x14ac:dyDescent="0.35">
      <c r="A111" t="s">
        <v>837</v>
      </c>
    </row>
    <row r="112" spans="1:1" x14ac:dyDescent="0.35">
      <c r="A112" t="s">
        <v>838</v>
      </c>
    </row>
    <row r="113" spans="1:1" x14ac:dyDescent="0.35">
      <c r="A113" t="s">
        <v>839</v>
      </c>
    </row>
    <row r="114" spans="1:1" x14ac:dyDescent="0.35">
      <c r="A114" t="s">
        <v>840</v>
      </c>
    </row>
    <row r="115" spans="1:1" x14ac:dyDescent="0.35">
      <c r="A115" t="s">
        <v>841</v>
      </c>
    </row>
    <row r="116" spans="1:1" x14ac:dyDescent="0.35">
      <c r="A116" t="s">
        <v>842</v>
      </c>
    </row>
    <row r="117" spans="1:1" x14ac:dyDescent="0.35">
      <c r="A117" t="s">
        <v>843</v>
      </c>
    </row>
    <row r="118" spans="1:1" x14ac:dyDescent="0.35">
      <c r="A118" t="s">
        <v>844</v>
      </c>
    </row>
    <row r="119" spans="1:1" x14ac:dyDescent="0.35">
      <c r="A119" t="s">
        <v>845</v>
      </c>
    </row>
    <row r="120" spans="1:1" x14ac:dyDescent="0.35">
      <c r="A120" t="s">
        <v>846</v>
      </c>
    </row>
    <row r="121" spans="1:1" x14ac:dyDescent="0.35">
      <c r="A121" t="s">
        <v>847</v>
      </c>
    </row>
    <row r="122" spans="1:1" x14ac:dyDescent="0.35">
      <c r="A122" t="s">
        <v>848</v>
      </c>
    </row>
    <row r="123" spans="1:1" x14ac:dyDescent="0.35">
      <c r="A123" t="s">
        <v>849</v>
      </c>
    </row>
    <row r="124" spans="1:1" x14ac:dyDescent="0.35">
      <c r="A124" t="s">
        <v>850</v>
      </c>
    </row>
    <row r="125" spans="1:1" x14ac:dyDescent="0.35">
      <c r="A125" t="s">
        <v>851</v>
      </c>
    </row>
    <row r="126" spans="1:1" x14ac:dyDescent="0.35">
      <c r="A126" t="s">
        <v>852</v>
      </c>
    </row>
    <row r="127" spans="1:1" x14ac:dyDescent="0.35">
      <c r="A127" t="s">
        <v>853</v>
      </c>
    </row>
    <row r="128" spans="1:1" x14ac:dyDescent="0.35">
      <c r="A128" t="s">
        <v>854</v>
      </c>
    </row>
    <row r="129" spans="1:1" x14ac:dyDescent="0.35">
      <c r="A129" t="s">
        <v>855</v>
      </c>
    </row>
    <row r="130" spans="1:1" x14ac:dyDescent="0.35">
      <c r="A130" t="s">
        <v>856</v>
      </c>
    </row>
    <row r="131" spans="1:1" x14ac:dyDescent="0.35">
      <c r="A131" t="s">
        <v>857</v>
      </c>
    </row>
    <row r="132" spans="1:1" x14ac:dyDescent="0.35">
      <c r="A132" t="s">
        <v>858</v>
      </c>
    </row>
    <row r="133" spans="1:1" x14ac:dyDescent="0.35">
      <c r="A133" t="s">
        <v>859</v>
      </c>
    </row>
    <row r="134" spans="1:1" x14ac:dyDescent="0.35">
      <c r="A134" t="s">
        <v>860</v>
      </c>
    </row>
    <row r="135" spans="1:1" x14ac:dyDescent="0.35">
      <c r="A135" t="s">
        <v>861</v>
      </c>
    </row>
    <row r="136" spans="1:1" x14ac:dyDescent="0.35">
      <c r="A136" t="s">
        <v>862</v>
      </c>
    </row>
    <row r="137" spans="1:1" x14ac:dyDescent="0.35">
      <c r="A137" t="s">
        <v>863</v>
      </c>
    </row>
    <row r="138" spans="1:1" x14ac:dyDescent="0.35">
      <c r="A138" t="s">
        <v>864</v>
      </c>
    </row>
    <row r="139" spans="1:1" x14ac:dyDescent="0.35">
      <c r="A139" t="s">
        <v>865</v>
      </c>
    </row>
    <row r="140" spans="1:1" x14ac:dyDescent="0.35">
      <c r="A140" t="s">
        <v>866</v>
      </c>
    </row>
    <row r="141" spans="1:1" x14ac:dyDescent="0.35">
      <c r="A141" t="s">
        <v>867</v>
      </c>
    </row>
    <row r="142" spans="1:1" x14ac:dyDescent="0.35">
      <c r="A142" t="s">
        <v>868</v>
      </c>
    </row>
    <row r="143" spans="1:1" x14ac:dyDescent="0.35">
      <c r="A143" t="s">
        <v>869</v>
      </c>
    </row>
    <row r="144" spans="1:1" x14ac:dyDescent="0.35">
      <c r="A144" t="s">
        <v>870</v>
      </c>
    </row>
    <row r="145" spans="1:1" x14ac:dyDescent="0.35">
      <c r="A145" t="s">
        <v>871</v>
      </c>
    </row>
    <row r="146" spans="1:1" x14ac:dyDescent="0.35">
      <c r="A146" t="s">
        <v>872</v>
      </c>
    </row>
    <row r="147" spans="1:1" x14ac:dyDescent="0.35">
      <c r="A147" t="s">
        <v>873</v>
      </c>
    </row>
    <row r="148" spans="1:1" x14ac:dyDescent="0.35">
      <c r="A148" t="s">
        <v>874</v>
      </c>
    </row>
    <row r="149" spans="1:1" x14ac:dyDescent="0.35">
      <c r="A149" t="s">
        <v>875</v>
      </c>
    </row>
    <row r="150" spans="1:1" x14ac:dyDescent="0.35">
      <c r="A150" t="s">
        <v>876</v>
      </c>
    </row>
    <row r="151" spans="1:1" x14ac:dyDescent="0.35">
      <c r="A151" t="s">
        <v>877</v>
      </c>
    </row>
    <row r="152" spans="1:1" x14ac:dyDescent="0.35">
      <c r="A152" t="s">
        <v>878</v>
      </c>
    </row>
    <row r="153" spans="1:1" x14ac:dyDescent="0.35">
      <c r="A153" t="s">
        <v>879</v>
      </c>
    </row>
    <row r="154" spans="1:1" x14ac:dyDescent="0.35">
      <c r="A154" t="s">
        <v>880</v>
      </c>
    </row>
    <row r="155" spans="1:1" x14ac:dyDescent="0.35">
      <c r="A155" t="s">
        <v>881</v>
      </c>
    </row>
    <row r="156" spans="1:1" x14ac:dyDescent="0.35">
      <c r="A156" t="s">
        <v>882</v>
      </c>
    </row>
    <row r="157" spans="1:1" x14ac:dyDescent="0.35">
      <c r="A157" t="s">
        <v>883</v>
      </c>
    </row>
    <row r="158" spans="1:1" x14ac:dyDescent="0.35">
      <c r="A158" t="s">
        <v>884</v>
      </c>
    </row>
    <row r="159" spans="1:1" x14ac:dyDescent="0.35">
      <c r="A159" t="s">
        <v>885</v>
      </c>
    </row>
    <row r="160" spans="1:1" x14ac:dyDescent="0.35">
      <c r="A160" t="s">
        <v>886</v>
      </c>
    </row>
    <row r="161" spans="1:1" x14ac:dyDescent="0.35">
      <c r="A161" t="s">
        <v>887</v>
      </c>
    </row>
    <row r="162" spans="1:1" x14ac:dyDescent="0.35">
      <c r="A162" t="s">
        <v>888</v>
      </c>
    </row>
    <row r="163" spans="1:1" x14ac:dyDescent="0.35">
      <c r="A163" t="s">
        <v>889</v>
      </c>
    </row>
    <row r="164" spans="1:1" x14ac:dyDescent="0.35">
      <c r="A164" t="s">
        <v>890</v>
      </c>
    </row>
    <row r="165" spans="1:1" x14ac:dyDescent="0.35">
      <c r="A165" t="s">
        <v>891</v>
      </c>
    </row>
    <row r="166" spans="1:1" x14ac:dyDescent="0.35">
      <c r="A166" t="s">
        <v>892</v>
      </c>
    </row>
    <row r="167" spans="1:1" x14ac:dyDescent="0.35">
      <c r="A167" t="s">
        <v>893</v>
      </c>
    </row>
    <row r="168" spans="1:1" x14ac:dyDescent="0.35">
      <c r="A168" t="s">
        <v>894</v>
      </c>
    </row>
    <row r="169" spans="1:1" x14ac:dyDescent="0.35">
      <c r="A169" t="s">
        <v>895</v>
      </c>
    </row>
    <row r="170" spans="1:1" x14ac:dyDescent="0.35">
      <c r="A170" t="s">
        <v>896</v>
      </c>
    </row>
    <row r="171" spans="1:1" x14ac:dyDescent="0.35">
      <c r="A171" t="s">
        <v>897</v>
      </c>
    </row>
    <row r="172" spans="1:1" x14ac:dyDescent="0.35">
      <c r="A172" t="s">
        <v>898</v>
      </c>
    </row>
    <row r="173" spans="1:1" x14ac:dyDescent="0.35">
      <c r="A173" t="s">
        <v>899</v>
      </c>
    </row>
    <row r="174" spans="1:1" x14ac:dyDescent="0.35">
      <c r="A174" t="s">
        <v>900</v>
      </c>
    </row>
    <row r="175" spans="1:1" x14ac:dyDescent="0.35">
      <c r="A175" t="s">
        <v>901</v>
      </c>
    </row>
    <row r="176" spans="1:1" x14ac:dyDescent="0.35">
      <c r="A176" t="s">
        <v>902</v>
      </c>
    </row>
    <row r="177" spans="1:1" x14ac:dyDescent="0.35">
      <c r="A177" t="s">
        <v>903</v>
      </c>
    </row>
    <row r="178" spans="1:1" x14ac:dyDescent="0.35">
      <c r="A178" t="s">
        <v>904</v>
      </c>
    </row>
    <row r="179" spans="1:1" x14ac:dyDescent="0.35">
      <c r="A179" t="s">
        <v>905</v>
      </c>
    </row>
    <row r="180" spans="1:1" x14ac:dyDescent="0.35">
      <c r="A180" t="s">
        <v>906</v>
      </c>
    </row>
    <row r="181" spans="1:1" x14ac:dyDescent="0.35">
      <c r="A181" t="s">
        <v>907</v>
      </c>
    </row>
    <row r="182" spans="1:1" x14ac:dyDescent="0.35">
      <c r="A182" t="s">
        <v>908</v>
      </c>
    </row>
    <row r="183" spans="1:1" x14ac:dyDescent="0.35">
      <c r="A183" t="s">
        <v>909</v>
      </c>
    </row>
    <row r="184" spans="1:1" x14ac:dyDescent="0.35">
      <c r="A184" t="s">
        <v>910</v>
      </c>
    </row>
    <row r="185" spans="1:1" x14ac:dyDescent="0.35">
      <c r="A185" t="s">
        <v>911</v>
      </c>
    </row>
    <row r="186" spans="1:1" x14ac:dyDescent="0.35">
      <c r="A186" t="s">
        <v>912</v>
      </c>
    </row>
    <row r="187" spans="1:1" x14ac:dyDescent="0.35">
      <c r="A187" t="s">
        <v>913</v>
      </c>
    </row>
    <row r="188" spans="1:1" x14ac:dyDescent="0.35">
      <c r="A188" t="s">
        <v>914</v>
      </c>
    </row>
    <row r="189" spans="1:1" x14ac:dyDescent="0.35">
      <c r="A189" t="s">
        <v>915</v>
      </c>
    </row>
    <row r="190" spans="1:1" x14ac:dyDescent="0.35">
      <c r="A190" t="s">
        <v>916</v>
      </c>
    </row>
    <row r="191" spans="1:1" x14ac:dyDescent="0.35">
      <c r="A191" t="s">
        <v>917</v>
      </c>
    </row>
    <row r="192" spans="1:1" x14ac:dyDescent="0.35">
      <c r="A192" t="s">
        <v>918</v>
      </c>
    </row>
    <row r="193" spans="1:1" x14ac:dyDescent="0.35">
      <c r="A193" t="s">
        <v>919</v>
      </c>
    </row>
    <row r="194" spans="1:1" x14ac:dyDescent="0.35">
      <c r="A194" t="s">
        <v>920</v>
      </c>
    </row>
    <row r="195" spans="1:1" x14ac:dyDescent="0.35">
      <c r="A195" t="s">
        <v>921</v>
      </c>
    </row>
    <row r="196" spans="1:1" x14ac:dyDescent="0.35">
      <c r="A196" t="s">
        <v>922</v>
      </c>
    </row>
    <row r="197" spans="1:1" x14ac:dyDescent="0.35">
      <c r="A197" t="s">
        <v>923</v>
      </c>
    </row>
    <row r="198" spans="1:1" x14ac:dyDescent="0.35">
      <c r="A198" t="s">
        <v>924</v>
      </c>
    </row>
    <row r="199" spans="1:1" x14ac:dyDescent="0.35">
      <c r="A199" t="s">
        <v>925</v>
      </c>
    </row>
    <row r="200" spans="1:1" x14ac:dyDescent="0.35">
      <c r="A200" t="s">
        <v>926</v>
      </c>
    </row>
    <row r="201" spans="1:1" x14ac:dyDescent="0.35">
      <c r="A201" t="s">
        <v>927</v>
      </c>
    </row>
    <row r="202" spans="1:1" x14ac:dyDescent="0.35">
      <c r="A202" t="s">
        <v>928</v>
      </c>
    </row>
    <row r="203" spans="1:1" x14ac:dyDescent="0.35">
      <c r="A203" t="s">
        <v>929</v>
      </c>
    </row>
    <row r="204" spans="1:1" x14ac:dyDescent="0.35">
      <c r="A204" t="s">
        <v>930</v>
      </c>
    </row>
    <row r="205" spans="1:1" x14ac:dyDescent="0.35">
      <c r="A205" t="s">
        <v>931</v>
      </c>
    </row>
    <row r="206" spans="1:1" x14ac:dyDescent="0.35">
      <c r="A206" t="s">
        <v>932</v>
      </c>
    </row>
    <row r="207" spans="1:1" x14ac:dyDescent="0.35">
      <c r="A207" t="s">
        <v>933</v>
      </c>
    </row>
    <row r="208" spans="1:1" x14ac:dyDescent="0.35">
      <c r="A208" t="s">
        <v>934</v>
      </c>
    </row>
    <row r="209" spans="1:1" x14ac:dyDescent="0.35">
      <c r="A209" t="s">
        <v>935</v>
      </c>
    </row>
    <row r="210" spans="1:1" x14ac:dyDescent="0.35">
      <c r="A210" t="s">
        <v>936</v>
      </c>
    </row>
    <row r="211" spans="1:1" x14ac:dyDescent="0.35">
      <c r="A211" t="s">
        <v>937</v>
      </c>
    </row>
    <row r="212" spans="1:1" x14ac:dyDescent="0.35">
      <c r="A212" t="s">
        <v>938</v>
      </c>
    </row>
    <row r="213" spans="1:1" x14ac:dyDescent="0.35">
      <c r="A213" t="s">
        <v>939</v>
      </c>
    </row>
    <row r="214" spans="1:1" x14ac:dyDescent="0.35">
      <c r="A214" t="s">
        <v>940</v>
      </c>
    </row>
    <row r="215" spans="1:1" x14ac:dyDescent="0.35">
      <c r="A215" t="s">
        <v>941</v>
      </c>
    </row>
    <row r="216" spans="1:1" x14ac:dyDescent="0.35">
      <c r="A216" t="s">
        <v>942</v>
      </c>
    </row>
    <row r="217" spans="1:1" x14ac:dyDescent="0.35">
      <c r="A217" t="s">
        <v>943</v>
      </c>
    </row>
    <row r="218" spans="1:1" x14ac:dyDescent="0.35">
      <c r="A218" t="s">
        <v>944</v>
      </c>
    </row>
    <row r="219" spans="1:1" x14ac:dyDescent="0.35">
      <c r="A219" t="s">
        <v>945</v>
      </c>
    </row>
    <row r="220" spans="1:1" x14ac:dyDescent="0.35">
      <c r="A220" t="s">
        <v>946</v>
      </c>
    </row>
    <row r="221" spans="1:1" x14ac:dyDescent="0.35">
      <c r="A221" t="s">
        <v>947</v>
      </c>
    </row>
    <row r="222" spans="1:1" x14ac:dyDescent="0.35">
      <c r="A222" t="s">
        <v>948</v>
      </c>
    </row>
    <row r="223" spans="1:1" x14ac:dyDescent="0.35">
      <c r="A223" t="s">
        <v>949</v>
      </c>
    </row>
    <row r="224" spans="1:1" x14ac:dyDescent="0.35">
      <c r="A224" t="s">
        <v>950</v>
      </c>
    </row>
    <row r="225" spans="1:1" x14ac:dyDescent="0.35">
      <c r="A225" t="s">
        <v>951</v>
      </c>
    </row>
    <row r="226" spans="1:1" x14ac:dyDescent="0.35">
      <c r="A226" t="s">
        <v>952</v>
      </c>
    </row>
    <row r="227" spans="1:1" x14ac:dyDescent="0.35">
      <c r="A227" t="s">
        <v>953</v>
      </c>
    </row>
    <row r="228" spans="1:1" x14ac:dyDescent="0.35">
      <c r="A228" t="s">
        <v>954</v>
      </c>
    </row>
  </sheetData>
  <conditionalFormatting sqref="A42:N24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2:N242 A23:A20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:GS1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GS1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4:GS18 A3:GS8 A1:GS1 A10:GS11">
    <cfRule type="colorScale" priority="5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GS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9:GS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G202"/>
  <sheetViews>
    <sheetView topLeftCell="A2" workbookViewId="0">
      <selection activeCell="J3" sqref="J3"/>
    </sheetView>
  </sheetViews>
  <sheetFormatPr defaultRowHeight="14.5" x14ac:dyDescent="0.35"/>
  <sheetData>
    <row r="2" spans="2:33" x14ac:dyDescent="0.35">
      <c r="B2" t="str" cm="1">
        <f t="array" ref="B2:W202">_xlfn._xlws.SORT(raw!B2:W202, 9, -1,FALSE)</f>
        <v>GM</v>
      </c>
      <c r="C2" t="str">
        <v>$pent</v>
      </c>
      <c r="D2" t="str">
        <v>PLAYER</v>
      </c>
      <c r="E2" t="str">
        <v>POS</v>
      </c>
      <c r="F2" t="str">
        <v>TEAM</v>
      </c>
      <c r="G2" t="str">
        <v>GP</v>
      </c>
      <c r="H2" t="str">
        <v>MPG</v>
      </c>
      <c r="I2" t="str">
        <v>Mod</v>
      </c>
      <c r="J2" t="str">
        <v>Punt</v>
      </c>
      <c r="K2" t="str">
        <v>Normal</v>
      </c>
      <c r="L2" t="str">
        <v>PAst</v>
      </c>
      <c r="M2" t="str">
        <v>PFT</v>
      </c>
      <c r="N2" t="str">
        <v>PTO</v>
      </c>
      <c r="O2" t="str">
        <v>FG%</v>
      </c>
      <c r="P2" t="str">
        <v>FT%</v>
      </c>
      <c r="Q2" t="str">
        <v>3PM</v>
      </c>
      <c r="R2" t="str">
        <v>PTS</v>
      </c>
      <c r="S2" t="str">
        <v>TREB</v>
      </c>
      <c r="T2" t="str">
        <v>AST</v>
      </c>
      <c r="U2" t="str">
        <v>STL</v>
      </c>
      <c r="V2" t="str">
        <v>BLK</v>
      </c>
      <c r="W2" t="str">
        <v>TO</v>
      </c>
      <c r="X2" t="str" cm="1">
        <f t="array" ref="X2:X202">_xlfn._xlws.SORT(raw!J2:J202, 1, -1,FALSE)</f>
        <v>Punt</v>
      </c>
      <c r="Y2" t="str" cm="1">
        <f t="array" ref="Y2:Y202">_xlfn._xlws.SORT(raw!K2:K202, 1, -1,FALSE)</f>
        <v>Normal</v>
      </c>
      <c r="Z2" t="str" cm="1">
        <f t="array" ref="Z2:Z202">_xlfn._xlws.SORT(raw!L2:L202, 1, -1,FALSE)</f>
        <v>PAst</v>
      </c>
      <c r="AA2" t="str" cm="1">
        <f t="array" ref="AA2:AA202">_xlfn._xlws.SORT(raw!M2:M202, 1, -1,FALSE)</f>
        <v>PFT</v>
      </c>
      <c r="AB2" t="str" cm="1">
        <f t="array" ref="AB2:AB202">_xlfn._xlws.SORT(raw!N2:N202, 1, -1,FALSE)</f>
        <v>PTO</v>
      </c>
      <c r="AC2" t="s">
        <v>1966</v>
      </c>
      <c r="AD2" t="s">
        <v>955</v>
      </c>
      <c r="AE2" t="s">
        <v>1967</v>
      </c>
      <c r="AF2" t="s">
        <v>1968</v>
      </c>
      <c r="AG2" t="s">
        <v>1969</v>
      </c>
    </row>
    <row r="3" spans="2:33" x14ac:dyDescent="0.35">
      <c r="B3" t="str">
        <v>Kyle</v>
      </c>
      <c r="C3">
        <v>72.595851409734067</v>
      </c>
      <c r="D3" t="str">
        <v xml:space="preserve">James Harden </v>
      </c>
      <c r="E3" t="str">
        <v>SG, PG</v>
      </c>
      <c r="F3" t="str">
        <v>HOU</v>
      </c>
      <c r="G3">
        <v>64</v>
      </c>
      <c r="H3">
        <v>36.299999999999997</v>
      </c>
      <c r="I3">
        <v>0.85</v>
      </c>
      <c r="J3">
        <v>13.448888888888888</v>
      </c>
      <c r="K3">
        <v>11.431555555555555</v>
      </c>
      <c r="L3">
        <v>8.9533333333333331</v>
      </c>
      <c r="M3">
        <v>7.5857777777777766</v>
      </c>
      <c r="N3">
        <v>14.151555555555555</v>
      </c>
      <c r="O3">
        <v>-0.49299999999999994</v>
      </c>
      <c r="P3">
        <v>4.3264999999999993</v>
      </c>
      <c r="Q3">
        <v>3.1110000000000002</v>
      </c>
      <c r="R3">
        <v>2.8559999999999999</v>
      </c>
      <c r="S3">
        <v>0.65449999999999997</v>
      </c>
      <c r="T3">
        <v>2.7879999999999998</v>
      </c>
      <c r="U3">
        <v>1.887</v>
      </c>
      <c r="V3">
        <v>0.79049999999999998</v>
      </c>
      <c r="W3">
        <v>-3.06</v>
      </c>
      <c r="X3">
        <v>13.448888888888888</v>
      </c>
      <c r="Y3">
        <v>11.8575</v>
      </c>
      <c r="Z3">
        <v>11.495833333333332</v>
      </c>
      <c r="AA3">
        <v>10.771666666666667</v>
      </c>
      <c r="AB3">
        <v>14.151555555555555</v>
      </c>
      <c r="AC3">
        <f>X3 - X$103</f>
        <v>12.657916666666665</v>
      </c>
      <c r="AD3">
        <f>Y3 - Y$103</f>
        <v>11.176944444444445</v>
      </c>
      <c r="AE3">
        <f>Z3 - Z$103</f>
        <v>10.922499999999999</v>
      </c>
      <c r="AF3">
        <f>AA3 - AA$103</f>
        <v>10.081388888888888</v>
      </c>
      <c r="AG3">
        <f>AB3 - AB$103</f>
        <v>13.295999999999999</v>
      </c>
    </row>
    <row r="4" spans="2:33" x14ac:dyDescent="0.35">
      <c r="B4" t="str">
        <v>George</v>
      </c>
      <c r="C4">
        <v>60.4828491407958</v>
      </c>
      <c r="D4" t="str">
        <v>Damian Lillard</v>
      </c>
      <c r="E4" t="str">
        <v>PG</v>
      </c>
      <c r="F4" t="str">
        <v>POR</v>
      </c>
      <c r="G4">
        <v>67</v>
      </c>
      <c r="H4">
        <v>35.9</v>
      </c>
      <c r="I4">
        <v>1</v>
      </c>
      <c r="J4">
        <v>11.780833333333334</v>
      </c>
      <c r="K4">
        <v>9.6126388888888901</v>
      </c>
      <c r="L4">
        <v>6.8954166666666659</v>
      </c>
      <c r="M4">
        <v>5.6019444444444453</v>
      </c>
      <c r="N4">
        <v>11.166666666666668</v>
      </c>
      <c r="O4">
        <v>-0.13</v>
      </c>
      <c r="P4">
        <v>4.3099999999999996</v>
      </c>
      <c r="Q4">
        <v>2.81</v>
      </c>
      <c r="R4">
        <v>2.46</v>
      </c>
      <c r="S4">
        <v>-0.25</v>
      </c>
      <c r="T4">
        <v>2.92</v>
      </c>
      <c r="U4">
        <v>0.54</v>
      </c>
      <c r="V4">
        <v>-0.66</v>
      </c>
      <c r="W4">
        <v>-1.67</v>
      </c>
      <c r="X4">
        <v>11.780833333333334</v>
      </c>
      <c r="Y4">
        <v>11.431555555555555</v>
      </c>
      <c r="Z4">
        <v>9.439583333333335</v>
      </c>
      <c r="AA4">
        <v>9.343055555555555</v>
      </c>
      <c r="AB4">
        <v>12.856388888888889</v>
      </c>
      <c r="AC4">
        <f>X4 - X$103</f>
        <v>10.989861111111111</v>
      </c>
      <c r="AD4">
        <f>Y4 - Y$103</f>
        <v>10.750999999999999</v>
      </c>
      <c r="AE4">
        <f>Z4 - Z$103</f>
        <v>8.8662500000000009</v>
      </c>
      <c r="AF4">
        <f>AA4 - AA$103</f>
        <v>8.6527777777777768</v>
      </c>
      <c r="AG4">
        <f>AB4 - AB$103</f>
        <v>12.000833333333333</v>
      </c>
    </row>
    <row r="5" spans="2:33" x14ac:dyDescent="0.35">
      <c r="B5" t="str">
        <v>Dylan</v>
      </c>
      <c r="C5">
        <v>54.18318523418634</v>
      </c>
      <c r="D5" t="str">
        <v>Stephen Curry</v>
      </c>
      <c r="E5" t="str">
        <v>PG</v>
      </c>
      <c r="F5" t="str">
        <v>GSW</v>
      </c>
      <c r="G5">
        <v>65</v>
      </c>
      <c r="H5">
        <v>33.1</v>
      </c>
      <c r="I5">
        <v>1</v>
      </c>
      <c r="J5">
        <v>11.185416666666667</v>
      </c>
      <c r="K5">
        <v>8.6666666666666661</v>
      </c>
      <c r="L5">
        <v>6.6805555555555554</v>
      </c>
      <c r="M5">
        <v>4.8388888888888886</v>
      </c>
      <c r="N5">
        <v>11.05</v>
      </c>
      <c r="O5">
        <v>0</v>
      </c>
      <c r="P5">
        <v>4.24</v>
      </c>
      <c r="Q5">
        <v>2.93</v>
      </c>
      <c r="R5">
        <v>2.0699999999999998</v>
      </c>
      <c r="S5">
        <v>0.27</v>
      </c>
      <c r="T5">
        <v>2.2000000000000002</v>
      </c>
      <c r="U5">
        <v>0.68</v>
      </c>
      <c r="V5">
        <v>-0.15</v>
      </c>
      <c r="W5">
        <v>-2.64</v>
      </c>
      <c r="X5">
        <v>11.185416666666667</v>
      </c>
      <c r="Y5">
        <v>10.100833333333332</v>
      </c>
      <c r="Z5">
        <v>8.9533333333333331</v>
      </c>
      <c r="AA5">
        <v>9.2095833333333328</v>
      </c>
      <c r="AB5">
        <v>12.209166666666667</v>
      </c>
      <c r="AC5">
        <f>X5 - X$103</f>
        <v>10.394444444444444</v>
      </c>
      <c r="AD5">
        <f>Y5 - Y$103</f>
        <v>9.4202777777777769</v>
      </c>
      <c r="AE5">
        <f>Z5 - Z$103</f>
        <v>8.379999999999999</v>
      </c>
      <c r="AF5">
        <f>AA5 - AA$103</f>
        <v>8.5193055555555546</v>
      </c>
      <c r="AG5">
        <f>AB5 - AB$103</f>
        <v>11.35361111111111</v>
      </c>
    </row>
    <row r="6" spans="2:33" x14ac:dyDescent="0.35">
      <c r="B6" t="str">
        <v>Akbar</v>
      </c>
      <c r="C6">
        <v>43.324566196806387</v>
      </c>
      <c r="D6" t="str">
        <v>Trae Young</v>
      </c>
      <c r="E6" t="str">
        <v>PG</v>
      </c>
      <c r="F6" t="str">
        <v>ATL</v>
      </c>
      <c r="G6">
        <v>68</v>
      </c>
      <c r="H6">
        <v>34.1</v>
      </c>
      <c r="I6">
        <v>1</v>
      </c>
      <c r="J6">
        <v>10.672222222222222</v>
      </c>
      <c r="K6">
        <v>7.0361111111111114</v>
      </c>
      <c r="L6">
        <v>3.2677777777777783</v>
      </c>
      <c r="M6">
        <v>3.3905555555555553</v>
      </c>
      <c r="N6">
        <v>9.6805555555555554</v>
      </c>
      <c r="O6">
        <v>-0.67</v>
      </c>
      <c r="P6">
        <v>3.86</v>
      </c>
      <c r="Q6">
        <v>2.21</v>
      </c>
      <c r="R6">
        <v>2.16</v>
      </c>
      <c r="S6">
        <v>-0.52</v>
      </c>
      <c r="T6">
        <v>3.99</v>
      </c>
      <c r="U6">
        <v>0.27</v>
      </c>
      <c r="V6">
        <v>-1.05</v>
      </c>
      <c r="W6">
        <v>-2.8</v>
      </c>
      <c r="X6">
        <v>10.672222222222222</v>
      </c>
      <c r="Y6">
        <v>9.6126388888888901</v>
      </c>
      <c r="Z6">
        <v>7.2666666666666657</v>
      </c>
      <c r="AA6">
        <v>8.8030555555555559</v>
      </c>
      <c r="AB6">
        <v>11.166666666666668</v>
      </c>
      <c r="AC6">
        <f>X6 - X$103</f>
        <v>9.8812499999999996</v>
      </c>
      <c r="AD6">
        <f>Y6 - Y$103</f>
        <v>8.9320833333333347</v>
      </c>
      <c r="AE6">
        <f>Z6 - Z$103</f>
        <v>6.6933333333333325</v>
      </c>
      <c r="AF6">
        <f>AA6 - AA$103</f>
        <v>8.1127777777777776</v>
      </c>
      <c r="AG6">
        <f>AB6 - AB$103</f>
        <v>10.311111111111112</v>
      </c>
    </row>
    <row r="7" spans="2:33" x14ac:dyDescent="0.35">
      <c r="B7" t="str">
        <v>Alex</v>
      </c>
      <c r="C7">
        <v>63.733960377285612</v>
      </c>
      <c r="D7" t="str">
        <v xml:space="preserve">Karl-Anthony Towns </v>
      </c>
      <c r="E7" t="str">
        <v>C</v>
      </c>
      <c r="F7" t="str">
        <v>MIN</v>
      </c>
      <c r="G7">
        <v>69</v>
      </c>
      <c r="H7">
        <v>33.1</v>
      </c>
      <c r="I7">
        <v>1</v>
      </c>
      <c r="J7">
        <v>9.8995833333333341</v>
      </c>
      <c r="K7">
        <v>10.100833333333332</v>
      </c>
      <c r="L7">
        <v>9.439583333333335</v>
      </c>
      <c r="M7">
        <v>9.2095833333333328</v>
      </c>
      <c r="N7">
        <v>12.209166666666667</v>
      </c>
      <c r="O7">
        <v>1.74</v>
      </c>
      <c r="P7">
        <v>0.93</v>
      </c>
      <c r="Q7">
        <v>1.99</v>
      </c>
      <c r="R7">
        <v>1.89</v>
      </c>
      <c r="S7">
        <v>2.6</v>
      </c>
      <c r="T7">
        <v>0.69</v>
      </c>
      <c r="U7">
        <v>0.49</v>
      </c>
      <c r="V7">
        <v>2.41</v>
      </c>
      <c r="W7">
        <v>-2.2000000000000002</v>
      </c>
      <c r="X7">
        <v>9.8995833333333341</v>
      </c>
      <c r="Y7">
        <v>8.6666666666666661</v>
      </c>
      <c r="Z7">
        <v>6.9419444444444451</v>
      </c>
      <c r="AA7">
        <v>7.5857777777777766</v>
      </c>
      <c r="AB7">
        <v>11.05</v>
      </c>
      <c r="AC7">
        <f>X7 - X$103</f>
        <v>9.1086111111111112</v>
      </c>
      <c r="AD7">
        <f>Y7 - Y$103</f>
        <v>7.9861111111111107</v>
      </c>
      <c r="AE7">
        <f>Z7 - Z$103</f>
        <v>6.3686111111111119</v>
      </c>
      <c r="AF7">
        <f>AA7 - AA$103</f>
        <v>6.8954999999999993</v>
      </c>
      <c r="AG7">
        <f>AB7 - AB$103</f>
        <v>10.194444444444445</v>
      </c>
    </row>
    <row r="8" spans="2:33" x14ac:dyDescent="0.35">
      <c r="B8" t="str">
        <v>George</v>
      </c>
      <c r="C8">
        <v>38.545478925414365</v>
      </c>
      <c r="D8" t="str">
        <v>Luka Doncic</v>
      </c>
      <c r="E8" t="str">
        <v>PG</v>
      </c>
      <c r="F8" t="str">
        <v>DAL</v>
      </c>
      <c r="G8">
        <v>67</v>
      </c>
      <c r="H8">
        <v>34.1</v>
      </c>
      <c r="I8">
        <v>1</v>
      </c>
      <c r="J8">
        <v>9.7429166666666678</v>
      </c>
      <c r="K8">
        <v>6.3184722222222218</v>
      </c>
      <c r="L8">
        <v>2.8940277777777772</v>
      </c>
      <c r="M8">
        <v>6.4394444444444439</v>
      </c>
      <c r="N8">
        <v>9.2404166666666665</v>
      </c>
      <c r="O8">
        <v>0.31</v>
      </c>
      <c r="P8">
        <v>-0.13</v>
      </c>
      <c r="Q8">
        <v>1.6</v>
      </c>
      <c r="R8">
        <v>2.57</v>
      </c>
      <c r="S8">
        <v>1.95</v>
      </c>
      <c r="T8">
        <v>3.68</v>
      </c>
      <c r="U8">
        <v>0.49</v>
      </c>
      <c r="V8">
        <v>-0.54</v>
      </c>
      <c r="W8">
        <v>-3.14</v>
      </c>
      <c r="X8">
        <v>9.7429166666666678</v>
      </c>
      <c r="Y8">
        <v>8.3583333333333343</v>
      </c>
      <c r="Z8">
        <v>6.8954166666666659</v>
      </c>
      <c r="AA8">
        <v>7.3694444444444445</v>
      </c>
      <c r="AB8">
        <v>10.208333333333336</v>
      </c>
      <c r="AC8">
        <f>X8 - X$103</f>
        <v>8.9519444444444449</v>
      </c>
      <c r="AD8">
        <f>Y8 - Y$103</f>
        <v>7.6777777777777789</v>
      </c>
      <c r="AE8">
        <f>Z8 - Z$103</f>
        <v>6.3220833333333326</v>
      </c>
      <c r="AF8">
        <f>AA8 - AA$103</f>
        <v>6.6791666666666671</v>
      </c>
      <c r="AG8">
        <f>AB8 - AB$103</f>
        <v>9.3527777777777796</v>
      </c>
    </row>
    <row r="9" spans="2:33" x14ac:dyDescent="0.35">
      <c r="B9" t="str">
        <v>Tom</v>
      </c>
      <c r="C9">
        <v>51.500902848462175</v>
      </c>
      <c r="D9" t="str">
        <v>Nikola Jokic</v>
      </c>
      <c r="E9" t="str">
        <v>C</v>
      </c>
      <c r="F9" t="str">
        <v>DEN</v>
      </c>
      <c r="G9">
        <v>70</v>
      </c>
      <c r="H9">
        <v>32.299999999999997</v>
      </c>
      <c r="I9">
        <v>1</v>
      </c>
      <c r="J9">
        <v>9.7319444444444461</v>
      </c>
      <c r="K9">
        <v>8.2638888888888911</v>
      </c>
      <c r="L9">
        <v>5.6388888888888893</v>
      </c>
      <c r="M9">
        <v>7.3694444444444445</v>
      </c>
      <c r="N9">
        <v>10.208333333333336</v>
      </c>
      <c r="O9">
        <v>2.25</v>
      </c>
      <c r="P9">
        <v>0.92</v>
      </c>
      <c r="Q9">
        <v>-0.32</v>
      </c>
      <c r="R9">
        <v>1.18</v>
      </c>
      <c r="S9">
        <v>2.2799999999999998</v>
      </c>
      <c r="T9">
        <v>2.7</v>
      </c>
      <c r="U9">
        <v>1</v>
      </c>
      <c r="V9">
        <v>0.49</v>
      </c>
      <c r="W9">
        <v>-2</v>
      </c>
      <c r="X9">
        <v>9.7319444444444461</v>
      </c>
      <c r="Y9">
        <v>8.2638888888888911</v>
      </c>
      <c r="Z9">
        <v>6.6805555555555554</v>
      </c>
      <c r="AA9">
        <v>6.9416666666666655</v>
      </c>
      <c r="AB9">
        <v>9.6805555555555554</v>
      </c>
      <c r="AC9">
        <f>X9 - X$103</f>
        <v>8.9409722222222232</v>
      </c>
      <c r="AD9">
        <f>Y9 - Y$103</f>
        <v>7.5833333333333357</v>
      </c>
      <c r="AE9">
        <f>Z9 - Z$103</f>
        <v>6.1072222222222221</v>
      </c>
      <c r="AF9">
        <f>AA9 - AA$103</f>
        <v>6.2513888888888882</v>
      </c>
      <c r="AG9">
        <f>AB9 - AB$103</f>
        <v>8.8249999999999993</v>
      </c>
    </row>
    <row r="10" spans="2:33" x14ac:dyDescent="0.35">
      <c r="B10" t="str">
        <v>Kyle</v>
      </c>
      <c r="C10">
        <v>40.568752276714953</v>
      </c>
      <c r="D10" t="str">
        <v>Devin Booker</v>
      </c>
      <c r="E10" t="str">
        <v>SG, PG</v>
      </c>
      <c r="F10" t="str">
        <v>PHX</v>
      </c>
      <c r="G10">
        <v>70</v>
      </c>
      <c r="H10">
        <v>35.6</v>
      </c>
      <c r="I10">
        <v>0.95</v>
      </c>
      <c r="J10">
        <v>9.5409027777777791</v>
      </c>
      <c r="K10">
        <v>6.6222916666666682</v>
      </c>
      <c r="L10">
        <v>4.5626388888888902</v>
      </c>
      <c r="M10">
        <v>2.2351388888888892</v>
      </c>
      <c r="N10">
        <v>9.0236805555555559</v>
      </c>
      <c r="O10">
        <v>0.67449999999999999</v>
      </c>
      <c r="P10">
        <v>4.5125000000000002</v>
      </c>
      <c r="Q10">
        <v>0.74099999999999999</v>
      </c>
      <c r="R10">
        <v>2.0329999999999999</v>
      </c>
      <c r="S10">
        <v>-0.19949999999999998</v>
      </c>
      <c r="T10">
        <v>2.1185</v>
      </c>
      <c r="U10">
        <v>-6.6500000000000004E-2</v>
      </c>
      <c r="V10">
        <v>-0.53200000000000003</v>
      </c>
      <c r="W10">
        <v>-2.4699999999999998</v>
      </c>
      <c r="X10">
        <v>9.5409027777777791</v>
      </c>
      <c r="Y10">
        <v>7.0361111111111114</v>
      </c>
      <c r="Z10">
        <v>6.0250000000000004</v>
      </c>
      <c r="AA10">
        <v>6.8302777777777779</v>
      </c>
      <c r="AB10">
        <v>9.3666666666666671</v>
      </c>
      <c r="AC10">
        <f>X10 - X$103</f>
        <v>8.7499305555555562</v>
      </c>
      <c r="AD10">
        <f>Y10 - Y$103</f>
        <v>6.3555555555555561</v>
      </c>
      <c r="AE10">
        <f>Z10 - Z$103</f>
        <v>5.4516666666666671</v>
      </c>
      <c r="AF10">
        <f>AA10 - AA$103</f>
        <v>6.1400000000000006</v>
      </c>
      <c r="AG10">
        <f>AB10 - AB$103</f>
        <v>8.5111111111111111</v>
      </c>
    </row>
    <row r="11" spans="2:33" x14ac:dyDescent="0.35">
      <c r="B11" t="str">
        <v>Zmo</v>
      </c>
      <c r="C11">
        <v>52.129851821666456</v>
      </c>
      <c r="D11" t="str">
        <v>Kawhi Leonard</v>
      </c>
      <c r="E11" t="str">
        <v>SF</v>
      </c>
      <c r="F11" t="str">
        <v>LAC</v>
      </c>
      <c r="G11">
        <v>60</v>
      </c>
      <c r="H11">
        <v>32.1</v>
      </c>
      <c r="I11">
        <v>1</v>
      </c>
      <c r="J11">
        <v>9.2416666666666671</v>
      </c>
      <c r="K11">
        <v>8.3583333333333343</v>
      </c>
      <c r="L11">
        <v>7.2666666666666657</v>
      </c>
      <c r="M11">
        <v>5.8000000000000016</v>
      </c>
      <c r="N11">
        <v>9.3666666666666671</v>
      </c>
      <c r="O11">
        <v>0.74</v>
      </c>
      <c r="P11">
        <v>3.07</v>
      </c>
      <c r="Q11">
        <v>0.76</v>
      </c>
      <c r="R11">
        <v>2.1800000000000002</v>
      </c>
      <c r="S11">
        <v>0.88</v>
      </c>
      <c r="T11">
        <v>1.31</v>
      </c>
      <c r="U11">
        <v>2.15</v>
      </c>
      <c r="V11">
        <v>0.15</v>
      </c>
      <c r="W11">
        <v>-1.21</v>
      </c>
      <c r="X11">
        <v>9.2416666666666671</v>
      </c>
      <c r="Y11">
        <v>6.8083333333333336</v>
      </c>
      <c r="Z11">
        <v>5.8722222222222227</v>
      </c>
      <c r="AA11">
        <v>6.5451388888888893</v>
      </c>
      <c r="AB11">
        <v>9.2404166666666665</v>
      </c>
      <c r="AC11">
        <f>X11 - X$103</f>
        <v>8.4506944444444443</v>
      </c>
      <c r="AD11">
        <f>Y11 - Y$103</f>
        <v>6.1277777777777782</v>
      </c>
      <c r="AE11">
        <f>Z11 - Z$103</f>
        <v>5.2988888888888894</v>
      </c>
      <c r="AF11">
        <f>AA11 - AA$103</f>
        <v>5.854861111111112</v>
      </c>
      <c r="AG11">
        <f>AB11 - AB$103</f>
        <v>8.3848611111111104</v>
      </c>
    </row>
    <row r="12" spans="2:33" x14ac:dyDescent="0.35">
      <c r="B12" t="str">
        <v>Ben</v>
      </c>
      <c r="C12">
        <v>75.432411278885425</v>
      </c>
      <c r="D12" t="str">
        <v xml:space="preserve">Anthony Davis </v>
      </c>
      <c r="E12" t="str">
        <v>PF, C</v>
      </c>
      <c r="F12" t="str">
        <v>LAL</v>
      </c>
      <c r="G12">
        <v>62</v>
      </c>
      <c r="H12">
        <v>34.799999999999997</v>
      </c>
      <c r="I12">
        <v>1</v>
      </c>
      <c r="J12">
        <v>9.0847222222222221</v>
      </c>
      <c r="K12">
        <v>11.8575</v>
      </c>
      <c r="L12">
        <v>11.495833333333332</v>
      </c>
      <c r="M12">
        <v>9.343055555555555</v>
      </c>
      <c r="N12">
        <v>12.856388888888889</v>
      </c>
      <c r="O12">
        <v>1.89</v>
      </c>
      <c r="P12">
        <v>2.92</v>
      </c>
      <c r="Q12">
        <v>-0.23</v>
      </c>
      <c r="R12">
        <v>2.13</v>
      </c>
      <c r="S12">
        <v>1.91</v>
      </c>
      <c r="T12">
        <v>0.42</v>
      </c>
      <c r="U12">
        <v>1.51</v>
      </c>
      <c r="V12">
        <v>4.38</v>
      </c>
      <c r="W12">
        <v>-1.1599999999999999</v>
      </c>
      <c r="X12">
        <v>9.0847222222222221</v>
      </c>
      <c r="Y12">
        <v>6.6720833333333331</v>
      </c>
      <c r="Z12">
        <v>5.6670833333333333</v>
      </c>
      <c r="AA12">
        <v>6.5451388888888893</v>
      </c>
      <c r="AB12">
        <v>9.0236805555555559</v>
      </c>
      <c r="AC12">
        <f>X12 - X$103</f>
        <v>8.2937499999999993</v>
      </c>
      <c r="AD12">
        <f>Y12 - Y$103</f>
        <v>5.9915277777777778</v>
      </c>
      <c r="AE12">
        <f>Z12 - Z$103</f>
        <v>5.09375</v>
      </c>
      <c r="AF12">
        <f>AA12 - AA$103</f>
        <v>5.854861111111112</v>
      </c>
      <c r="AG12">
        <f>AB12 - AB$103</f>
        <v>8.1681249999999999</v>
      </c>
    </row>
    <row r="13" spans="2:33" x14ac:dyDescent="0.35">
      <c r="B13" t="str">
        <v>Brandt</v>
      </c>
      <c r="C13">
        <v>41.807689261431335</v>
      </c>
      <c r="D13" t="str">
        <v>Kyrie Irving</v>
      </c>
      <c r="E13" t="str">
        <v>PG</v>
      </c>
      <c r="F13" t="str">
        <v>BRO</v>
      </c>
      <c r="G13">
        <v>60</v>
      </c>
      <c r="H13">
        <v>32.200000000000003</v>
      </c>
      <c r="I13">
        <v>1</v>
      </c>
      <c r="J13">
        <v>7.9249999999999998</v>
      </c>
      <c r="K13">
        <v>6.8083333333333336</v>
      </c>
      <c r="L13">
        <v>5.1416666666666675</v>
      </c>
      <c r="M13">
        <v>4.3833333333333337</v>
      </c>
      <c r="N13">
        <v>7.8</v>
      </c>
      <c r="O13">
        <v>0.92</v>
      </c>
      <c r="P13">
        <v>2.91</v>
      </c>
      <c r="Q13">
        <v>1.08</v>
      </c>
      <c r="R13">
        <v>1.82</v>
      </c>
      <c r="S13">
        <v>-0.25</v>
      </c>
      <c r="T13">
        <v>2</v>
      </c>
      <c r="U13">
        <v>1.03</v>
      </c>
      <c r="V13">
        <v>-0.15</v>
      </c>
      <c r="W13">
        <v>-1.19</v>
      </c>
      <c r="X13">
        <v>7.9249999999999998</v>
      </c>
      <c r="Y13">
        <v>6.6222916666666682</v>
      </c>
      <c r="Z13">
        <v>5.6388888888888893</v>
      </c>
      <c r="AA13">
        <v>6.4394444444444439</v>
      </c>
      <c r="AB13">
        <v>8.663333333333334</v>
      </c>
      <c r="AC13">
        <f>X13 - X$103</f>
        <v>7.1340277777777779</v>
      </c>
      <c r="AD13">
        <f>Y13 - Y$103</f>
        <v>5.9417361111111129</v>
      </c>
      <c r="AE13">
        <f>Z13 - Z$103</f>
        <v>5.065555555555556</v>
      </c>
      <c r="AF13">
        <f>AA13 - AA$103</f>
        <v>5.7491666666666665</v>
      </c>
      <c r="AG13">
        <f>AB13 - AB$103</f>
        <v>7.8077777777777779</v>
      </c>
    </row>
    <row r="14" spans="2:33" x14ac:dyDescent="0.35">
      <c r="B14" t="str">
        <v>Akbar</v>
      </c>
      <c r="C14">
        <v>36.208193549991954</v>
      </c>
      <c r="D14" t="str">
        <v>Paul George</v>
      </c>
      <c r="E14" t="str">
        <v>SF</v>
      </c>
      <c r="F14" t="str">
        <v>LAC</v>
      </c>
      <c r="G14">
        <v>63</v>
      </c>
      <c r="H14">
        <v>33.200000000000003</v>
      </c>
      <c r="I14">
        <v>1</v>
      </c>
      <c r="J14">
        <v>7.5512500000000005</v>
      </c>
      <c r="K14">
        <v>5.9675000000000002</v>
      </c>
      <c r="L14">
        <v>5.2762500000000001</v>
      </c>
      <c r="M14">
        <v>3.9025000000000007</v>
      </c>
      <c r="N14">
        <v>7.3587500000000006</v>
      </c>
      <c r="O14">
        <v>-1.23</v>
      </c>
      <c r="P14">
        <v>2.36</v>
      </c>
      <c r="Q14">
        <v>2.4900000000000002</v>
      </c>
      <c r="R14">
        <v>1.71</v>
      </c>
      <c r="S14">
        <v>0.65</v>
      </c>
      <c r="T14">
        <v>0.79</v>
      </c>
      <c r="U14">
        <v>1.86</v>
      </c>
      <c r="V14">
        <v>-0.22</v>
      </c>
      <c r="W14">
        <v>-1.59</v>
      </c>
      <c r="X14">
        <v>7.5512500000000005</v>
      </c>
      <c r="Y14">
        <v>6.3680555555555562</v>
      </c>
      <c r="Z14">
        <v>5.615277777777778</v>
      </c>
      <c r="AA14">
        <v>6.252361111111111</v>
      </c>
      <c r="AB14">
        <v>7.9750000000000005</v>
      </c>
      <c r="AC14">
        <f>X14 - X$103</f>
        <v>6.7602777777777785</v>
      </c>
      <c r="AD14">
        <f>Y14 - Y$103</f>
        <v>5.6875000000000009</v>
      </c>
      <c r="AE14">
        <f>Z14 - Z$103</f>
        <v>5.0419444444444448</v>
      </c>
      <c r="AF14">
        <f>AA14 - AA$103</f>
        <v>5.5620833333333337</v>
      </c>
      <c r="AG14">
        <f>AB14 - AB$103</f>
        <v>7.1194444444444445</v>
      </c>
    </row>
    <row r="15" spans="2:33" x14ac:dyDescent="0.35">
      <c r="B15" t="str">
        <v>Zmo</v>
      </c>
      <c r="C15">
        <v>37.504013419784926</v>
      </c>
      <c r="D15" t="str">
        <v>Giannis Antetokounmpo</v>
      </c>
      <c r="E15" t="str">
        <v>PF, SF</v>
      </c>
      <c r="F15" t="str">
        <v>MIL</v>
      </c>
      <c r="G15">
        <v>69</v>
      </c>
      <c r="H15">
        <v>30.8</v>
      </c>
      <c r="I15">
        <v>1</v>
      </c>
      <c r="J15">
        <v>7.5420833333333341</v>
      </c>
      <c r="K15">
        <v>6.1620833333333351</v>
      </c>
      <c r="L15">
        <v>4.4562500000000007</v>
      </c>
      <c r="M15">
        <v>10.771666666666667</v>
      </c>
      <c r="N15">
        <v>8.663333333333334</v>
      </c>
      <c r="O15">
        <v>4.18</v>
      </c>
      <c r="P15">
        <v>-4.8099999999999996</v>
      </c>
      <c r="Q15">
        <v>0.12</v>
      </c>
      <c r="R15">
        <v>2.63</v>
      </c>
      <c r="S15">
        <v>3.7</v>
      </c>
      <c r="T15">
        <v>1.78</v>
      </c>
      <c r="U15">
        <v>0.27</v>
      </c>
      <c r="V15">
        <v>1.17</v>
      </c>
      <c r="W15">
        <v>-2.61</v>
      </c>
      <c r="X15">
        <v>7.5420833333333341</v>
      </c>
      <c r="Y15">
        <v>6.3184722222222218</v>
      </c>
      <c r="Z15">
        <v>5.5966666666666667</v>
      </c>
      <c r="AA15">
        <v>5.9416666666666673</v>
      </c>
      <c r="AB15">
        <v>7.8</v>
      </c>
      <c r="AC15">
        <f>X15 - X$103</f>
        <v>6.7511111111111122</v>
      </c>
      <c r="AD15">
        <f>Y15 - Y$103</f>
        <v>5.6379166666666665</v>
      </c>
      <c r="AE15">
        <f>Z15 - Z$103</f>
        <v>5.0233333333333334</v>
      </c>
      <c r="AF15">
        <f>AA15 - AA$103</f>
        <v>5.25138888888889</v>
      </c>
      <c r="AG15">
        <f>AB15 - AB$103</f>
        <v>6.9444444444444438</v>
      </c>
    </row>
    <row r="16" spans="2:33" x14ac:dyDescent="0.35">
      <c r="B16" t="str">
        <v>George</v>
      </c>
      <c r="C16">
        <v>30.427412546276052</v>
      </c>
      <c r="D16" t="str">
        <v>Khris Middleton</v>
      </c>
      <c r="E16" t="str">
        <v>SF, SG</v>
      </c>
      <c r="F16" t="str">
        <v>MIL</v>
      </c>
      <c r="G16">
        <v>67</v>
      </c>
      <c r="H16">
        <v>31.1</v>
      </c>
      <c r="I16">
        <v>1</v>
      </c>
      <c r="J16">
        <v>6.8954166666666667</v>
      </c>
      <c r="K16">
        <v>5.0994444444444449</v>
      </c>
      <c r="L16">
        <v>4.0665277777777771</v>
      </c>
      <c r="M16">
        <v>2.9777777777777779</v>
      </c>
      <c r="N16">
        <v>5.9183333333333339</v>
      </c>
      <c r="O16">
        <v>0.53</v>
      </c>
      <c r="P16">
        <v>2.2799999999999998</v>
      </c>
      <c r="Q16">
        <v>1.1299999999999999</v>
      </c>
      <c r="R16">
        <v>1.21</v>
      </c>
      <c r="S16">
        <v>0.69</v>
      </c>
      <c r="T16">
        <v>1.1100000000000001</v>
      </c>
      <c r="U16">
        <v>0.46</v>
      </c>
      <c r="V16">
        <v>-1.05</v>
      </c>
      <c r="W16">
        <v>-0.88</v>
      </c>
      <c r="X16">
        <v>6.8954166666666667</v>
      </c>
      <c r="Y16">
        <v>6.3166666666666673</v>
      </c>
      <c r="Z16">
        <v>5.3701388888888886</v>
      </c>
      <c r="AA16">
        <v>5.8000000000000016</v>
      </c>
      <c r="AB16">
        <v>7.3597222222222225</v>
      </c>
      <c r="AC16">
        <f>X16 - X$103</f>
        <v>6.1044444444444448</v>
      </c>
      <c r="AD16">
        <f>Y16 - Y$103</f>
        <v>5.636111111111112</v>
      </c>
      <c r="AE16">
        <f>Z16 - Z$103</f>
        <v>4.7968055555555553</v>
      </c>
      <c r="AF16">
        <f>AA16 - AA$103</f>
        <v>5.1097222222222243</v>
      </c>
      <c r="AG16">
        <f>AB16 - AB$103</f>
        <v>6.5041666666666664</v>
      </c>
    </row>
    <row r="17" spans="2:33" x14ac:dyDescent="0.35">
      <c r="B17" t="str">
        <v>Tom</v>
      </c>
      <c r="C17">
        <v>26.699964955080031</v>
      </c>
      <c r="D17" t="str">
        <v xml:space="preserve">LeBron James </v>
      </c>
      <c r="E17" t="str">
        <v>SF, PF</v>
      </c>
      <c r="F17" t="str">
        <v>LAL</v>
      </c>
      <c r="G17">
        <v>59</v>
      </c>
      <c r="H17">
        <v>34.1</v>
      </c>
      <c r="I17">
        <v>1</v>
      </c>
      <c r="J17">
        <v>6.8423611111111109</v>
      </c>
      <c r="K17">
        <v>4.5397222222222222</v>
      </c>
      <c r="L17">
        <v>1.0816666666666668</v>
      </c>
      <c r="M17">
        <v>6.252361111111111</v>
      </c>
      <c r="N17">
        <v>6.7604166666666661</v>
      </c>
      <c r="O17">
        <v>1.66</v>
      </c>
      <c r="P17">
        <v>-2.09</v>
      </c>
      <c r="Q17">
        <v>0.75</v>
      </c>
      <c r="R17">
        <v>1.89</v>
      </c>
      <c r="S17">
        <v>1.24</v>
      </c>
      <c r="T17">
        <v>4.22</v>
      </c>
      <c r="U17">
        <v>0.68</v>
      </c>
      <c r="V17">
        <v>-0.1</v>
      </c>
      <c r="W17">
        <v>-2.71</v>
      </c>
      <c r="X17">
        <v>6.8423611111111109</v>
      </c>
      <c r="Y17">
        <v>6.1620833333333351</v>
      </c>
      <c r="Z17">
        <v>5.2762500000000001</v>
      </c>
      <c r="AA17">
        <v>5.6019444444444453</v>
      </c>
      <c r="AB17">
        <v>7.3587500000000006</v>
      </c>
      <c r="AC17">
        <f>X17 - X$103</f>
        <v>6.0513888888888889</v>
      </c>
      <c r="AD17">
        <f>Y17 - Y$103</f>
        <v>5.4815277777777798</v>
      </c>
      <c r="AE17">
        <f>Z17 - Z$103</f>
        <v>4.7029166666666669</v>
      </c>
      <c r="AF17">
        <f>AA17 - AA$103</f>
        <v>4.911666666666668</v>
      </c>
      <c r="AG17">
        <f>AB17 - AB$103</f>
        <v>6.5031944444444445</v>
      </c>
    </row>
    <row r="18" spans="2:33" x14ac:dyDescent="0.35">
      <c r="B18" t="str">
        <v>Brandt</v>
      </c>
      <c r="C18">
        <v>35.714283621034468</v>
      </c>
      <c r="D18" t="str">
        <v>Jimmy Butler</v>
      </c>
      <c r="E18" t="str">
        <v>SF, SG</v>
      </c>
      <c r="F18" t="str">
        <v>MIA</v>
      </c>
      <c r="G18">
        <v>64</v>
      </c>
      <c r="H18">
        <v>33.4</v>
      </c>
      <c r="I18">
        <v>1</v>
      </c>
      <c r="J18">
        <v>6.6755555555555546</v>
      </c>
      <c r="K18">
        <v>5.8933333333333326</v>
      </c>
      <c r="L18">
        <v>4.177777777777778</v>
      </c>
      <c r="M18">
        <v>3.5822222222222222</v>
      </c>
      <c r="N18">
        <v>6.8088888888888883</v>
      </c>
      <c r="O18">
        <v>-0.15</v>
      </c>
      <c r="P18">
        <v>2.6</v>
      </c>
      <c r="Q18">
        <v>-0.84</v>
      </c>
      <c r="R18">
        <v>1.1000000000000001</v>
      </c>
      <c r="S18">
        <v>0.72</v>
      </c>
      <c r="T18">
        <v>1.93</v>
      </c>
      <c r="U18">
        <v>2.15</v>
      </c>
      <c r="V18">
        <v>0.15</v>
      </c>
      <c r="W18">
        <v>-1.03</v>
      </c>
      <c r="X18">
        <v>6.6755555555555546</v>
      </c>
      <c r="Y18">
        <v>6.1524999999999999</v>
      </c>
      <c r="Z18">
        <v>5.1416666666666675</v>
      </c>
      <c r="AA18">
        <v>5.5027777777777773</v>
      </c>
      <c r="AB18">
        <v>7.221111111111111</v>
      </c>
      <c r="AC18">
        <f>X18 - X$103</f>
        <v>5.8845833333333326</v>
      </c>
      <c r="AD18">
        <f>Y18 - Y$103</f>
        <v>5.4719444444444445</v>
      </c>
      <c r="AE18">
        <f>Z18 - Z$103</f>
        <v>4.5683333333333342</v>
      </c>
      <c r="AF18">
        <f>AA18 - AA$103</f>
        <v>4.8125</v>
      </c>
      <c r="AG18">
        <f>AB18 - AB$103</f>
        <v>6.365555555555555</v>
      </c>
    </row>
    <row r="19" spans="2:33" x14ac:dyDescent="0.35">
      <c r="B19" t="str">
        <v>Alex</v>
      </c>
      <c r="C19">
        <v>38.875677136346631</v>
      </c>
      <c r="D19" t="str">
        <v>Jayson Tatum</v>
      </c>
      <c r="E19" t="str">
        <v>PF, SF</v>
      </c>
      <c r="F19" t="str">
        <v>BOS</v>
      </c>
      <c r="G19">
        <v>70</v>
      </c>
      <c r="H19">
        <v>34.6</v>
      </c>
      <c r="I19">
        <v>1</v>
      </c>
      <c r="J19">
        <v>6.6013888888888888</v>
      </c>
      <c r="K19">
        <v>6.3680555555555562</v>
      </c>
      <c r="L19">
        <v>5.8722222222222227</v>
      </c>
      <c r="M19">
        <v>5.5027777777777773</v>
      </c>
      <c r="N19">
        <v>7.3597222222222225</v>
      </c>
      <c r="O19">
        <v>-0.28000000000000003</v>
      </c>
      <c r="P19">
        <v>0.89</v>
      </c>
      <c r="Q19">
        <v>1.72</v>
      </c>
      <c r="R19">
        <v>1.74</v>
      </c>
      <c r="S19">
        <v>0.96</v>
      </c>
      <c r="T19">
        <v>0.51</v>
      </c>
      <c r="U19">
        <v>1.25</v>
      </c>
      <c r="V19">
        <v>0.78</v>
      </c>
      <c r="W19">
        <v>-1.02</v>
      </c>
      <c r="X19">
        <v>6.6013888888888888</v>
      </c>
      <c r="Y19">
        <v>5.9675000000000002</v>
      </c>
      <c r="Z19">
        <v>4.9111111111111105</v>
      </c>
      <c r="AA19">
        <v>5.4211111111111103</v>
      </c>
      <c r="AB19">
        <v>6.8520833333333329</v>
      </c>
      <c r="AC19">
        <f>X19 - X$103</f>
        <v>5.8104166666666668</v>
      </c>
      <c r="AD19">
        <f>Y19 - Y$103</f>
        <v>5.2869444444444449</v>
      </c>
      <c r="AE19">
        <f>Z19 - Z$103</f>
        <v>4.3377777777777773</v>
      </c>
      <c r="AF19">
        <f>AA19 - AA$103</f>
        <v>4.730833333333333</v>
      </c>
      <c r="AG19">
        <f>AB19 - AB$103</f>
        <v>5.9965277777777768</v>
      </c>
    </row>
    <row r="20" spans="2:33" x14ac:dyDescent="0.35">
      <c r="B20" t="str">
        <v>_______</v>
      </c>
      <c r="C20">
        <v>18.033418074309147</v>
      </c>
      <c r="D20" t="str">
        <v>Russell Westbrook</v>
      </c>
      <c r="E20" t="str">
        <v>PG</v>
      </c>
      <c r="F20" t="str">
        <v>WAS</v>
      </c>
      <c r="G20">
        <v>67</v>
      </c>
      <c r="H20">
        <v>35.799999999999997</v>
      </c>
      <c r="I20">
        <v>1</v>
      </c>
      <c r="J20">
        <v>6.5138888888888893</v>
      </c>
      <c r="K20">
        <v>3.2383333333333337</v>
      </c>
      <c r="L20">
        <v>-6.5138888888889149E-2</v>
      </c>
      <c r="M20">
        <v>4.0851388888888875</v>
      </c>
      <c r="N20">
        <v>6.1509722222222223</v>
      </c>
      <c r="O20">
        <v>0.18</v>
      </c>
      <c r="P20">
        <v>-0.91</v>
      </c>
      <c r="Q20">
        <v>-0.68</v>
      </c>
      <c r="R20">
        <v>1.94</v>
      </c>
      <c r="S20">
        <v>1.48</v>
      </c>
      <c r="T20">
        <v>3.55</v>
      </c>
      <c r="U20">
        <v>1.44</v>
      </c>
      <c r="V20">
        <v>-0.39</v>
      </c>
      <c r="W20">
        <v>-3.13</v>
      </c>
      <c r="X20">
        <v>6.5138888888888893</v>
      </c>
      <c r="Y20">
        <v>5.8933333333333326</v>
      </c>
      <c r="Z20">
        <v>4.5626388888888902</v>
      </c>
      <c r="AA20">
        <v>4.9833333333333325</v>
      </c>
      <c r="AB20">
        <v>6.8088888888888883</v>
      </c>
      <c r="AC20">
        <f>X20 - X$103</f>
        <v>5.7229166666666673</v>
      </c>
      <c r="AD20">
        <f>Y20 - Y$103</f>
        <v>5.2127777777777773</v>
      </c>
      <c r="AE20">
        <f>Z20 - Z$103</f>
        <v>3.989305555555557</v>
      </c>
      <c r="AF20">
        <f>AA20 - AA$103</f>
        <v>4.2930555555555552</v>
      </c>
      <c r="AG20">
        <f>AB20 - AB$103</f>
        <v>5.9533333333333323</v>
      </c>
    </row>
    <row r="21" spans="2:33" x14ac:dyDescent="0.35">
      <c r="B21" t="str">
        <v>Zmo</v>
      </c>
      <c r="C21">
        <v>22.883724567666938</v>
      </c>
      <c r="D21" t="str">
        <v>Donovan Mitchell</v>
      </c>
      <c r="E21" t="str">
        <v>SG</v>
      </c>
      <c r="F21" t="str">
        <v>UTA</v>
      </c>
      <c r="G21">
        <v>70</v>
      </c>
      <c r="H21">
        <v>34.9</v>
      </c>
      <c r="I21">
        <v>1</v>
      </c>
      <c r="J21">
        <v>6.3680555555555554</v>
      </c>
      <c r="K21">
        <v>3.9666666666666668</v>
      </c>
      <c r="L21">
        <v>2.7416666666666667</v>
      </c>
      <c r="M21">
        <v>2.2458333333333336</v>
      </c>
      <c r="N21">
        <v>5.6097222222222216</v>
      </c>
      <c r="O21">
        <v>-0.28999999999999998</v>
      </c>
      <c r="P21">
        <v>1.77</v>
      </c>
      <c r="Q21">
        <v>1.43</v>
      </c>
      <c r="R21">
        <v>1.96</v>
      </c>
      <c r="S21">
        <v>-7.0000000000000007E-2</v>
      </c>
      <c r="T21">
        <v>1.26</v>
      </c>
      <c r="U21">
        <v>0.49</v>
      </c>
      <c r="V21">
        <v>-0.78</v>
      </c>
      <c r="W21">
        <v>-1.69</v>
      </c>
      <c r="X21">
        <v>6.3680555555555554</v>
      </c>
      <c r="Y21">
        <v>5.3895833333333334</v>
      </c>
      <c r="Z21">
        <v>4.5597222222222218</v>
      </c>
      <c r="AA21">
        <v>4.9111111111111105</v>
      </c>
      <c r="AB21">
        <v>6.7604166666666661</v>
      </c>
      <c r="AC21">
        <f>X21 - X$103</f>
        <v>5.5770833333333334</v>
      </c>
      <c r="AD21">
        <f>Y21 - Y$103</f>
        <v>4.709027777777778</v>
      </c>
      <c r="AE21">
        <f>Z21 - Z$103</f>
        <v>3.9863888888888885</v>
      </c>
      <c r="AF21">
        <f>AA21 - AA$103</f>
        <v>4.2208333333333332</v>
      </c>
      <c r="AG21">
        <f>AB21 - AB$103</f>
        <v>5.90486111111111</v>
      </c>
    </row>
    <row r="22" spans="2:33" x14ac:dyDescent="0.35">
      <c r="B22" t="str">
        <v>Alex</v>
      </c>
      <c r="C22">
        <v>23.638463335512075</v>
      </c>
      <c r="D22" t="str">
        <v>Zach LaVine</v>
      </c>
      <c r="E22" t="str">
        <v>SG</v>
      </c>
      <c r="F22" t="str">
        <v>CHI</v>
      </c>
      <c r="G22">
        <v>68</v>
      </c>
      <c r="H22">
        <v>35</v>
      </c>
      <c r="I22">
        <v>1</v>
      </c>
      <c r="J22">
        <v>6.2144444444444433</v>
      </c>
      <c r="K22">
        <v>4.0799999999999983</v>
      </c>
      <c r="L22">
        <v>3.1733333333333329</v>
      </c>
      <c r="M22">
        <v>3.2772222222222211</v>
      </c>
      <c r="N22">
        <v>6.1483333333333325</v>
      </c>
      <c r="O22">
        <v>-0.26</v>
      </c>
      <c r="P22">
        <v>0.85</v>
      </c>
      <c r="Q22">
        <v>1.83</v>
      </c>
      <c r="R22">
        <v>1.96</v>
      </c>
      <c r="S22">
        <v>0.02</v>
      </c>
      <c r="T22">
        <v>0.96</v>
      </c>
      <c r="U22">
        <v>1.22</v>
      </c>
      <c r="V22">
        <v>-7.0000000000000007E-2</v>
      </c>
      <c r="W22">
        <v>-2.19</v>
      </c>
      <c r="X22">
        <v>6.2144444444444433</v>
      </c>
      <c r="Y22">
        <v>5.1552777777777781</v>
      </c>
      <c r="Z22">
        <v>4.4562500000000007</v>
      </c>
      <c r="AA22">
        <v>4.8388888888888886</v>
      </c>
      <c r="AB22">
        <v>6.1509722222222223</v>
      </c>
      <c r="AC22">
        <f>X22 - X$103</f>
        <v>5.4234722222222214</v>
      </c>
      <c r="AD22">
        <f>Y22 - Y$103</f>
        <v>4.4747222222222227</v>
      </c>
      <c r="AE22">
        <f>Z22 - Z$103</f>
        <v>3.8829166666666675</v>
      </c>
      <c r="AF22">
        <f>AA22 - AA$103</f>
        <v>4.1486111111111112</v>
      </c>
      <c r="AG22">
        <f>AB22 - AB$103</f>
        <v>5.2954166666666662</v>
      </c>
    </row>
    <row r="23" spans="2:33" x14ac:dyDescent="0.35">
      <c r="B23" t="str">
        <v>Dylan</v>
      </c>
      <c r="C23">
        <v>38.53345490092665</v>
      </c>
      <c r="D23" t="str">
        <v>Joel Embiid</v>
      </c>
      <c r="E23" t="str">
        <v>C</v>
      </c>
      <c r="F23" t="str">
        <v>PHI</v>
      </c>
      <c r="G23">
        <v>60</v>
      </c>
      <c r="H23">
        <v>30.7</v>
      </c>
      <c r="I23">
        <v>1</v>
      </c>
      <c r="J23">
        <v>5.9249999999999998</v>
      </c>
      <c r="K23">
        <v>6.3166666666666673</v>
      </c>
      <c r="L23">
        <v>6.0250000000000004</v>
      </c>
      <c r="M23">
        <v>4.9833333333333325</v>
      </c>
      <c r="N23">
        <v>7.9750000000000005</v>
      </c>
      <c r="O23">
        <v>0.76</v>
      </c>
      <c r="P23">
        <v>1.6</v>
      </c>
      <c r="Q23">
        <v>-0.44</v>
      </c>
      <c r="R23">
        <v>1.71</v>
      </c>
      <c r="S23">
        <v>3.03</v>
      </c>
      <c r="T23">
        <v>0.35</v>
      </c>
      <c r="U23">
        <v>0.1</v>
      </c>
      <c r="V23">
        <v>2.46</v>
      </c>
      <c r="W23">
        <v>-1.99</v>
      </c>
      <c r="X23">
        <v>5.9249999999999998</v>
      </c>
      <c r="Y23">
        <v>5.1097222222222216</v>
      </c>
      <c r="Z23">
        <v>4.3833333333333337</v>
      </c>
      <c r="AA23">
        <v>4.666666666666667</v>
      </c>
      <c r="AB23">
        <v>6.1483333333333325</v>
      </c>
      <c r="AC23">
        <f>X23 - X$103</f>
        <v>5.1340277777777779</v>
      </c>
      <c r="AD23">
        <f>Y23 - Y$103</f>
        <v>4.4291666666666663</v>
      </c>
      <c r="AE23">
        <f>Z23 - Z$103</f>
        <v>3.8100000000000005</v>
      </c>
      <c r="AF23">
        <f>AA23 - AA$103</f>
        <v>3.9763888888888896</v>
      </c>
      <c r="AG23">
        <f>AB23 - AB$103</f>
        <v>5.2927777777777765</v>
      </c>
    </row>
    <row r="24" spans="2:33" x14ac:dyDescent="0.35">
      <c r="B24" t="str">
        <v>Brandt</v>
      </c>
      <c r="C24">
        <v>25.90360456400813</v>
      </c>
      <c r="D24" t="str">
        <v>Fred VanVleet</v>
      </c>
      <c r="E24" t="str">
        <v>SG, PG</v>
      </c>
      <c r="F24" t="str">
        <v>TOR</v>
      </c>
      <c r="G24">
        <v>67</v>
      </c>
      <c r="H24">
        <v>35.6</v>
      </c>
      <c r="I24">
        <v>1</v>
      </c>
      <c r="J24">
        <v>5.7322222222222221</v>
      </c>
      <c r="K24">
        <v>4.4201388888888893</v>
      </c>
      <c r="L24">
        <v>2.1495833333333336</v>
      </c>
      <c r="M24">
        <v>3.3686111111111114</v>
      </c>
      <c r="N24">
        <v>5.2297222222222226</v>
      </c>
      <c r="O24">
        <v>-1.67</v>
      </c>
      <c r="P24">
        <v>1.1299999999999999</v>
      </c>
      <c r="Q24">
        <v>1.47</v>
      </c>
      <c r="R24">
        <v>0.81</v>
      </c>
      <c r="S24">
        <v>-0.39</v>
      </c>
      <c r="T24">
        <v>2.44</v>
      </c>
      <c r="U24">
        <v>2.37</v>
      </c>
      <c r="V24">
        <v>-0.54</v>
      </c>
      <c r="W24">
        <v>-0.87</v>
      </c>
      <c r="X24">
        <v>5.7322222222222221</v>
      </c>
      <c r="Y24">
        <v>5.0994444444444449</v>
      </c>
      <c r="Z24">
        <v>4.3727777777777774</v>
      </c>
      <c r="AA24">
        <v>4.6597222222222214</v>
      </c>
      <c r="AB24">
        <v>5.9512499999999999</v>
      </c>
      <c r="AC24">
        <f>X24 - X$103</f>
        <v>4.9412500000000001</v>
      </c>
      <c r="AD24">
        <f>Y24 - Y$103</f>
        <v>4.4188888888888895</v>
      </c>
      <c r="AE24">
        <f>Z24 - Z$103</f>
        <v>3.7994444444444442</v>
      </c>
      <c r="AF24">
        <f>AA24 - AA$103</f>
        <v>3.9694444444444441</v>
      </c>
      <c r="AG24">
        <f>AB24 - AB$103</f>
        <v>5.0956944444444439</v>
      </c>
    </row>
    <row r="25" spans="2:33" x14ac:dyDescent="0.35">
      <c r="B25" t="str">
        <v>Akbar</v>
      </c>
      <c r="C25">
        <v>21.385346131503777</v>
      </c>
      <c r="D25" t="str">
        <v>Bradley Beal</v>
      </c>
      <c r="E25" t="str">
        <v>SG</v>
      </c>
      <c r="F25" t="str">
        <v>WAS</v>
      </c>
      <c r="G25">
        <v>60</v>
      </c>
      <c r="H25">
        <v>35</v>
      </c>
      <c r="I25">
        <v>1</v>
      </c>
      <c r="J25">
        <v>5.7</v>
      </c>
      <c r="K25">
        <v>3.7416666666666671</v>
      </c>
      <c r="L25">
        <v>2.5750000000000002</v>
      </c>
      <c r="M25">
        <v>1.8583333333333334</v>
      </c>
      <c r="N25">
        <v>5.3916666666666666</v>
      </c>
      <c r="O25">
        <v>-0.59</v>
      </c>
      <c r="P25">
        <v>2.2599999999999998</v>
      </c>
      <c r="Q25">
        <v>1.52</v>
      </c>
      <c r="R25">
        <v>2.13</v>
      </c>
      <c r="S25">
        <v>-0.44</v>
      </c>
      <c r="T25">
        <v>1.4</v>
      </c>
      <c r="U25">
        <v>0.56000000000000005</v>
      </c>
      <c r="V25">
        <v>-0.37</v>
      </c>
      <c r="W25">
        <v>-1.98</v>
      </c>
      <c r="X25">
        <v>5.7</v>
      </c>
      <c r="Y25">
        <v>5.0798611111111107</v>
      </c>
      <c r="Z25">
        <v>4.2311111111111117</v>
      </c>
      <c r="AA25">
        <v>4.6500000000000004</v>
      </c>
      <c r="AB25">
        <v>5.9183333333333339</v>
      </c>
      <c r="AC25">
        <f>X25 - X$103</f>
        <v>4.9090277777777782</v>
      </c>
      <c r="AD25">
        <f>Y25 - Y$103</f>
        <v>4.3993055555555554</v>
      </c>
      <c r="AE25">
        <f>Z25 - Z$103</f>
        <v>3.6577777777777785</v>
      </c>
      <c r="AF25">
        <f>AA25 - AA$103</f>
        <v>3.959722222222223</v>
      </c>
      <c r="AG25">
        <f>AB25 - AB$103</f>
        <v>5.0627777777777778</v>
      </c>
    </row>
    <row r="26" spans="2:33" x14ac:dyDescent="0.35">
      <c r="B26" t="str">
        <v>Dylan</v>
      </c>
      <c r="C26">
        <v>22.904072916800029</v>
      </c>
      <c r="D26" t="str">
        <v>Kevin Durant</v>
      </c>
      <c r="E26" t="str">
        <v>SF, PF</v>
      </c>
      <c r="F26" t="str">
        <v>BRO</v>
      </c>
      <c r="G26">
        <v>62</v>
      </c>
      <c r="H26">
        <v>30.6</v>
      </c>
      <c r="I26">
        <v>1</v>
      </c>
      <c r="J26">
        <v>5.6402777777777784</v>
      </c>
      <c r="K26">
        <v>3.9697222222222237</v>
      </c>
      <c r="L26">
        <v>3.2291666666666674</v>
      </c>
      <c r="M26">
        <v>1.8255555555555558</v>
      </c>
      <c r="N26">
        <v>5.8900000000000006</v>
      </c>
      <c r="O26">
        <v>0.76</v>
      </c>
      <c r="P26">
        <v>2.4900000000000002</v>
      </c>
      <c r="Q26">
        <v>0.78</v>
      </c>
      <c r="R26">
        <v>1.75</v>
      </c>
      <c r="S26">
        <v>0.45</v>
      </c>
      <c r="T26">
        <v>0.86</v>
      </c>
      <c r="U26">
        <v>-0.54</v>
      </c>
      <c r="V26">
        <v>0.28999999999999998</v>
      </c>
      <c r="W26">
        <v>-2.23</v>
      </c>
      <c r="X26">
        <v>5.6402777777777784</v>
      </c>
      <c r="Y26">
        <v>4.875</v>
      </c>
      <c r="Z26">
        <v>4.215416666666667</v>
      </c>
      <c r="AA26">
        <v>4.3833333333333337</v>
      </c>
      <c r="AB26">
        <v>5.8900000000000006</v>
      </c>
      <c r="AC26">
        <f>X26 - X$103</f>
        <v>4.8493055555555564</v>
      </c>
      <c r="AD26">
        <f>Y26 - Y$103</f>
        <v>4.1944444444444446</v>
      </c>
      <c r="AE26">
        <f>Z26 - Z$103</f>
        <v>3.6420833333333338</v>
      </c>
      <c r="AF26">
        <f>AA26 - AA$103</f>
        <v>3.6930555555555564</v>
      </c>
      <c r="AG26">
        <f>AB26 - AB$103</f>
        <v>5.0344444444444445</v>
      </c>
    </row>
    <row r="27" spans="2:33" x14ac:dyDescent="0.35">
      <c r="B27" t="str">
        <v>Kyle</v>
      </c>
      <c r="C27">
        <v>24.678078991220353</v>
      </c>
      <c r="D27" t="str">
        <v>Chris Paul</v>
      </c>
      <c r="E27" t="str">
        <v>PG</v>
      </c>
      <c r="F27" t="str">
        <v>PHX</v>
      </c>
      <c r="G27">
        <v>61</v>
      </c>
      <c r="H27">
        <v>28.5</v>
      </c>
      <c r="I27">
        <v>1</v>
      </c>
      <c r="J27">
        <v>5.6170833333333334</v>
      </c>
      <c r="K27">
        <v>4.2361111111111107</v>
      </c>
      <c r="L27">
        <v>2.3722222222222222</v>
      </c>
      <c r="M27">
        <v>2.7958333333333334</v>
      </c>
      <c r="N27">
        <v>4.8969444444444443</v>
      </c>
      <c r="O27">
        <v>0.77</v>
      </c>
      <c r="P27">
        <v>1.7</v>
      </c>
      <c r="Q27">
        <v>0.15</v>
      </c>
      <c r="R27">
        <v>0.54</v>
      </c>
      <c r="S27">
        <v>-7.0000000000000007E-2</v>
      </c>
      <c r="T27">
        <v>2.2000000000000002</v>
      </c>
      <c r="U27">
        <v>1.34</v>
      </c>
      <c r="V27">
        <v>-0.85</v>
      </c>
      <c r="W27">
        <v>-0.78</v>
      </c>
      <c r="X27">
        <v>5.6170833333333334</v>
      </c>
      <c r="Y27">
        <v>4.5397222222222222</v>
      </c>
      <c r="Z27">
        <v>4.177777777777778</v>
      </c>
      <c r="AA27">
        <v>4.3266666666666671</v>
      </c>
      <c r="AB27">
        <v>5.7236111111111114</v>
      </c>
      <c r="AC27">
        <f>X27 - X$103</f>
        <v>4.8261111111111115</v>
      </c>
      <c r="AD27">
        <f>Y27 - Y$103</f>
        <v>3.8591666666666669</v>
      </c>
      <c r="AE27">
        <f>Z27 - Z$103</f>
        <v>3.6044444444444448</v>
      </c>
      <c r="AF27">
        <f>AA27 - AA$103</f>
        <v>3.6363888888888898</v>
      </c>
      <c r="AG27">
        <f>AB27 - AB$103</f>
        <v>4.8680555555555554</v>
      </c>
    </row>
    <row r="28" spans="2:33" x14ac:dyDescent="0.35">
      <c r="B28" t="str">
        <v>_______</v>
      </c>
      <c r="C28">
        <v>20.455796546106264</v>
      </c>
      <c r="D28" t="str">
        <v>Ben Simmons</v>
      </c>
      <c r="E28" t="str">
        <v>PG</v>
      </c>
      <c r="F28" t="str">
        <v>PHI</v>
      </c>
      <c r="G28">
        <v>65</v>
      </c>
      <c r="H28">
        <v>35.200000000000003</v>
      </c>
      <c r="I28">
        <v>1</v>
      </c>
      <c r="J28">
        <v>5.5520833333333339</v>
      </c>
      <c r="K28">
        <v>3.6020833333333342</v>
      </c>
      <c r="L28">
        <v>0.77638888888888924</v>
      </c>
      <c r="M28">
        <v>6.5451388888888893</v>
      </c>
      <c r="N28">
        <v>5.7236111111111114</v>
      </c>
      <c r="O28">
        <v>3.1</v>
      </c>
      <c r="P28">
        <v>-3.26</v>
      </c>
      <c r="Q28">
        <v>-1.73</v>
      </c>
      <c r="R28">
        <v>0.6</v>
      </c>
      <c r="S28">
        <v>1.33</v>
      </c>
      <c r="T28">
        <v>3.13</v>
      </c>
      <c r="U28">
        <v>2.98</v>
      </c>
      <c r="V28">
        <v>0.19</v>
      </c>
      <c r="W28">
        <v>-2.35</v>
      </c>
      <c r="X28">
        <v>5.5520833333333339</v>
      </c>
      <c r="Y28">
        <v>4.5144444444444449</v>
      </c>
      <c r="Z28">
        <v>4.0665277777777771</v>
      </c>
      <c r="AA28">
        <v>4.2680555555555557</v>
      </c>
      <c r="AB28">
        <v>5.6097222222222216</v>
      </c>
      <c r="AC28">
        <f>X28 - X$103</f>
        <v>4.761111111111112</v>
      </c>
      <c r="AD28">
        <f>Y28 - Y$103</f>
        <v>3.8338888888888896</v>
      </c>
      <c r="AE28">
        <f>Z28 - Z$103</f>
        <v>3.4931944444444438</v>
      </c>
      <c r="AF28">
        <f>AA28 - AA$103</f>
        <v>3.5777777777777784</v>
      </c>
      <c r="AG28">
        <f>AB28 - AB$103</f>
        <v>4.7541666666666655</v>
      </c>
    </row>
    <row r="29" spans="2:33" x14ac:dyDescent="0.35">
      <c r="B29" t="str">
        <v>George</v>
      </c>
      <c r="C29">
        <v>23.401682545599886</v>
      </c>
      <c r="D29" t="str">
        <v>DeMar DeRozan</v>
      </c>
      <c r="E29" t="str">
        <v>SG, SF</v>
      </c>
      <c r="F29" t="str">
        <v>SAS</v>
      </c>
      <c r="G29">
        <v>70</v>
      </c>
      <c r="H29">
        <v>33.6</v>
      </c>
      <c r="I29">
        <v>1</v>
      </c>
      <c r="J29">
        <v>5.522222222222223</v>
      </c>
      <c r="K29">
        <v>4.0444444444444452</v>
      </c>
      <c r="L29">
        <v>2.5375000000000001</v>
      </c>
      <c r="M29">
        <v>1.8277777777777779</v>
      </c>
      <c r="N29">
        <v>4.9777777777777787</v>
      </c>
      <c r="O29">
        <v>1.76</v>
      </c>
      <c r="P29">
        <v>2.2799999999999998</v>
      </c>
      <c r="Q29">
        <v>-1.64</v>
      </c>
      <c r="R29">
        <v>1.24</v>
      </c>
      <c r="S29">
        <v>0.27</v>
      </c>
      <c r="T29">
        <v>1.55</v>
      </c>
      <c r="U29">
        <v>0.22</v>
      </c>
      <c r="V29">
        <v>-0.56000000000000005</v>
      </c>
      <c r="W29">
        <v>-0.96</v>
      </c>
      <c r="X29">
        <v>5.522222222222223</v>
      </c>
      <c r="Y29">
        <v>4.4201388888888893</v>
      </c>
      <c r="Z29">
        <v>3.9541666666666666</v>
      </c>
      <c r="AA29">
        <v>4.2154166666666661</v>
      </c>
      <c r="AB29">
        <v>5.5740277777777782</v>
      </c>
      <c r="AC29">
        <f>X29 - X$103</f>
        <v>4.7312500000000011</v>
      </c>
      <c r="AD29">
        <f>Y29 - Y$103</f>
        <v>3.7395833333333339</v>
      </c>
      <c r="AE29">
        <f>Z29 - Z$103</f>
        <v>3.3808333333333334</v>
      </c>
      <c r="AF29">
        <f>AA29 - AA$103</f>
        <v>3.5251388888888888</v>
      </c>
      <c r="AG29">
        <f>AB29 - AB$103</f>
        <v>4.7184722222222222</v>
      </c>
    </row>
    <row r="30" spans="2:33" x14ac:dyDescent="0.35">
      <c r="B30" t="str">
        <v>_______</v>
      </c>
      <c r="C30">
        <v>21.107868643325418</v>
      </c>
      <c r="D30" t="str">
        <v>Kyle Lowry</v>
      </c>
      <c r="E30" t="str">
        <v>PG</v>
      </c>
      <c r="F30" t="str">
        <v>TOR</v>
      </c>
      <c r="G30">
        <v>60</v>
      </c>
      <c r="H30">
        <v>33.9</v>
      </c>
      <c r="I30">
        <v>1</v>
      </c>
      <c r="J30">
        <v>5.3583333333333343</v>
      </c>
      <c r="K30">
        <v>3.7000000000000006</v>
      </c>
      <c r="L30">
        <v>1.4916666666666667</v>
      </c>
      <c r="M30">
        <v>2.0749999999999997</v>
      </c>
      <c r="N30">
        <v>5.0500000000000007</v>
      </c>
      <c r="O30">
        <v>-1.48</v>
      </c>
      <c r="P30">
        <v>1.95</v>
      </c>
      <c r="Q30">
        <v>1.29</v>
      </c>
      <c r="R30">
        <v>0.8</v>
      </c>
      <c r="S30">
        <v>-7.0000000000000007E-2</v>
      </c>
      <c r="T30">
        <v>2.65</v>
      </c>
      <c r="U30">
        <v>1.29</v>
      </c>
      <c r="V30">
        <v>-0.37</v>
      </c>
      <c r="W30">
        <v>-1.62</v>
      </c>
      <c r="X30">
        <v>5.3583333333333343</v>
      </c>
      <c r="Y30">
        <v>4.42</v>
      </c>
      <c r="Z30">
        <v>3.9022222222222225</v>
      </c>
      <c r="AA30">
        <v>4.0851388888888875</v>
      </c>
      <c r="AB30">
        <v>5.4683333333333328</v>
      </c>
      <c r="AC30">
        <f>X30 - X$103</f>
        <v>4.5673611111111123</v>
      </c>
      <c r="AD30">
        <f>Y30 - Y$103</f>
        <v>3.7394444444444446</v>
      </c>
      <c r="AE30">
        <f>Z30 - Z$103</f>
        <v>3.3288888888888892</v>
      </c>
      <c r="AF30">
        <f>AA30 - AA$103</f>
        <v>3.3948611111111102</v>
      </c>
      <c r="AG30">
        <f>AB30 - AB$103</f>
        <v>4.6127777777777768</v>
      </c>
    </row>
    <row r="31" spans="2:33" x14ac:dyDescent="0.35">
      <c r="B31" t="str">
        <v>Tom</v>
      </c>
      <c r="C31">
        <v>37.440193597503892</v>
      </c>
      <c r="D31" t="str">
        <v>Nikola Vucevic</v>
      </c>
      <c r="E31" t="str">
        <v>C</v>
      </c>
      <c r="F31" t="str">
        <v>ORL</v>
      </c>
      <c r="G31">
        <v>69</v>
      </c>
      <c r="H31">
        <v>31.6</v>
      </c>
      <c r="I31">
        <v>1</v>
      </c>
      <c r="J31">
        <v>5.3475000000000001</v>
      </c>
      <c r="K31">
        <v>6.1524999999999999</v>
      </c>
      <c r="L31">
        <v>5.5966666666666667</v>
      </c>
      <c r="M31">
        <v>5.9416666666666673</v>
      </c>
      <c r="N31">
        <v>5.9512499999999999</v>
      </c>
      <c r="O31">
        <v>1.1299999999999999</v>
      </c>
      <c r="P31">
        <v>0.22</v>
      </c>
      <c r="Q31">
        <v>0.28000000000000003</v>
      </c>
      <c r="R31">
        <v>1.02</v>
      </c>
      <c r="S31">
        <v>2.4</v>
      </c>
      <c r="T31">
        <v>0.57999999999999996</v>
      </c>
      <c r="U31">
        <v>-0.05</v>
      </c>
      <c r="V31">
        <v>0.63</v>
      </c>
      <c r="W31">
        <v>0.21</v>
      </c>
      <c r="X31">
        <v>5.3475000000000001</v>
      </c>
      <c r="Y31">
        <v>4.2361111111111107</v>
      </c>
      <c r="Z31">
        <v>3.6733333333333338</v>
      </c>
      <c r="AA31">
        <v>3.9025000000000007</v>
      </c>
      <c r="AB31">
        <v>5.4618055555555545</v>
      </c>
      <c r="AC31">
        <f>X31 - X$103</f>
        <v>4.5565277777777782</v>
      </c>
      <c r="AD31">
        <f>Y31 - Y$103</f>
        <v>3.5555555555555554</v>
      </c>
      <c r="AE31">
        <f>Z31 - Z$103</f>
        <v>3.1000000000000005</v>
      </c>
      <c r="AF31">
        <f>AA31 - AA$103</f>
        <v>3.2122222222222234</v>
      </c>
      <c r="AG31">
        <f>AB31 - AB$103</f>
        <v>4.6062499999999984</v>
      </c>
    </row>
    <row r="32" spans="2:33" x14ac:dyDescent="0.35">
      <c r="B32" t="str">
        <v>_______</v>
      </c>
      <c r="C32">
        <v>18.732661344518615</v>
      </c>
      <c r="D32" t="str">
        <v>Jamal Murray</v>
      </c>
      <c r="E32" t="str">
        <v>PG, SG</v>
      </c>
      <c r="F32" t="str">
        <v>DEN</v>
      </c>
      <c r="G32">
        <v>68</v>
      </c>
      <c r="H32">
        <v>33.799999999999997</v>
      </c>
      <c r="I32">
        <v>1</v>
      </c>
      <c r="J32">
        <v>5.033888888888888</v>
      </c>
      <c r="K32">
        <v>3.3433333333333324</v>
      </c>
      <c r="L32">
        <v>1.9833333333333329</v>
      </c>
      <c r="M32">
        <v>1.8416666666666663</v>
      </c>
      <c r="N32">
        <v>4.4861111111111098</v>
      </c>
      <c r="O32">
        <v>-0.1</v>
      </c>
      <c r="P32">
        <v>1.59</v>
      </c>
      <c r="Q32">
        <v>0.98</v>
      </c>
      <c r="R32">
        <v>1.01</v>
      </c>
      <c r="S32">
        <v>-0.2</v>
      </c>
      <c r="T32">
        <v>1.44</v>
      </c>
      <c r="U32">
        <v>0.61</v>
      </c>
      <c r="V32">
        <v>-0.57999999999999996</v>
      </c>
      <c r="W32">
        <v>-1.21</v>
      </c>
      <c r="X32">
        <v>5.033888888888888</v>
      </c>
      <c r="Y32">
        <v>4.0799999999999983</v>
      </c>
      <c r="Z32">
        <v>3.6169444444444441</v>
      </c>
      <c r="AA32">
        <v>3.8986111111111108</v>
      </c>
      <c r="AB32">
        <v>5.4499999999999993</v>
      </c>
      <c r="AC32">
        <f>X32 - X$103</f>
        <v>4.242916666666666</v>
      </c>
      <c r="AD32">
        <f>Y32 - Y$103</f>
        <v>3.3994444444444429</v>
      </c>
      <c r="AE32">
        <f>Z32 - Z$103</f>
        <v>3.0436111111111108</v>
      </c>
      <c r="AF32">
        <f>AA32 - AA$103</f>
        <v>3.2083333333333335</v>
      </c>
      <c r="AG32">
        <f>AB32 - AB$103</f>
        <v>4.5944444444444432</v>
      </c>
    </row>
    <row r="33" spans="2:33" x14ac:dyDescent="0.35">
      <c r="B33" t="str">
        <v>Ben</v>
      </c>
      <c r="C33">
        <v>32.359580788958048</v>
      </c>
      <c r="D33" t="str">
        <v>Bam Adebayo</v>
      </c>
      <c r="E33" t="str">
        <v>C, PF</v>
      </c>
      <c r="F33" t="str">
        <v>MIA</v>
      </c>
      <c r="G33">
        <v>65</v>
      </c>
      <c r="H33">
        <v>34.5</v>
      </c>
      <c r="I33">
        <v>1</v>
      </c>
      <c r="J33">
        <v>5.0284722222222227</v>
      </c>
      <c r="K33">
        <v>5.3895833333333334</v>
      </c>
      <c r="L33">
        <v>3.9541666666666666</v>
      </c>
      <c r="M33">
        <v>6.5451388888888893</v>
      </c>
      <c r="N33">
        <v>6.8520833333333329</v>
      </c>
      <c r="O33">
        <v>3.19</v>
      </c>
      <c r="P33">
        <v>-1.28</v>
      </c>
      <c r="Q33">
        <v>-1.75</v>
      </c>
      <c r="R33">
        <v>0.75</v>
      </c>
      <c r="S33">
        <v>2.46</v>
      </c>
      <c r="T33">
        <v>1.59</v>
      </c>
      <c r="U33">
        <v>0.61</v>
      </c>
      <c r="V33">
        <v>2.02</v>
      </c>
      <c r="W33">
        <v>-1.62</v>
      </c>
      <c r="X33">
        <v>5.0284722222222227</v>
      </c>
      <c r="Y33">
        <v>4.0444444444444452</v>
      </c>
      <c r="Z33">
        <v>3.5826388888888885</v>
      </c>
      <c r="AA33">
        <v>3.8155555555555556</v>
      </c>
      <c r="AB33">
        <v>5.3916666666666666</v>
      </c>
      <c r="AC33">
        <f>X33 - X$103</f>
        <v>4.2375000000000007</v>
      </c>
      <c r="AD33">
        <f>Y33 - Y$103</f>
        <v>3.3638888888888898</v>
      </c>
      <c r="AE33">
        <f>Z33 - Z$103</f>
        <v>3.0093055555555552</v>
      </c>
      <c r="AF33">
        <f>AA33 - AA$103</f>
        <v>3.1252777777777783</v>
      </c>
      <c r="AG33">
        <f>AB33 - AB$103</f>
        <v>4.5361111111111105</v>
      </c>
    </row>
    <row r="34" spans="2:33" x14ac:dyDescent="0.35">
      <c r="B34" t="str">
        <v>Akbar</v>
      </c>
      <c r="C34">
        <v>26.531628612251829</v>
      </c>
      <c r="D34" t="str">
        <v>Shai Gilgeous-Alexander</v>
      </c>
      <c r="E34" t="str">
        <v>SG, PG</v>
      </c>
      <c r="F34" t="str">
        <v>OKL</v>
      </c>
      <c r="G34">
        <v>68</v>
      </c>
      <c r="H34">
        <v>34.9</v>
      </c>
      <c r="I34">
        <v>1</v>
      </c>
      <c r="J34">
        <v>4.9866666666666664</v>
      </c>
      <c r="K34">
        <v>4.5144444444444449</v>
      </c>
      <c r="L34">
        <v>3.2772222222222229</v>
      </c>
      <c r="M34">
        <v>3.7588888888888894</v>
      </c>
      <c r="N34">
        <v>5.4683333333333328</v>
      </c>
      <c r="O34">
        <v>0.17</v>
      </c>
      <c r="P34">
        <v>0.8</v>
      </c>
      <c r="Q34">
        <v>7.0000000000000007E-2</v>
      </c>
      <c r="R34">
        <v>1.28</v>
      </c>
      <c r="S34">
        <v>0.62</v>
      </c>
      <c r="T34">
        <v>1.31</v>
      </c>
      <c r="U34">
        <v>1.03</v>
      </c>
      <c r="V34">
        <v>0.51</v>
      </c>
      <c r="W34">
        <v>-1.01</v>
      </c>
      <c r="X34">
        <v>4.9866666666666664</v>
      </c>
      <c r="Y34">
        <v>3.9697222222222237</v>
      </c>
      <c r="Z34">
        <v>3.3833333333333329</v>
      </c>
      <c r="AA34">
        <v>3.7619444444444454</v>
      </c>
      <c r="AB34">
        <v>5.3569444444444443</v>
      </c>
      <c r="AC34">
        <f>X34 - X$103</f>
        <v>4.1956944444444444</v>
      </c>
      <c r="AD34">
        <f>Y34 - Y$103</f>
        <v>3.2891666666666683</v>
      </c>
      <c r="AE34">
        <f>Z34 - Z$103</f>
        <v>2.8099999999999996</v>
      </c>
      <c r="AF34">
        <f>AA34 - AA$103</f>
        <v>3.0716666666666681</v>
      </c>
      <c r="AG34">
        <f>AB34 - AB$103</f>
        <v>4.5013888888888882</v>
      </c>
    </row>
    <row r="35" spans="2:33" x14ac:dyDescent="0.35">
      <c r="B35" t="str">
        <v>_______</v>
      </c>
      <c r="C35">
        <v>15.244769318116592</v>
      </c>
      <c r="D35" t="str">
        <v>D'Angelo Russell</v>
      </c>
      <c r="E35" t="str">
        <v>PG</v>
      </c>
      <c r="F35" t="str">
        <v>MIN</v>
      </c>
      <c r="G35">
        <v>67</v>
      </c>
      <c r="H35">
        <v>31.3</v>
      </c>
      <c r="I35">
        <v>1</v>
      </c>
      <c r="J35">
        <v>4.885416666666667</v>
      </c>
      <c r="K35">
        <v>2.8195833333333336</v>
      </c>
      <c r="L35">
        <v>0.96777777777777807</v>
      </c>
      <c r="M35">
        <v>1.9820833333333332</v>
      </c>
      <c r="N35">
        <v>4.3456944444444447</v>
      </c>
      <c r="O35">
        <v>-1.21</v>
      </c>
      <c r="P35">
        <v>0.9</v>
      </c>
      <c r="Q35">
        <v>2.1800000000000002</v>
      </c>
      <c r="R35">
        <v>1.23</v>
      </c>
      <c r="S35">
        <v>-0.48</v>
      </c>
      <c r="T35">
        <v>1.99</v>
      </c>
      <c r="U35">
        <v>0.64</v>
      </c>
      <c r="V35">
        <v>-0.57999999999999996</v>
      </c>
      <c r="W35">
        <v>-1.64</v>
      </c>
      <c r="X35">
        <v>4.885416666666667</v>
      </c>
      <c r="Y35">
        <v>3.9666666666666668</v>
      </c>
      <c r="Z35">
        <v>3.2772222222222229</v>
      </c>
      <c r="AA35">
        <v>3.7588888888888894</v>
      </c>
      <c r="AB35">
        <v>5.2297222222222226</v>
      </c>
      <c r="AC35">
        <f>X35 - X$103</f>
        <v>4.094444444444445</v>
      </c>
      <c r="AD35">
        <f>Y35 - Y$103</f>
        <v>3.2861111111111114</v>
      </c>
      <c r="AE35">
        <f>Z35 - Z$103</f>
        <v>2.7038888888888897</v>
      </c>
      <c r="AF35">
        <f>AA35 - AA$103</f>
        <v>3.0686111111111121</v>
      </c>
      <c r="AG35">
        <f>AB35 - AB$103</f>
        <v>4.3741666666666665</v>
      </c>
    </row>
    <row r="36" spans="2:33" x14ac:dyDescent="0.35">
      <c r="B36" t="str">
        <v>Ben</v>
      </c>
      <c r="C36">
        <v>40.900337875088077</v>
      </c>
      <c r="D36" t="str">
        <v>Deandre Ayton</v>
      </c>
      <c r="E36" t="str">
        <v>C</v>
      </c>
      <c r="F36" t="str">
        <v>PHX</v>
      </c>
      <c r="G36">
        <v>67</v>
      </c>
      <c r="H36">
        <v>32.5</v>
      </c>
      <c r="I36">
        <v>1</v>
      </c>
      <c r="J36">
        <v>4.7272222222222222</v>
      </c>
      <c r="K36">
        <v>6.6720833333333331</v>
      </c>
      <c r="L36">
        <v>6.9419444444444451</v>
      </c>
      <c r="M36">
        <v>6.8302777777777779</v>
      </c>
      <c r="N36">
        <v>7.221111111111111</v>
      </c>
      <c r="O36">
        <v>3.47</v>
      </c>
      <c r="P36">
        <v>-0.17</v>
      </c>
      <c r="Q36">
        <v>-1.51</v>
      </c>
      <c r="R36">
        <v>0.95</v>
      </c>
      <c r="S36">
        <v>2.83</v>
      </c>
      <c r="T36">
        <v>-0.28999999999999998</v>
      </c>
      <c r="U36">
        <v>-0.2</v>
      </c>
      <c r="V36">
        <v>2.68</v>
      </c>
      <c r="W36">
        <v>-0.59</v>
      </c>
      <c r="X36">
        <v>4.7272222222222222</v>
      </c>
      <c r="Y36">
        <v>3.8694444444444445</v>
      </c>
      <c r="Z36">
        <v>3.2677777777777783</v>
      </c>
      <c r="AA36">
        <v>3.7511111111111113</v>
      </c>
      <c r="AB36">
        <v>5.1486111111111112</v>
      </c>
      <c r="AC36">
        <f>X36 - X$103</f>
        <v>3.9362500000000002</v>
      </c>
      <c r="AD36">
        <f>Y36 - Y$103</f>
        <v>3.1888888888888891</v>
      </c>
      <c r="AE36">
        <f>Z36 - Z$103</f>
        <v>2.6944444444444451</v>
      </c>
      <c r="AF36">
        <f>AA36 - AA$103</f>
        <v>3.060833333333334</v>
      </c>
      <c r="AG36">
        <f>AB36 - AB$103</f>
        <v>4.2930555555555552</v>
      </c>
    </row>
    <row r="37" spans="2:33" x14ac:dyDescent="0.35">
      <c r="B37" t="str">
        <v>_______</v>
      </c>
      <c r="C37">
        <v>12.200841272799938</v>
      </c>
      <c r="D37" t="str">
        <v>Collin Sexton</v>
      </c>
      <c r="E37" t="str">
        <v>SG, PG</v>
      </c>
      <c r="F37" t="str">
        <v>CLE</v>
      </c>
      <c r="G37">
        <v>70</v>
      </c>
      <c r="H37">
        <v>34.9</v>
      </c>
      <c r="I37">
        <v>1</v>
      </c>
      <c r="J37">
        <v>4.6861111111111109</v>
      </c>
      <c r="K37">
        <v>2.3624999999999994</v>
      </c>
      <c r="L37">
        <v>1.7013888888888886</v>
      </c>
      <c r="M37">
        <v>0.69027777777777743</v>
      </c>
      <c r="N37">
        <v>3.6944444444444438</v>
      </c>
      <c r="O37">
        <v>0.59</v>
      </c>
      <c r="P37">
        <v>1.72</v>
      </c>
      <c r="Q37">
        <v>0.32</v>
      </c>
      <c r="R37">
        <v>1.5</v>
      </c>
      <c r="S37">
        <v>-0.5</v>
      </c>
      <c r="T37">
        <v>0.68</v>
      </c>
      <c r="U37">
        <v>0.51</v>
      </c>
      <c r="V37">
        <v>-1.02</v>
      </c>
      <c r="W37">
        <v>-1.37</v>
      </c>
      <c r="X37">
        <v>4.6861111111111109</v>
      </c>
      <c r="Y37">
        <v>3.7416666666666671</v>
      </c>
      <c r="Z37">
        <v>3.2291666666666674</v>
      </c>
      <c r="AA37">
        <v>3.584027777777778</v>
      </c>
      <c r="AB37">
        <v>5.0500000000000007</v>
      </c>
      <c r="AC37">
        <f>X37 - X$103</f>
        <v>3.8951388888888889</v>
      </c>
      <c r="AD37">
        <f>Y37 - Y$103</f>
        <v>3.0611111111111118</v>
      </c>
      <c r="AE37">
        <f>Z37 - Z$103</f>
        <v>2.6558333333333342</v>
      </c>
      <c r="AF37">
        <f>AA37 - AA$103</f>
        <v>2.8937500000000007</v>
      </c>
      <c r="AG37">
        <f>AB37 - AB$103</f>
        <v>4.1944444444444446</v>
      </c>
    </row>
    <row r="38" spans="2:33" x14ac:dyDescent="0.35">
      <c r="B38" t="str">
        <v>_______</v>
      </c>
      <c r="C38">
        <v>8.9210573625316858</v>
      </c>
      <c r="D38" t="str">
        <v>Ja Morant</v>
      </c>
      <c r="E38" t="str">
        <v>PG</v>
      </c>
      <c r="F38" t="str">
        <v>MEM</v>
      </c>
      <c r="G38">
        <v>68</v>
      </c>
      <c r="H38">
        <v>33.1</v>
      </c>
      <c r="I38">
        <v>1</v>
      </c>
      <c r="J38">
        <v>4.6277777777777782</v>
      </c>
      <c r="K38">
        <v>1.8699999999999999</v>
      </c>
      <c r="L38">
        <v>-1.0294444444444444</v>
      </c>
      <c r="M38">
        <v>1.6338888888888885</v>
      </c>
      <c r="N38">
        <v>4.165</v>
      </c>
      <c r="O38">
        <v>0.56000000000000005</v>
      </c>
      <c r="P38">
        <v>0.25</v>
      </c>
      <c r="Q38">
        <v>-0.25</v>
      </c>
      <c r="R38">
        <v>1.04</v>
      </c>
      <c r="S38">
        <v>-0.26</v>
      </c>
      <c r="T38">
        <v>3.07</v>
      </c>
      <c r="U38">
        <v>0.49</v>
      </c>
      <c r="V38">
        <v>-0.49</v>
      </c>
      <c r="W38">
        <v>-2.4300000000000002</v>
      </c>
      <c r="X38">
        <v>4.6277777777777782</v>
      </c>
      <c r="Y38">
        <v>3.7399999999999998</v>
      </c>
      <c r="Z38">
        <v>3.2290277777777776</v>
      </c>
      <c r="AA38">
        <v>3.5822222222222222</v>
      </c>
      <c r="AB38">
        <v>4.9777777777777787</v>
      </c>
      <c r="AC38">
        <f>X38 - X$103</f>
        <v>3.8368055555555562</v>
      </c>
      <c r="AD38">
        <f>Y38 - Y$103</f>
        <v>3.0594444444444444</v>
      </c>
      <c r="AE38">
        <f>Z38 - Z$103</f>
        <v>2.6556944444444444</v>
      </c>
      <c r="AF38">
        <f>AA38 - AA$103</f>
        <v>2.8919444444444449</v>
      </c>
      <c r="AG38">
        <f>AB38 - AB$103</f>
        <v>4.1222222222222227</v>
      </c>
    </row>
    <row r="39" spans="2:33" x14ac:dyDescent="0.35">
      <c r="B39" t="str">
        <v>_______</v>
      </c>
      <c r="C39">
        <v>16.416649243189877</v>
      </c>
      <c r="D39" t="str">
        <v>Domantas Sabonis</v>
      </c>
      <c r="E39" t="str">
        <v>PF, C</v>
      </c>
      <c r="F39" t="str">
        <v>IND</v>
      </c>
      <c r="G39">
        <v>64</v>
      </c>
      <c r="H39">
        <v>34.200000000000003</v>
      </c>
      <c r="I39">
        <v>1</v>
      </c>
      <c r="J39">
        <v>4.275555555555556</v>
      </c>
      <c r="K39">
        <v>2.9955555555555553</v>
      </c>
      <c r="L39">
        <v>2.0444444444444443</v>
      </c>
      <c r="M39">
        <v>3.7511111111111113</v>
      </c>
      <c r="N39">
        <v>4.1422222222222222</v>
      </c>
      <c r="O39">
        <v>2.7</v>
      </c>
      <c r="P39">
        <v>-0.85</v>
      </c>
      <c r="Q39">
        <v>-1.2</v>
      </c>
      <c r="R39">
        <v>0.8</v>
      </c>
      <c r="S39">
        <v>2.88</v>
      </c>
      <c r="T39">
        <v>1.07</v>
      </c>
      <c r="U39">
        <v>-0.59</v>
      </c>
      <c r="V39">
        <v>-0.15</v>
      </c>
      <c r="W39">
        <v>-1.29</v>
      </c>
      <c r="X39">
        <v>4.275555555555556</v>
      </c>
      <c r="Y39">
        <v>3.7000000000000006</v>
      </c>
      <c r="Z39">
        <v>3.1733333333333329</v>
      </c>
      <c r="AA39">
        <v>3.5416666666666665</v>
      </c>
      <c r="AB39">
        <v>4.8969444444444443</v>
      </c>
      <c r="AC39">
        <f>X39 - X$103</f>
        <v>3.484583333333334</v>
      </c>
      <c r="AD39">
        <f>Y39 - Y$103</f>
        <v>3.0194444444444453</v>
      </c>
      <c r="AE39">
        <f>Z39 - Z$103</f>
        <v>2.5999999999999996</v>
      </c>
      <c r="AF39">
        <f>AA39 - AA$103</f>
        <v>2.8513888888888892</v>
      </c>
      <c r="AG39">
        <f>AB39 - AB$103</f>
        <v>4.0413888888888883</v>
      </c>
    </row>
    <row r="40" spans="2:33" x14ac:dyDescent="0.35">
      <c r="B40" t="str">
        <v>Alex</v>
      </c>
      <c r="C40">
        <v>30.495856993360039</v>
      </c>
      <c r="D40" t="str">
        <v>John Collins</v>
      </c>
      <c r="E40" t="str">
        <v>PF, C</v>
      </c>
      <c r="F40" t="str">
        <v>ATL</v>
      </c>
      <c r="G40">
        <v>65</v>
      </c>
      <c r="H40">
        <v>31.1</v>
      </c>
      <c r="I40">
        <v>1</v>
      </c>
      <c r="J40">
        <v>4.1618055555555555</v>
      </c>
      <c r="K40">
        <v>5.1097222222222216</v>
      </c>
      <c r="L40">
        <v>5.615277777777778</v>
      </c>
      <c r="M40">
        <v>4.9111111111111105</v>
      </c>
      <c r="N40">
        <v>5.4618055555555545</v>
      </c>
      <c r="O40">
        <v>3.06</v>
      </c>
      <c r="P40">
        <v>0.22</v>
      </c>
      <c r="Q40">
        <v>-0.13</v>
      </c>
      <c r="R40">
        <v>0.88</v>
      </c>
      <c r="S40">
        <v>1.48</v>
      </c>
      <c r="T40">
        <v>-0.56000000000000005</v>
      </c>
      <c r="U40">
        <v>-0.34</v>
      </c>
      <c r="V40">
        <v>1.44</v>
      </c>
      <c r="W40">
        <v>-0.39</v>
      </c>
      <c r="X40">
        <v>4.1618055555555555</v>
      </c>
      <c r="Y40">
        <v>3.657083333333333</v>
      </c>
      <c r="Z40">
        <v>3.072222222222222</v>
      </c>
      <c r="AA40">
        <v>3.431944444444444</v>
      </c>
      <c r="AB40">
        <v>4.5969444444444445</v>
      </c>
      <c r="AC40">
        <f>X40 - X$103</f>
        <v>3.3708333333333336</v>
      </c>
      <c r="AD40">
        <f>Y40 - Y$103</f>
        <v>2.9765277777777777</v>
      </c>
      <c r="AE40">
        <f>Z40 - Z$103</f>
        <v>2.4988888888888887</v>
      </c>
      <c r="AF40">
        <f>AA40 - AA$103</f>
        <v>2.7416666666666667</v>
      </c>
      <c r="AG40">
        <f>AB40 - AB$103</f>
        <v>3.7413888888888889</v>
      </c>
    </row>
    <row r="41" spans="2:33" x14ac:dyDescent="0.35">
      <c r="B41" t="str">
        <v>_______</v>
      </c>
      <c r="C41">
        <v>10.716336711045695</v>
      </c>
      <c r="D41" t="str">
        <v>De'Aaron Fox</v>
      </c>
      <c r="E41" t="str">
        <v>PG</v>
      </c>
      <c r="F41" t="str">
        <v>SAC</v>
      </c>
      <c r="G41">
        <v>65</v>
      </c>
      <c r="H41">
        <v>33.6</v>
      </c>
      <c r="I41">
        <v>1</v>
      </c>
      <c r="J41">
        <v>3.9722222222222219</v>
      </c>
      <c r="K41">
        <v>2.1395833333333329</v>
      </c>
      <c r="L41">
        <v>-0.35208333333333347</v>
      </c>
      <c r="M41">
        <v>3.584027777777778</v>
      </c>
      <c r="N41">
        <v>3.9722222222222219</v>
      </c>
      <c r="O41">
        <v>0.83</v>
      </c>
      <c r="P41">
        <v>-1.6</v>
      </c>
      <c r="Q41">
        <v>-0.41</v>
      </c>
      <c r="R41">
        <v>1.44</v>
      </c>
      <c r="S41">
        <v>-0.28000000000000003</v>
      </c>
      <c r="T41">
        <v>2.76</v>
      </c>
      <c r="U41">
        <v>1.66</v>
      </c>
      <c r="V41">
        <v>0</v>
      </c>
      <c r="W41">
        <v>-2.0299999999999998</v>
      </c>
      <c r="X41">
        <v>3.9722222222222219</v>
      </c>
      <c r="Y41">
        <v>3.6384722222222226</v>
      </c>
      <c r="Z41">
        <v>3.0583333333333336</v>
      </c>
      <c r="AA41">
        <v>3.3905555555555553</v>
      </c>
      <c r="AB41">
        <v>4.4861111111111098</v>
      </c>
      <c r="AC41">
        <f>X41 - X$103</f>
        <v>3.1812499999999999</v>
      </c>
      <c r="AD41">
        <f>Y41 - Y$103</f>
        <v>2.9579166666666672</v>
      </c>
      <c r="AE41">
        <f>Z41 - Z$103</f>
        <v>2.4850000000000003</v>
      </c>
      <c r="AF41">
        <f>AA41 - AA$103</f>
        <v>2.700277777777778</v>
      </c>
      <c r="AG41">
        <f>AB41 - AB$103</f>
        <v>3.6305555555555542</v>
      </c>
    </row>
    <row r="42" spans="2:33" x14ac:dyDescent="0.35">
      <c r="B42" t="str">
        <v>_______</v>
      </c>
      <c r="C42">
        <v>14.048841344067842</v>
      </c>
      <c r="D42" t="str">
        <v>Brandon Ingram</v>
      </c>
      <c r="E42" t="str">
        <v>SF, PF</v>
      </c>
      <c r="F42" t="str">
        <v>NOP</v>
      </c>
      <c r="G42">
        <v>64</v>
      </c>
      <c r="H42">
        <v>33.4</v>
      </c>
      <c r="I42">
        <v>1</v>
      </c>
      <c r="J42">
        <v>3.8755555555555548</v>
      </c>
      <c r="K42">
        <v>2.6399999999999997</v>
      </c>
      <c r="L42">
        <v>2.1511111111111108</v>
      </c>
      <c r="M42">
        <v>1.9466666666666665</v>
      </c>
      <c r="N42">
        <v>4.1333333333333329</v>
      </c>
      <c r="O42">
        <v>0.19</v>
      </c>
      <c r="P42">
        <v>0.78</v>
      </c>
      <c r="Q42">
        <v>1.29</v>
      </c>
      <c r="R42">
        <v>1.26</v>
      </c>
      <c r="S42">
        <v>7.0000000000000007E-2</v>
      </c>
      <c r="T42">
        <v>0.55000000000000004</v>
      </c>
      <c r="U42">
        <v>0.22</v>
      </c>
      <c r="V42">
        <v>0.28999999999999998</v>
      </c>
      <c r="W42">
        <v>-1.68</v>
      </c>
      <c r="X42">
        <v>3.8755555555555548</v>
      </c>
      <c r="Y42">
        <v>3.6020833333333342</v>
      </c>
      <c r="Z42">
        <v>2.9250000000000003</v>
      </c>
      <c r="AA42">
        <v>3.3686111111111114</v>
      </c>
      <c r="AB42">
        <v>4.3456944444444447</v>
      </c>
      <c r="AC42">
        <f>X42 - X$103</f>
        <v>3.0845833333333328</v>
      </c>
      <c r="AD42">
        <f>Y42 - Y$103</f>
        <v>2.9215277777777788</v>
      </c>
      <c r="AE42">
        <f>Z42 - Z$103</f>
        <v>2.351666666666667</v>
      </c>
      <c r="AF42">
        <f>AA42 - AA$103</f>
        <v>2.6783333333333341</v>
      </c>
      <c r="AG42">
        <f>AB42 - AB$103</f>
        <v>3.4901388888888891</v>
      </c>
    </row>
    <row r="43" spans="2:33" x14ac:dyDescent="0.35">
      <c r="B43" t="str">
        <v>_______</v>
      </c>
      <c r="C43">
        <v>20.698126885782031</v>
      </c>
      <c r="D43" t="str">
        <v>Pascal Siakam</v>
      </c>
      <c r="E43" t="str">
        <v>PF</v>
      </c>
      <c r="F43" t="str">
        <v>TOR</v>
      </c>
      <c r="G43">
        <v>67</v>
      </c>
      <c r="H43">
        <v>35.1</v>
      </c>
      <c r="I43">
        <v>1</v>
      </c>
      <c r="J43">
        <v>3.8245833333333339</v>
      </c>
      <c r="K43">
        <v>3.6384722222222226</v>
      </c>
      <c r="L43">
        <v>3.2290277777777776</v>
      </c>
      <c r="M43">
        <v>3.145277777777777</v>
      </c>
      <c r="N43">
        <v>4.5969444444444445</v>
      </c>
      <c r="O43">
        <v>-0.34</v>
      </c>
      <c r="P43">
        <v>0.53</v>
      </c>
      <c r="Q43">
        <v>0.91</v>
      </c>
      <c r="R43">
        <v>1.45</v>
      </c>
      <c r="S43">
        <v>0.95</v>
      </c>
      <c r="T43">
        <v>0.44</v>
      </c>
      <c r="U43">
        <v>0.17</v>
      </c>
      <c r="V43">
        <v>0.83</v>
      </c>
      <c r="W43">
        <v>-1.03</v>
      </c>
      <c r="X43">
        <v>3.8245833333333339</v>
      </c>
      <c r="Y43">
        <v>3.5686111111111112</v>
      </c>
      <c r="Z43">
        <v>2.8940277777777772</v>
      </c>
      <c r="AA43">
        <v>3.3055555555555554</v>
      </c>
      <c r="AB43">
        <v>4.165</v>
      </c>
      <c r="AC43">
        <f>X43 - X$103</f>
        <v>3.0336111111111119</v>
      </c>
      <c r="AD43">
        <f>Y43 - Y$103</f>
        <v>2.8880555555555558</v>
      </c>
      <c r="AE43">
        <f>Z43 - Z$103</f>
        <v>2.3206944444444439</v>
      </c>
      <c r="AF43">
        <f>AA43 - AA$103</f>
        <v>2.615277777777778</v>
      </c>
      <c r="AG43">
        <f>AB43 - AB$103</f>
        <v>3.3094444444444444</v>
      </c>
    </row>
    <row r="44" spans="2:33" x14ac:dyDescent="0.35">
      <c r="B44" t="str">
        <v>_______</v>
      </c>
      <c r="C44">
        <v>11.359159558658904</v>
      </c>
      <c r="D44" t="str">
        <v>Buddy Hield</v>
      </c>
      <c r="E44" t="str">
        <v>SG</v>
      </c>
      <c r="F44" t="str">
        <v>SAC</v>
      </c>
      <c r="G44">
        <v>70</v>
      </c>
      <c r="H44">
        <v>29.6</v>
      </c>
      <c r="I44">
        <v>1</v>
      </c>
      <c r="J44">
        <v>3.7430555555555558</v>
      </c>
      <c r="K44">
        <v>2.2361111111111107</v>
      </c>
      <c r="L44">
        <v>2.0611111111111113</v>
      </c>
      <c r="M44">
        <v>1.7402777777777776</v>
      </c>
      <c r="N44">
        <v>2.9361111111111109</v>
      </c>
      <c r="O44">
        <v>-0.08</v>
      </c>
      <c r="P44">
        <v>0.51</v>
      </c>
      <c r="Q44">
        <v>2.58</v>
      </c>
      <c r="R44">
        <v>0.96</v>
      </c>
      <c r="S44">
        <v>-0.18</v>
      </c>
      <c r="T44">
        <v>0.18</v>
      </c>
      <c r="U44">
        <v>-0.12</v>
      </c>
      <c r="V44">
        <v>-0.83</v>
      </c>
      <c r="W44">
        <v>-0.72</v>
      </c>
      <c r="X44">
        <v>3.7430555555555558</v>
      </c>
      <c r="Y44">
        <v>3.36</v>
      </c>
      <c r="Z44">
        <v>2.8874999999999997</v>
      </c>
      <c r="AA44">
        <v>3.2772222222222211</v>
      </c>
      <c r="AB44">
        <v>4.1422222222222222</v>
      </c>
      <c r="AC44">
        <f>X44 - X$103</f>
        <v>2.9520833333333338</v>
      </c>
      <c r="AD44">
        <f>Y44 - Y$103</f>
        <v>2.6794444444444445</v>
      </c>
      <c r="AE44">
        <f>Z44 - Z$103</f>
        <v>2.3141666666666665</v>
      </c>
      <c r="AF44">
        <f>AA44 - AA$103</f>
        <v>2.5869444444444438</v>
      </c>
      <c r="AG44">
        <f>AB44 - AB$103</f>
        <v>3.2866666666666666</v>
      </c>
    </row>
    <row r="45" spans="2:33" x14ac:dyDescent="0.35">
      <c r="B45" t="str">
        <v>_______</v>
      </c>
      <c r="C45">
        <v>11.941862283833469</v>
      </c>
      <c r="D45" t="str">
        <v>Jaylen Brown</v>
      </c>
      <c r="E45" t="str">
        <v>SG, SF</v>
      </c>
      <c r="F45" t="str">
        <v>BOS</v>
      </c>
      <c r="G45">
        <v>70</v>
      </c>
      <c r="H45">
        <v>34.4</v>
      </c>
      <c r="I45">
        <v>1</v>
      </c>
      <c r="J45">
        <v>3.5972222222222223</v>
      </c>
      <c r="K45">
        <v>2.3236111111111111</v>
      </c>
      <c r="L45">
        <v>2.5375000000000001</v>
      </c>
      <c r="M45">
        <v>2.8874999999999997</v>
      </c>
      <c r="N45">
        <v>3.3152777777777778</v>
      </c>
      <c r="O45">
        <v>0.72</v>
      </c>
      <c r="P45">
        <v>-0.57999999999999996</v>
      </c>
      <c r="Q45">
        <v>1.01</v>
      </c>
      <c r="R45">
        <v>1.25</v>
      </c>
      <c r="S45">
        <v>0.76</v>
      </c>
      <c r="T45">
        <v>-0.22</v>
      </c>
      <c r="U45">
        <v>0.76</v>
      </c>
      <c r="V45">
        <v>-0.28999999999999998</v>
      </c>
      <c r="W45">
        <v>-1.02</v>
      </c>
      <c r="X45">
        <v>3.5972222222222223</v>
      </c>
      <c r="Y45">
        <v>3.3527777777777774</v>
      </c>
      <c r="Z45">
        <v>2.8680555555555558</v>
      </c>
      <c r="AA45">
        <v>3.145277777777777</v>
      </c>
      <c r="AB45">
        <v>4.1333333333333329</v>
      </c>
      <c r="AC45">
        <f>X45 - X$103</f>
        <v>2.8062500000000004</v>
      </c>
      <c r="AD45">
        <f>Y45 - Y$103</f>
        <v>2.6722222222222221</v>
      </c>
      <c r="AE45">
        <f>Z45 - Z$103</f>
        <v>2.2947222222222226</v>
      </c>
      <c r="AF45">
        <f>AA45 - AA$103</f>
        <v>2.4549999999999996</v>
      </c>
      <c r="AG45">
        <f>AB45 - AB$103</f>
        <v>3.2777777777777772</v>
      </c>
    </row>
    <row r="46" spans="2:33" x14ac:dyDescent="0.35">
      <c r="B46" t="str">
        <v>_______</v>
      </c>
      <c r="C46">
        <v>12.084300727765028</v>
      </c>
      <c r="D46" t="str">
        <v>Dejounte Murray</v>
      </c>
      <c r="E46" t="str">
        <v>PG, SG</v>
      </c>
      <c r="F46" t="str">
        <v>SAS</v>
      </c>
      <c r="G46">
        <v>67</v>
      </c>
      <c r="H46">
        <v>28.3</v>
      </c>
      <c r="I46">
        <v>1</v>
      </c>
      <c r="J46">
        <v>3.5268055555555557</v>
      </c>
      <c r="K46">
        <v>2.3449999999999998</v>
      </c>
      <c r="L46">
        <v>1.2841666666666669</v>
      </c>
      <c r="M46">
        <v>1.9541666666666673</v>
      </c>
      <c r="N46">
        <v>3.0708333333333333</v>
      </c>
      <c r="O46">
        <v>0.15</v>
      </c>
      <c r="P46">
        <v>0.42</v>
      </c>
      <c r="Q46">
        <v>-0.86</v>
      </c>
      <c r="R46">
        <v>-0.12</v>
      </c>
      <c r="S46">
        <v>0.67</v>
      </c>
      <c r="T46">
        <v>1.1399999999999999</v>
      </c>
      <c r="U46">
        <v>2.39</v>
      </c>
      <c r="V46">
        <v>-0.49</v>
      </c>
      <c r="W46">
        <v>-0.78</v>
      </c>
      <c r="X46">
        <v>3.5268055555555557</v>
      </c>
      <c r="Y46">
        <v>3.3433333333333324</v>
      </c>
      <c r="Z46">
        <v>2.8288888888888888</v>
      </c>
      <c r="AA46">
        <v>3.137777777777778</v>
      </c>
      <c r="AB46">
        <v>3.9722222222222219</v>
      </c>
      <c r="AC46">
        <f>X46 - X$103</f>
        <v>2.7358333333333338</v>
      </c>
      <c r="AD46">
        <f>Y46 - Y$103</f>
        <v>2.662777777777777</v>
      </c>
      <c r="AE46">
        <f>Z46 - Z$103</f>
        <v>2.2555555555555555</v>
      </c>
      <c r="AF46">
        <f>AA46 - AA$103</f>
        <v>2.4475000000000007</v>
      </c>
      <c r="AG46">
        <f>AB46 - AB$103</f>
        <v>3.1166666666666663</v>
      </c>
    </row>
    <row r="47" spans="2:33" x14ac:dyDescent="0.35">
      <c r="B47" t="str">
        <v>Zmo</v>
      </c>
      <c r="C47">
        <v>28.932733809955266</v>
      </c>
      <c r="D47" t="str">
        <v xml:space="preserve">Jusuf Nurkic </v>
      </c>
      <c r="E47" t="str">
        <v>C</v>
      </c>
      <c r="F47" t="str">
        <v>POR</v>
      </c>
      <c r="G47">
        <v>60</v>
      </c>
      <c r="H47">
        <v>30.1</v>
      </c>
      <c r="I47">
        <v>1</v>
      </c>
      <c r="J47">
        <v>3.3833333333333333</v>
      </c>
      <c r="K47">
        <v>4.875</v>
      </c>
      <c r="L47">
        <v>4.3833333333333337</v>
      </c>
      <c r="M47">
        <v>4.6500000000000004</v>
      </c>
      <c r="N47">
        <v>5.4499999999999993</v>
      </c>
      <c r="O47">
        <v>1.17</v>
      </c>
      <c r="P47">
        <v>0.27</v>
      </c>
      <c r="Q47">
        <v>-1.29</v>
      </c>
      <c r="R47">
        <v>0.44</v>
      </c>
      <c r="S47">
        <v>2.0499999999999998</v>
      </c>
      <c r="T47">
        <v>0.59</v>
      </c>
      <c r="U47">
        <v>0.83</v>
      </c>
      <c r="V47">
        <v>2.48</v>
      </c>
      <c r="W47">
        <v>-0.69</v>
      </c>
      <c r="X47">
        <v>3.3833333333333333</v>
      </c>
      <c r="Y47">
        <v>3.276388888888889</v>
      </c>
      <c r="Z47">
        <v>2.7416666666666667</v>
      </c>
      <c r="AA47">
        <v>3.041666666666667</v>
      </c>
      <c r="AB47">
        <v>3.8897222222222219</v>
      </c>
      <c r="AC47">
        <f>X47 - X$103</f>
        <v>2.5923611111111113</v>
      </c>
      <c r="AD47">
        <f>Y47 - Y$103</f>
        <v>2.5958333333333337</v>
      </c>
      <c r="AE47">
        <f>Z47 - Z$103</f>
        <v>2.1683333333333334</v>
      </c>
      <c r="AF47">
        <f>AA47 - AA$103</f>
        <v>2.3513888888888896</v>
      </c>
      <c r="AG47">
        <f>AB47 - AB$103</f>
        <v>3.0341666666666662</v>
      </c>
    </row>
    <row r="48" spans="2:33" x14ac:dyDescent="0.35">
      <c r="B48" t="str">
        <v>_______</v>
      </c>
      <c r="C48">
        <v>8.395699984913982</v>
      </c>
      <c r="D48" t="str">
        <v>Malcolm Brogdon</v>
      </c>
      <c r="E48" t="str">
        <v>PG, SG</v>
      </c>
      <c r="F48" t="str">
        <v>IND</v>
      </c>
      <c r="G48">
        <v>62</v>
      </c>
      <c r="H48">
        <v>30.8</v>
      </c>
      <c r="I48">
        <v>1</v>
      </c>
      <c r="J48">
        <v>3.3238888888888889</v>
      </c>
      <c r="K48">
        <v>1.7911111111111109</v>
      </c>
      <c r="L48">
        <v>-0.41333333333333333</v>
      </c>
      <c r="M48">
        <v>0.12916666666666679</v>
      </c>
      <c r="N48">
        <v>2.6349999999999998</v>
      </c>
      <c r="O48">
        <v>-0.5</v>
      </c>
      <c r="P48">
        <v>1.93</v>
      </c>
      <c r="Q48">
        <v>0.09</v>
      </c>
      <c r="R48">
        <v>0.47</v>
      </c>
      <c r="S48">
        <v>0.04</v>
      </c>
      <c r="T48">
        <v>2.56</v>
      </c>
      <c r="U48">
        <v>-0.73</v>
      </c>
      <c r="V48">
        <v>-0.8</v>
      </c>
      <c r="W48">
        <v>-0.98</v>
      </c>
      <c r="X48">
        <v>3.3238888888888889</v>
      </c>
      <c r="Y48">
        <v>3.2383333333333337</v>
      </c>
      <c r="Z48">
        <v>2.7416666666666667</v>
      </c>
      <c r="AA48">
        <v>2.9777777777777779</v>
      </c>
      <c r="AB48">
        <v>3.8533333333333335</v>
      </c>
      <c r="AC48">
        <f>X48 - X$103</f>
        <v>2.5329166666666669</v>
      </c>
      <c r="AD48">
        <f>Y48 - Y$103</f>
        <v>2.5577777777777784</v>
      </c>
      <c r="AE48">
        <f>Z48 - Z$103</f>
        <v>2.1683333333333334</v>
      </c>
      <c r="AF48">
        <f>AA48 - AA$103</f>
        <v>2.2875000000000005</v>
      </c>
      <c r="AG48">
        <f>AB48 - AB$103</f>
        <v>2.9977777777777779</v>
      </c>
    </row>
    <row r="49" spans="2:33" x14ac:dyDescent="0.35">
      <c r="B49" t="str">
        <v>_______</v>
      </c>
      <c r="C49">
        <v>11.559868275107922</v>
      </c>
      <c r="D49" t="str">
        <v>Jrue Holiday</v>
      </c>
      <c r="E49" t="str">
        <v>PG, SG</v>
      </c>
      <c r="F49" t="str">
        <v>MIL</v>
      </c>
      <c r="G49">
        <v>63</v>
      </c>
      <c r="H49">
        <v>31.4</v>
      </c>
      <c r="I49">
        <v>1</v>
      </c>
      <c r="J49">
        <v>3.1674999999999995</v>
      </c>
      <c r="K49">
        <v>2.2662499999999999</v>
      </c>
      <c r="L49">
        <v>0.98874999999999991</v>
      </c>
      <c r="M49">
        <v>2.5287500000000001</v>
      </c>
      <c r="N49">
        <v>3.61375</v>
      </c>
      <c r="O49">
        <v>0.15</v>
      </c>
      <c r="P49">
        <v>-0.3</v>
      </c>
      <c r="Q49">
        <v>0.33</v>
      </c>
      <c r="R49">
        <v>0.72</v>
      </c>
      <c r="S49">
        <v>-0.18</v>
      </c>
      <c r="T49">
        <v>1.46</v>
      </c>
      <c r="U49">
        <v>1.44</v>
      </c>
      <c r="V49">
        <v>0.51</v>
      </c>
      <c r="W49">
        <v>-1.54</v>
      </c>
      <c r="X49">
        <v>3.1674999999999995</v>
      </c>
      <c r="Y49">
        <v>3.1577777777777776</v>
      </c>
      <c r="Z49">
        <v>2.6916666666666669</v>
      </c>
      <c r="AA49">
        <v>2.8972222222222217</v>
      </c>
      <c r="AB49">
        <v>3.7430555555555558</v>
      </c>
      <c r="AC49">
        <f>X49 - X$103</f>
        <v>2.3765277777777776</v>
      </c>
      <c r="AD49">
        <f>Y49 - Y$103</f>
        <v>2.4772222222222222</v>
      </c>
      <c r="AE49">
        <f>Z49 - Z$103</f>
        <v>2.1183333333333336</v>
      </c>
      <c r="AF49">
        <f>AA49 - AA$103</f>
        <v>2.2069444444444444</v>
      </c>
      <c r="AG49">
        <f>AB49 - AB$103</f>
        <v>2.8875000000000002</v>
      </c>
    </row>
    <row r="50" spans="2:33" x14ac:dyDescent="0.35">
      <c r="B50" t="str">
        <v>_______</v>
      </c>
      <c r="C50">
        <v>4.7551953400138469</v>
      </c>
      <c r="D50" t="str">
        <v xml:space="preserve">Bojan Bogdanovic </v>
      </c>
      <c r="E50" t="str">
        <v>SF, PF</v>
      </c>
      <c r="F50" t="str">
        <v>UTA</v>
      </c>
      <c r="G50">
        <v>64</v>
      </c>
      <c r="H50">
        <v>32.9</v>
      </c>
      <c r="I50">
        <v>1</v>
      </c>
      <c r="J50">
        <v>3.1644444444444435</v>
      </c>
      <c r="K50">
        <v>1.2444444444444434</v>
      </c>
      <c r="L50">
        <v>1.448888888888888</v>
      </c>
      <c r="M50">
        <v>-1.0044444444444443</v>
      </c>
      <c r="N50">
        <v>2.2311111111111099</v>
      </c>
      <c r="O50">
        <v>-0.25</v>
      </c>
      <c r="P50">
        <v>2.5299999999999998</v>
      </c>
      <c r="Q50">
        <v>1.69</v>
      </c>
      <c r="R50">
        <v>1.08</v>
      </c>
      <c r="S50">
        <v>-0.28000000000000003</v>
      </c>
      <c r="T50">
        <v>-0.23</v>
      </c>
      <c r="U50">
        <v>-0.98</v>
      </c>
      <c r="V50">
        <v>-1.05</v>
      </c>
      <c r="W50">
        <v>-1.1100000000000001</v>
      </c>
      <c r="X50">
        <v>3.1644444444444435</v>
      </c>
      <c r="Y50">
        <v>3.1111111111111107</v>
      </c>
      <c r="Z50">
        <v>2.6833333333333331</v>
      </c>
      <c r="AA50">
        <v>2.8874999999999997</v>
      </c>
      <c r="AB50">
        <v>3.6944444444444438</v>
      </c>
      <c r="AC50">
        <f>X50 - X$103</f>
        <v>2.3734722222222215</v>
      </c>
      <c r="AD50">
        <f>Y50 - Y$103</f>
        <v>2.4305555555555554</v>
      </c>
      <c r="AE50">
        <f>Z50 - Z$103</f>
        <v>2.11</v>
      </c>
      <c r="AF50">
        <f>AA50 - AA$103</f>
        <v>2.1972222222222224</v>
      </c>
      <c r="AG50">
        <f>AB50 - AB$103</f>
        <v>2.8388888888888881</v>
      </c>
    </row>
    <row r="51" spans="2:33" x14ac:dyDescent="0.35">
      <c r="B51" t="str">
        <v>_______</v>
      </c>
      <c r="C51">
        <v>14.203303812487126</v>
      </c>
      <c r="D51" t="str">
        <v>CJ McCollum</v>
      </c>
      <c r="E51" t="str">
        <v>SG</v>
      </c>
      <c r="F51" t="str">
        <v>POR</v>
      </c>
      <c r="G51">
        <v>65</v>
      </c>
      <c r="H51">
        <v>34.700000000000003</v>
      </c>
      <c r="I51">
        <v>1</v>
      </c>
      <c r="J51">
        <v>3.0062499999999992</v>
      </c>
      <c r="K51">
        <v>2.6631944444444438</v>
      </c>
      <c r="L51">
        <v>1.7874999999999996</v>
      </c>
      <c r="M51">
        <v>2.5458333333333329</v>
      </c>
      <c r="N51">
        <v>3.1145833333333326</v>
      </c>
      <c r="O51">
        <v>-0.16</v>
      </c>
      <c r="P51">
        <v>0.13</v>
      </c>
      <c r="Q51">
        <v>1.44</v>
      </c>
      <c r="R51">
        <v>1.41</v>
      </c>
      <c r="S51">
        <v>-0.26</v>
      </c>
      <c r="T51">
        <v>0.97</v>
      </c>
      <c r="U51">
        <v>-0.2</v>
      </c>
      <c r="V51">
        <v>0.12</v>
      </c>
      <c r="W51">
        <v>-0.5</v>
      </c>
      <c r="X51">
        <v>3.0062499999999992</v>
      </c>
      <c r="Y51">
        <v>2.9955555555555553</v>
      </c>
      <c r="Z51">
        <v>2.5750000000000002</v>
      </c>
      <c r="AA51">
        <v>2.8033333333333337</v>
      </c>
      <c r="AB51">
        <v>3.61375</v>
      </c>
      <c r="AC51">
        <f>X51 - X$103</f>
        <v>2.2152777777777772</v>
      </c>
      <c r="AD51">
        <f>Y51 - Y$103</f>
        <v>2.3149999999999999</v>
      </c>
      <c r="AE51">
        <f>Z51 - Z$103</f>
        <v>2.0016666666666669</v>
      </c>
      <c r="AF51">
        <f>AA51 - AA$103</f>
        <v>2.1130555555555564</v>
      </c>
      <c r="AG51">
        <f>AB51 - AB$103</f>
        <v>2.7581944444444444</v>
      </c>
    </row>
    <row r="52" spans="2:33" x14ac:dyDescent="0.35">
      <c r="B52" t="str">
        <v>_______</v>
      </c>
      <c r="C52">
        <v>18.286847513512051</v>
      </c>
      <c r="D52" t="str">
        <v>Tobias Harris</v>
      </c>
      <c r="E52" t="str">
        <v>SF</v>
      </c>
      <c r="F52" t="str">
        <v>PHI</v>
      </c>
      <c r="G52">
        <v>70</v>
      </c>
      <c r="H52">
        <v>34.5</v>
      </c>
      <c r="I52">
        <v>1</v>
      </c>
      <c r="J52">
        <v>2.9458333333333337</v>
      </c>
      <c r="K52">
        <v>3.276388888888889</v>
      </c>
      <c r="L52">
        <v>2.8680555555555558</v>
      </c>
      <c r="M52">
        <v>2.8972222222222217</v>
      </c>
      <c r="N52">
        <v>3.1305555555555555</v>
      </c>
      <c r="O52">
        <v>0.44</v>
      </c>
      <c r="P52">
        <v>0.39</v>
      </c>
      <c r="Q52">
        <v>0.35</v>
      </c>
      <c r="R52">
        <v>1.05</v>
      </c>
      <c r="S52">
        <v>0.84</v>
      </c>
      <c r="T52">
        <v>0.42</v>
      </c>
      <c r="U52">
        <v>-0.46</v>
      </c>
      <c r="V52">
        <v>0.19</v>
      </c>
      <c r="W52">
        <v>0.15</v>
      </c>
      <c r="X52">
        <v>2.9458333333333337</v>
      </c>
      <c r="Y52">
        <v>2.8680555555555554</v>
      </c>
      <c r="Z52">
        <v>2.5375000000000001</v>
      </c>
      <c r="AA52">
        <v>2.7958333333333334</v>
      </c>
      <c r="AB52">
        <v>3.5911111111111111</v>
      </c>
      <c r="AC52">
        <f>X52 - X$103</f>
        <v>2.1548611111111118</v>
      </c>
      <c r="AD52">
        <f>Y52 - Y$103</f>
        <v>2.1875</v>
      </c>
      <c r="AE52">
        <f>Z52 - Z$103</f>
        <v>1.9641666666666668</v>
      </c>
      <c r="AF52">
        <f>AA52 - AA$103</f>
        <v>2.1055555555555561</v>
      </c>
      <c r="AG52">
        <f>AB52 - AB$103</f>
        <v>2.7355555555555555</v>
      </c>
    </row>
    <row r="53" spans="2:33" x14ac:dyDescent="0.35">
      <c r="B53" t="str">
        <v>_______</v>
      </c>
      <c r="C53">
        <v>5.5154836576225721</v>
      </c>
      <c r="D53" t="str">
        <v>Lonzo Ball</v>
      </c>
      <c r="E53" t="str">
        <v>PG</v>
      </c>
      <c r="F53" t="str">
        <v>NOP</v>
      </c>
      <c r="G53">
        <v>67</v>
      </c>
      <c r="H53">
        <v>33.1</v>
      </c>
      <c r="I53">
        <v>1</v>
      </c>
      <c r="J53">
        <v>2.8475000000000001</v>
      </c>
      <c r="K53">
        <v>1.3586111111111112</v>
      </c>
      <c r="L53">
        <v>-1.0608333333333335</v>
      </c>
      <c r="M53">
        <v>2.382222222222222</v>
      </c>
      <c r="N53">
        <v>3.0522222222222224</v>
      </c>
      <c r="O53">
        <v>-1.43</v>
      </c>
      <c r="P53">
        <v>-1.1000000000000001</v>
      </c>
      <c r="Q53">
        <v>0.98</v>
      </c>
      <c r="R53">
        <v>-0.17</v>
      </c>
      <c r="S53">
        <v>0.62</v>
      </c>
      <c r="T53">
        <v>2.6</v>
      </c>
      <c r="U53">
        <v>1.56</v>
      </c>
      <c r="V53">
        <v>0.22</v>
      </c>
      <c r="W53">
        <v>-1.82</v>
      </c>
      <c r="X53">
        <v>2.8475000000000001</v>
      </c>
      <c r="Y53">
        <v>2.8661111111111111</v>
      </c>
      <c r="Z53">
        <v>2.5375000000000001</v>
      </c>
      <c r="AA53">
        <v>2.7916666666666665</v>
      </c>
      <c r="AB53">
        <v>3.5525000000000002</v>
      </c>
      <c r="AC53">
        <f>X53 - X$103</f>
        <v>2.0565277777777782</v>
      </c>
      <c r="AD53">
        <f>Y53 - Y$103</f>
        <v>2.1855555555555557</v>
      </c>
      <c r="AE53">
        <f>Z53 - Z$103</f>
        <v>1.9641666666666668</v>
      </c>
      <c r="AF53">
        <f>AA53 - AA$103</f>
        <v>2.1013888888888892</v>
      </c>
      <c r="AG53">
        <f>AB53 - AB$103</f>
        <v>2.6969444444444446</v>
      </c>
    </row>
    <row r="54" spans="2:33" x14ac:dyDescent="0.35">
      <c r="B54" t="str">
        <v>_______</v>
      </c>
      <c r="C54">
        <v>11.542294700856628</v>
      </c>
      <c r="D54" t="str">
        <v>Gordon Hayward</v>
      </c>
      <c r="E54" t="str">
        <v>SF</v>
      </c>
      <c r="F54" t="str">
        <v>CHA</v>
      </c>
      <c r="G54">
        <v>58</v>
      </c>
      <c r="H54">
        <v>33.200000000000003</v>
      </c>
      <c r="I54">
        <v>1</v>
      </c>
      <c r="J54">
        <v>2.8113888888888892</v>
      </c>
      <c r="K54">
        <v>2.2636111111111115</v>
      </c>
      <c r="L54">
        <v>1.7077777777777778</v>
      </c>
      <c r="M54">
        <v>1.3775000000000002</v>
      </c>
      <c r="N54">
        <v>2.5536111111111115</v>
      </c>
      <c r="O54">
        <v>0.55000000000000004</v>
      </c>
      <c r="P54">
        <v>1.1000000000000001</v>
      </c>
      <c r="Q54">
        <v>0.09</v>
      </c>
      <c r="R54">
        <v>1.02</v>
      </c>
      <c r="S54">
        <v>0.53</v>
      </c>
      <c r="T54">
        <v>0.69</v>
      </c>
      <c r="U54">
        <v>-0.49</v>
      </c>
      <c r="V54">
        <v>-0.32</v>
      </c>
      <c r="W54">
        <v>-0.36</v>
      </c>
      <c r="X54">
        <v>2.8113888888888892</v>
      </c>
      <c r="Y54">
        <v>2.8195833333333336</v>
      </c>
      <c r="Z54">
        <v>2.4337500000000003</v>
      </c>
      <c r="AA54">
        <v>2.7358333333333338</v>
      </c>
      <c r="AB54">
        <v>3.509722222222222</v>
      </c>
      <c r="AC54">
        <f>X54 - X$103</f>
        <v>2.0204166666666672</v>
      </c>
      <c r="AD54">
        <f>Y54 - Y$103</f>
        <v>2.1390277777777782</v>
      </c>
      <c r="AE54">
        <f>Z54 - Z$103</f>
        <v>1.8604166666666671</v>
      </c>
      <c r="AF54">
        <f>AA54 - AA$103</f>
        <v>2.0455555555555565</v>
      </c>
      <c r="AG54">
        <f>AB54 - AB$103</f>
        <v>2.6541666666666663</v>
      </c>
    </row>
    <row r="55" spans="2:33" x14ac:dyDescent="0.35">
      <c r="B55" t="str">
        <v>_______</v>
      </c>
      <c r="C55">
        <v>1.7954354661113119</v>
      </c>
      <c r="D55" t="str">
        <v>Victor Oladipo</v>
      </c>
      <c r="E55" t="str">
        <v>SG</v>
      </c>
      <c r="F55" t="str">
        <v>IND</v>
      </c>
      <c r="G55">
        <v>60</v>
      </c>
      <c r="H55">
        <v>31.7</v>
      </c>
      <c r="I55">
        <v>1</v>
      </c>
      <c r="J55">
        <v>2.791666666666667</v>
      </c>
      <c r="K55">
        <v>0.80000000000000016</v>
      </c>
      <c r="L55">
        <v>-4.9999999999999864E-2</v>
      </c>
      <c r="M55">
        <v>0.1416666666666668</v>
      </c>
      <c r="N55">
        <v>2.1833333333333336</v>
      </c>
      <c r="O55">
        <v>-1.17</v>
      </c>
      <c r="P55">
        <v>0.79</v>
      </c>
      <c r="Q55">
        <v>0.56000000000000005</v>
      </c>
      <c r="R55">
        <v>0.86</v>
      </c>
      <c r="S55">
        <v>0</v>
      </c>
      <c r="T55">
        <v>1.02</v>
      </c>
      <c r="U55">
        <v>1.29</v>
      </c>
      <c r="V55">
        <v>-0.73</v>
      </c>
      <c r="W55">
        <v>-1.66</v>
      </c>
      <c r="X55">
        <v>2.791666666666667</v>
      </c>
      <c r="Y55">
        <v>2.7451388888888886</v>
      </c>
      <c r="Z55">
        <v>2.4138888888888888</v>
      </c>
      <c r="AA55">
        <v>2.7265277777777781</v>
      </c>
      <c r="AB55">
        <v>3.4719444444444441</v>
      </c>
      <c r="AC55">
        <f>X55 - X$103</f>
        <v>2.000694444444445</v>
      </c>
      <c r="AD55">
        <f>Y55 - Y$103</f>
        <v>2.0645833333333332</v>
      </c>
      <c r="AE55">
        <f>Z55 - Z$103</f>
        <v>1.8405555555555555</v>
      </c>
      <c r="AF55">
        <f>AA55 - AA$103</f>
        <v>2.0362500000000008</v>
      </c>
      <c r="AG55">
        <f>AB55 - AB$103</f>
        <v>2.6163888888888884</v>
      </c>
    </row>
    <row r="56" spans="2:33" x14ac:dyDescent="0.35">
      <c r="B56" t="str">
        <v>_______</v>
      </c>
      <c r="C56">
        <v>15.567568129364085</v>
      </c>
      <c r="D56" t="str">
        <v>Andre Drummond</v>
      </c>
      <c r="E56" t="str">
        <v>C</v>
      </c>
      <c r="F56" t="str">
        <v>CLE</v>
      </c>
      <c r="G56">
        <v>70</v>
      </c>
      <c r="H56">
        <v>31.2</v>
      </c>
      <c r="I56">
        <v>1</v>
      </c>
      <c r="J56">
        <v>2.7027777777777779</v>
      </c>
      <c r="K56">
        <v>2.8680555555555554</v>
      </c>
      <c r="L56">
        <v>3.072222222222222</v>
      </c>
      <c r="M56">
        <v>6.9416666666666655</v>
      </c>
      <c r="N56">
        <v>5.3569444444444443</v>
      </c>
      <c r="O56">
        <v>2.91</v>
      </c>
      <c r="P56">
        <v>-4.1900000000000004</v>
      </c>
      <c r="Q56">
        <v>-1.39</v>
      </c>
      <c r="R56">
        <v>0.68</v>
      </c>
      <c r="S56">
        <v>3.03</v>
      </c>
      <c r="T56">
        <v>-0.21</v>
      </c>
      <c r="U56">
        <v>1.95</v>
      </c>
      <c r="V56">
        <v>2.73</v>
      </c>
      <c r="W56">
        <v>-2.56</v>
      </c>
      <c r="X56">
        <v>2.7027777777777779</v>
      </c>
      <c r="Y56">
        <v>2.7166666666666668</v>
      </c>
      <c r="Z56">
        <v>2.4111111111111114</v>
      </c>
      <c r="AA56">
        <v>2.5666666666666664</v>
      </c>
      <c r="AB56">
        <v>3.3152777777777778</v>
      </c>
      <c r="AC56">
        <f>X56 - X$103</f>
        <v>1.911805555555556</v>
      </c>
      <c r="AD56">
        <f>Y56 - Y$103</f>
        <v>2.0361111111111114</v>
      </c>
      <c r="AE56">
        <f>Z56 - Z$103</f>
        <v>1.8377777777777782</v>
      </c>
      <c r="AF56">
        <f>AA56 - AA$103</f>
        <v>1.8763888888888891</v>
      </c>
      <c r="AG56">
        <f>AB56 - AB$103</f>
        <v>2.4597222222222221</v>
      </c>
    </row>
    <row r="57" spans="2:33" x14ac:dyDescent="0.35">
      <c r="B57" t="str">
        <v>_______</v>
      </c>
      <c r="C57">
        <v>5.8725046924120647</v>
      </c>
      <c r="D57" t="str">
        <v>Eric Bledsoe</v>
      </c>
      <c r="E57" t="str">
        <v>PG</v>
      </c>
      <c r="F57" t="str">
        <v>NOP</v>
      </c>
      <c r="G57">
        <v>62</v>
      </c>
      <c r="H57">
        <v>29</v>
      </c>
      <c r="I57">
        <v>1</v>
      </c>
      <c r="J57">
        <v>2.5919444444444446</v>
      </c>
      <c r="K57">
        <v>1.412222222222222</v>
      </c>
      <c r="L57">
        <v>0.13777777777777772</v>
      </c>
      <c r="M57">
        <v>0.99888888888888883</v>
      </c>
      <c r="N57">
        <v>2.342222222222222</v>
      </c>
      <c r="O57">
        <v>0.49</v>
      </c>
      <c r="P57">
        <v>0.48</v>
      </c>
      <c r="Q57">
        <v>-0.32</v>
      </c>
      <c r="R57">
        <v>0.37</v>
      </c>
      <c r="S57">
        <v>0.02</v>
      </c>
      <c r="T57">
        <v>1.48</v>
      </c>
      <c r="U57">
        <v>0.49</v>
      </c>
      <c r="V57">
        <v>-0.28999999999999998</v>
      </c>
      <c r="W57">
        <v>-1.08</v>
      </c>
      <c r="X57">
        <v>2.5919444444444446</v>
      </c>
      <c r="Y57">
        <v>2.6631944444444438</v>
      </c>
      <c r="Z57">
        <v>2.3722222222222222</v>
      </c>
      <c r="AA57">
        <v>2.5458333333333329</v>
      </c>
      <c r="AB57">
        <v>3.3055555555555554</v>
      </c>
      <c r="AC57">
        <f>X57 - X$103</f>
        <v>1.8009722222222226</v>
      </c>
      <c r="AD57">
        <f>Y57 - Y$103</f>
        <v>1.9826388888888884</v>
      </c>
      <c r="AE57">
        <f>Z57 - Z$103</f>
        <v>1.798888888888889</v>
      </c>
      <c r="AF57">
        <f>AA57 - AA$103</f>
        <v>1.8555555555555556</v>
      </c>
      <c r="AG57">
        <f>AB57 - AB$103</f>
        <v>2.4499999999999997</v>
      </c>
    </row>
    <row r="58" spans="2:33" x14ac:dyDescent="0.35">
      <c r="B58" t="str">
        <v>_______</v>
      </c>
      <c r="C58">
        <v>14.05994044359498</v>
      </c>
      <c r="D58" t="str">
        <v>T.J. Warren</v>
      </c>
      <c r="E58" t="str">
        <v>SF</v>
      </c>
      <c r="F58" t="str">
        <v>IND</v>
      </c>
      <c r="G58">
        <v>60</v>
      </c>
      <c r="H58">
        <v>32.5</v>
      </c>
      <c r="I58">
        <v>1</v>
      </c>
      <c r="J58">
        <v>2.4500000000000006</v>
      </c>
      <c r="K58">
        <v>2.6416666666666671</v>
      </c>
      <c r="L58">
        <v>2.9250000000000003</v>
      </c>
      <c r="M58">
        <v>2.1</v>
      </c>
      <c r="N58">
        <v>2.3916666666666671</v>
      </c>
      <c r="O58">
        <v>0.88</v>
      </c>
      <c r="P58">
        <v>0.65</v>
      </c>
      <c r="Q58">
        <v>0.02</v>
      </c>
      <c r="R58">
        <v>0.86</v>
      </c>
      <c r="S58">
        <v>-0.11</v>
      </c>
      <c r="T58">
        <v>-0.34</v>
      </c>
      <c r="U58">
        <v>0.98</v>
      </c>
      <c r="V58">
        <v>-7.0000000000000007E-2</v>
      </c>
      <c r="W58">
        <v>0.3</v>
      </c>
      <c r="X58">
        <v>2.4500000000000006</v>
      </c>
      <c r="Y58">
        <v>2.6416666666666671</v>
      </c>
      <c r="Z58">
        <v>2.2755555555555551</v>
      </c>
      <c r="AA58">
        <v>2.5287500000000001</v>
      </c>
      <c r="AB58">
        <v>3.1305555555555555</v>
      </c>
      <c r="AC58">
        <f>X58 - X$103</f>
        <v>1.6590277777777787</v>
      </c>
      <c r="AD58">
        <f>Y58 - Y$103</f>
        <v>1.9611111111111117</v>
      </c>
      <c r="AE58">
        <f>Z58 - Z$103</f>
        <v>1.7022222222222219</v>
      </c>
      <c r="AF58">
        <f>AA58 - AA$103</f>
        <v>1.8384722222222227</v>
      </c>
      <c r="AG58">
        <f>AB58 - AB$103</f>
        <v>2.2749999999999999</v>
      </c>
    </row>
    <row r="59" spans="2:33" x14ac:dyDescent="0.35">
      <c r="B59" t="str">
        <v>Dylan</v>
      </c>
      <c r="C59">
        <v>30.296998126832214</v>
      </c>
      <c r="D59" t="str">
        <v xml:space="preserve">Kristaps Porzingis </v>
      </c>
      <c r="E59" t="str">
        <v>PF, C</v>
      </c>
      <c r="F59" t="str">
        <v>DAL</v>
      </c>
      <c r="G59">
        <v>55</v>
      </c>
      <c r="H59">
        <v>30.8</v>
      </c>
      <c r="I59">
        <v>1</v>
      </c>
      <c r="J59">
        <v>2.3986111111111112</v>
      </c>
      <c r="K59">
        <v>5.0798611111111107</v>
      </c>
      <c r="L59">
        <v>5.3701388888888886</v>
      </c>
      <c r="M59">
        <v>4.6597222222222214</v>
      </c>
      <c r="N59">
        <v>5.1486111111111112</v>
      </c>
      <c r="O59">
        <v>-0.84</v>
      </c>
      <c r="P59">
        <v>0.55000000000000004</v>
      </c>
      <c r="Q59">
        <v>1.24</v>
      </c>
      <c r="R59">
        <v>1.19</v>
      </c>
      <c r="S59">
        <v>1.89</v>
      </c>
      <c r="T59">
        <v>-0.38</v>
      </c>
      <c r="U59">
        <v>-0.51</v>
      </c>
      <c r="V59">
        <v>3.6</v>
      </c>
      <c r="W59">
        <v>-0.09</v>
      </c>
      <c r="X59">
        <v>2.3986111111111112</v>
      </c>
      <c r="Y59">
        <v>2.6399999999999997</v>
      </c>
      <c r="Z59">
        <v>2.2044444444444444</v>
      </c>
      <c r="AA59">
        <v>2.3852777777777781</v>
      </c>
      <c r="AB59">
        <v>3.1145833333333326</v>
      </c>
      <c r="AC59">
        <f>X59 - X$103</f>
        <v>1.6076388888888893</v>
      </c>
      <c r="AD59">
        <f>Y59 - Y$103</f>
        <v>1.9594444444444443</v>
      </c>
      <c r="AE59">
        <f>Z59 - Z$103</f>
        <v>1.6311111111111112</v>
      </c>
      <c r="AF59">
        <f>AA59 - AA$103</f>
        <v>1.6950000000000007</v>
      </c>
      <c r="AG59">
        <f>AB59 - AB$103</f>
        <v>2.259027777777777</v>
      </c>
    </row>
    <row r="60" spans="2:33" x14ac:dyDescent="0.35">
      <c r="B60" t="str">
        <v>_______</v>
      </c>
      <c r="C60">
        <v>5.5580302058099171</v>
      </c>
      <c r="D60" t="str">
        <v>Kevin Love</v>
      </c>
      <c r="E60" t="str">
        <v>PF</v>
      </c>
      <c r="F60" t="str">
        <v>CLE</v>
      </c>
      <c r="G60">
        <v>54</v>
      </c>
      <c r="H60">
        <v>29.5</v>
      </c>
      <c r="I60">
        <v>1</v>
      </c>
      <c r="J60">
        <v>2.3924999999999996</v>
      </c>
      <c r="K60">
        <v>1.3649999999999995</v>
      </c>
      <c r="L60">
        <v>1.2824999999999998</v>
      </c>
      <c r="M60">
        <v>0.28500000000000009</v>
      </c>
      <c r="N60">
        <v>1.9874999999999996</v>
      </c>
      <c r="O60">
        <v>-0.11</v>
      </c>
      <c r="P60">
        <v>1.44</v>
      </c>
      <c r="Q60">
        <v>0.96</v>
      </c>
      <c r="R60">
        <v>0.47</v>
      </c>
      <c r="S60">
        <v>1.27</v>
      </c>
      <c r="T60">
        <v>0.11</v>
      </c>
      <c r="U60">
        <v>-0.95</v>
      </c>
      <c r="V60">
        <v>-0.54</v>
      </c>
      <c r="W60">
        <v>-0.83</v>
      </c>
      <c r="X60">
        <v>2.3924999999999996</v>
      </c>
      <c r="Y60">
        <v>2.5144444444444445</v>
      </c>
      <c r="Z60">
        <v>2.1680555555555561</v>
      </c>
      <c r="AA60">
        <v>2.382222222222222</v>
      </c>
      <c r="AB60">
        <v>3.0708333333333333</v>
      </c>
      <c r="AC60">
        <f>X60 - X$103</f>
        <v>1.6015277777777777</v>
      </c>
      <c r="AD60">
        <f>Y60 - Y$103</f>
        <v>1.8338888888888891</v>
      </c>
      <c r="AE60">
        <f>Z60 - Z$103</f>
        <v>1.5947222222222228</v>
      </c>
      <c r="AF60">
        <f>AA60 - AA$103</f>
        <v>1.6919444444444447</v>
      </c>
      <c r="AG60">
        <f>AB60 - AB$103</f>
        <v>2.2152777777777777</v>
      </c>
    </row>
    <row r="61" spans="2:33" x14ac:dyDescent="0.35">
      <c r="B61" t="str">
        <v>_______</v>
      </c>
      <c r="C61">
        <v>17.186186810404536</v>
      </c>
      <c r="D61" t="str">
        <v>Jonas Valanciunas</v>
      </c>
      <c r="E61" t="str">
        <v>C</v>
      </c>
      <c r="F61" t="str">
        <v>MEM</v>
      </c>
      <c r="G61">
        <v>70</v>
      </c>
      <c r="H61">
        <v>27.2</v>
      </c>
      <c r="I61">
        <v>1</v>
      </c>
      <c r="J61">
        <v>2.3527777777777779</v>
      </c>
      <c r="K61">
        <v>3.1111111111111107</v>
      </c>
      <c r="L61">
        <v>3.3833333333333329</v>
      </c>
      <c r="M61">
        <v>3.431944444444444</v>
      </c>
      <c r="N61">
        <v>3.509722222222222</v>
      </c>
      <c r="O61">
        <v>2.78</v>
      </c>
      <c r="P61">
        <v>-0.33</v>
      </c>
      <c r="Q61">
        <v>-1.1399999999999999</v>
      </c>
      <c r="R61">
        <v>0.26</v>
      </c>
      <c r="S61">
        <v>2.2999999999999998</v>
      </c>
      <c r="T61">
        <v>-0.28000000000000003</v>
      </c>
      <c r="U61">
        <v>-1.17</v>
      </c>
      <c r="V61">
        <v>1.19</v>
      </c>
      <c r="W61">
        <v>-0.41</v>
      </c>
      <c r="X61">
        <v>2.3527777777777779</v>
      </c>
      <c r="Y61">
        <v>2.4500000000000002</v>
      </c>
      <c r="Z61">
        <v>2.1511111111111108</v>
      </c>
      <c r="AA61">
        <v>2.2458333333333336</v>
      </c>
      <c r="AB61">
        <v>3.0522222222222224</v>
      </c>
      <c r="AC61">
        <f>X61 - X$103</f>
        <v>1.5618055555555559</v>
      </c>
      <c r="AD61">
        <f>Y61 - Y$103</f>
        <v>1.7694444444444448</v>
      </c>
      <c r="AE61">
        <f>Z61 - Z$103</f>
        <v>1.5777777777777775</v>
      </c>
      <c r="AF61">
        <f>AA61 - AA$103</f>
        <v>1.5555555555555562</v>
      </c>
      <c r="AG61">
        <f>AB61 - AB$103</f>
        <v>2.1966666666666668</v>
      </c>
    </row>
    <row r="62" spans="2:33" x14ac:dyDescent="0.35">
      <c r="B62" t="str">
        <v>_______</v>
      </c>
      <c r="C62">
        <v>20.822066830501694</v>
      </c>
      <c r="D62" t="str">
        <v>Christian Wood</v>
      </c>
      <c r="E62" t="str">
        <v>C, PF</v>
      </c>
      <c r="F62" t="str">
        <v>HOU</v>
      </c>
      <c r="G62">
        <v>67</v>
      </c>
      <c r="H62">
        <v>29.5</v>
      </c>
      <c r="I62">
        <v>1</v>
      </c>
      <c r="J62">
        <v>2.3450000000000002</v>
      </c>
      <c r="K62">
        <v>3.657083333333333</v>
      </c>
      <c r="L62">
        <v>4.215416666666667</v>
      </c>
      <c r="M62">
        <v>4.2154166666666661</v>
      </c>
      <c r="N62">
        <v>3.8897222222222219</v>
      </c>
      <c r="O62">
        <v>2.2000000000000002</v>
      </c>
      <c r="P62">
        <v>-0.6</v>
      </c>
      <c r="Q62">
        <v>-0.24</v>
      </c>
      <c r="R62">
        <v>0.7</v>
      </c>
      <c r="S62">
        <v>1.72</v>
      </c>
      <c r="T62">
        <v>-0.6</v>
      </c>
      <c r="U62">
        <v>-0.66</v>
      </c>
      <c r="V62">
        <v>1.66</v>
      </c>
      <c r="W62">
        <v>-0.25</v>
      </c>
      <c r="X62">
        <v>2.3450000000000002</v>
      </c>
      <c r="Y62">
        <v>2.4341666666666666</v>
      </c>
      <c r="Z62">
        <v>2.1495833333333336</v>
      </c>
      <c r="AA62">
        <v>2.2351388888888892</v>
      </c>
      <c r="AB62">
        <v>2.9777777777777779</v>
      </c>
      <c r="AC62">
        <f>X62 - X$103</f>
        <v>1.5540277777777782</v>
      </c>
      <c r="AD62">
        <f>Y62 - Y$103</f>
        <v>1.7536111111111112</v>
      </c>
      <c r="AE62">
        <f>Z62 - Z$103</f>
        <v>1.5762500000000004</v>
      </c>
      <c r="AF62">
        <f>AA62 - AA$103</f>
        <v>1.5448611111111119</v>
      </c>
      <c r="AG62">
        <f>AB62 - AB$103</f>
        <v>2.1222222222222222</v>
      </c>
    </row>
    <row r="63" spans="2:33" x14ac:dyDescent="0.35">
      <c r="B63" t="str">
        <v>_______</v>
      </c>
      <c r="C63">
        <v>10.406486849246523</v>
      </c>
      <c r="D63" t="str">
        <v>Norman Powell</v>
      </c>
      <c r="E63" t="str">
        <v>SG, SF</v>
      </c>
      <c r="F63" t="str">
        <v>TOR</v>
      </c>
      <c r="G63">
        <v>55</v>
      </c>
      <c r="H63">
        <v>27.8</v>
      </c>
      <c r="I63">
        <v>1</v>
      </c>
      <c r="J63">
        <v>2.2840277777777778</v>
      </c>
      <c r="K63">
        <v>2.0930555555555554</v>
      </c>
      <c r="L63">
        <v>2.4138888888888888</v>
      </c>
      <c r="M63">
        <v>1.3520833333333333</v>
      </c>
      <c r="N63">
        <v>2.0243055555555558</v>
      </c>
      <c r="O63">
        <v>1.03</v>
      </c>
      <c r="P63">
        <v>0.97</v>
      </c>
      <c r="Q63">
        <v>0.82</v>
      </c>
      <c r="R63">
        <v>0.44</v>
      </c>
      <c r="S63">
        <v>-0.51</v>
      </c>
      <c r="T63">
        <v>-0.42</v>
      </c>
      <c r="U63">
        <v>0.66</v>
      </c>
      <c r="V63">
        <v>-0.34</v>
      </c>
      <c r="W63">
        <v>0.09</v>
      </c>
      <c r="X63">
        <v>2.2840277777777778</v>
      </c>
      <c r="Y63">
        <v>2.3624999999999994</v>
      </c>
      <c r="Z63">
        <v>2.0611111111111113</v>
      </c>
      <c r="AA63">
        <v>2.1</v>
      </c>
      <c r="AB63">
        <v>2.9361111111111109</v>
      </c>
      <c r="AC63">
        <f>X63 - X$103</f>
        <v>1.4930555555555558</v>
      </c>
      <c r="AD63">
        <f>Y63 - Y$103</f>
        <v>1.681944444444444</v>
      </c>
      <c r="AE63">
        <f>Z63 - Z$103</f>
        <v>1.4877777777777781</v>
      </c>
      <c r="AF63">
        <f>AA63 - AA$103</f>
        <v>1.4097222222222228</v>
      </c>
      <c r="AG63">
        <f>AB63 - AB$103</f>
        <v>2.0805555555555553</v>
      </c>
    </row>
    <row r="64" spans="2:33" x14ac:dyDescent="0.35">
      <c r="B64" t="str">
        <v>_______</v>
      </c>
      <c r="C64">
        <v>2.0174174566540071</v>
      </c>
      <c r="D64" t="str">
        <v>Zion Williamson</v>
      </c>
      <c r="E64" t="str">
        <v>PF</v>
      </c>
      <c r="F64" t="str">
        <v>NOP</v>
      </c>
      <c r="G64">
        <v>60</v>
      </c>
      <c r="H64">
        <v>31.5</v>
      </c>
      <c r="I64">
        <v>1</v>
      </c>
      <c r="J64">
        <v>2.2000000000000011</v>
      </c>
      <c r="K64">
        <v>0.83333333333333415</v>
      </c>
      <c r="L64">
        <v>0.81666666666666743</v>
      </c>
      <c r="M64">
        <v>4.666666666666667</v>
      </c>
      <c r="N64">
        <v>2.2416666666666676</v>
      </c>
      <c r="O64">
        <v>5.28</v>
      </c>
      <c r="P64">
        <v>-4.5999999999999996</v>
      </c>
      <c r="Q64">
        <v>-1.26</v>
      </c>
      <c r="R64">
        <v>2</v>
      </c>
      <c r="S64">
        <v>1.25</v>
      </c>
      <c r="T64">
        <v>0.02</v>
      </c>
      <c r="U64">
        <v>-0.05</v>
      </c>
      <c r="V64">
        <v>0.05</v>
      </c>
      <c r="W64">
        <v>-1.69</v>
      </c>
      <c r="X64">
        <v>2.2000000000000011</v>
      </c>
      <c r="Y64">
        <v>2.3449999999999998</v>
      </c>
      <c r="Z64">
        <v>2.0444444444444443</v>
      </c>
      <c r="AA64">
        <v>2.0749999999999997</v>
      </c>
      <c r="AB64">
        <v>2.6349999999999998</v>
      </c>
      <c r="AC64">
        <f>X64 - X$103</f>
        <v>1.4090277777777791</v>
      </c>
      <c r="AD64">
        <f>Y64 - Y$103</f>
        <v>1.6644444444444444</v>
      </c>
      <c r="AE64">
        <f>Z64 - Z$103</f>
        <v>1.471111111111111</v>
      </c>
      <c r="AF64">
        <f>AA64 - AA$103</f>
        <v>1.3847222222222224</v>
      </c>
      <c r="AG64">
        <f>AB64 - AB$103</f>
        <v>1.7794444444444442</v>
      </c>
    </row>
    <row r="65" spans="2:33" x14ac:dyDescent="0.35">
      <c r="B65" t="str">
        <v>_______</v>
      </c>
      <c r="C65">
        <v>3.1606247079488572</v>
      </c>
      <c r="D65" t="str">
        <v>Elfrid Payton</v>
      </c>
      <c r="E65" t="str">
        <v>PG</v>
      </c>
      <c r="F65" t="str">
        <v>NYK</v>
      </c>
      <c r="G65">
        <v>67</v>
      </c>
      <c r="H65">
        <v>32.5</v>
      </c>
      <c r="I65">
        <v>1</v>
      </c>
      <c r="J65">
        <v>2.1681944444444441</v>
      </c>
      <c r="K65">
        <v>1.0049999999999997</v>
      </c>
      <c r="L65">
        <v>-1.6936111111111114</v>
      </c>
      <c r="M65">
        <v>1.8424999999999998</v>
      </c>
      <c r="N65">
        <v>2.0565277777777773</v>
      </c>
      <c r="O65">
        <v>-0.55000000000000004</v>
      </c>
      <c r="P65">
        <v>-0.9</v>
      </c>
      <c r="Q65">
        <v>-1.1100000000000001</v>
      </c>
      <c r="R65">
        <v>-0.3</v>
      </c>
      <c r="S65">
        <v>0.12</v>
      </c>
      <c r="T65">
        <v>2.9</v>
      </c>
      <c r="U65">
        <v>2.17</v>
      </c>
      <c r="V65">
        <v>-0.12</v>
      </c>
      <c r="W65">
        <v>-1.1299999999999999</v>
      </c>
      <c r="X65">
        <v>2.1681944444444441</v>
      </c>
      <c r="Y65">
        <v>2.3236111111111111</v>
      </c>
      <c r="Z65">
        <v>1.9913888888888891</v>
      </c>
      <c r="AA65">
        <v>2.0316666666666667</v>
      </c>
      <c r="AB65">
        <v>2.5536111111111115</v>
      </c>
      <c r="AC65">
        <f>X65 - X$103</f>
        <v>1.3772222222222221</v>
      </c>
      <c r="AD65">
        <f>Y65 - Y$103</f>
        <v>1.6430555555555557</v>
      </c>
      <c r="AE65">
        <f>Z65 - Z$103</f>
        <v>1.4180555555555558</v>
      </c>
      <c r="AF65">
        <f>AA65 - AA$103</f>
        <v>1.3413888888888894</v>
      </c>
      <c r="AG65">
        <f>AB65 - AB$103</f>
        <v>1.6980555555555559</v>
      </c>
    </row>
    <row r="66" spans="2:33" x14ac:dyDescent="0.35">
      <c r="B66" t="str">
        <v>_______</v>
      </c>
      <c r="C66">
        <v>0.43764562395851958</v>
      </c>
      <c r="D66" t="str">
        <v>Mike Conley</v>
      </c>
      <c r="E66" t="str">
        <v>PG</v>
      </c>
      <c r="F66" t="str">
        <v>UTA</v>
      </c>
      <c r="G66">
        <v>58</v>
      </c>
      <c r="H66">
        <v>33.799999999999997</v>
      </c>
      <c r="I66">
        <v>1</v>
      </c>
      <c r="J66">
        <v>2.1427777777777779</v>
      </c>
      <c r="K66">
        <v>0.59611111111111126</v>
      </c>
      <c r="L66">
        <v>-0.59611111111111093</v>
      </c>
      <c r="M66">
        <v>-4.0277777777777635E-2</v>
      </c>
      <c r="N66">
        <v>1.3372222222222223</v>
      </c>
      <c r="O66">
        <v>-1.21</v>
      </c>
      <c r="P66">
        <v>0.79</v>
      </c>
      <c r="Q66">
        <v>0.93</v>
      </c>
      <c r="R66">
        <v>0.64</v>
      </c>
      <c r="S66">
        <v>-0.43</v>
      </c>
      <c r="T66">
        <v>1.48</v>
      </c>
      <c r="U66">
        <v>0.46</v>
      </c>
      <c r="V66">
        <v>-1</v>
      </c>
      <c r="W66">
        <v>-0.92</v>
      </c>
      <c r="X66">
        <v>2.1427777777777779</v>
      </c>
      <c r="Y66">
        <v>2.2662499999999999</v>
      </c>
      <c r="Z66">
        <v>1.9911111111111113</v>
      </c>
      <c r="AA66">
        <v>2.0266666666666664</v>
      </c>
      <c r="AB66">
        <v>2.5125000000000002</v>
      </c>
      <c r="AC66">
        <f>X66 - X$103</f>
        <v>1.3518055555555559</v>
      </c>
      <c r="AD66">
        <f>Y66 - Y$103</f>
        <v>1.5856944444444445</v>
      </c>
      <c r="AE66">
        <f>Z66 - Z$103</f>
        <v>1.417777777777778</v>
      </c>
      <c r="AF66">
        <f>AA66 - AA$103</f>
        <v>1.3363888888888891</v>
      </c>
      <c r="AG66">
        <f>AB66 - AB$103</f>
        <v>1.6569444444444446</v>
      </c>
    </row>
    <row r="67" spans="2:33" x14ac:dyDescent="0.35">
      <c r="B67" t="str">
        <v>_______</v>
      </c>
      <c r="C67">
        <v>18.843652339789962</v>
      </c>
      <c r="D67" t="str">
        <v>Robert Covington</v>
      </c>
      <c r="E67" t="str">
        <v>PF, SF</v>
      </c>
      <c r="F67" t="str">
        <v>POR</v>
      </c>
      <c r="G67">
        <v>64</v>
      </c>
      <c r="H67">
        <v>33.799999999999997</v>
      </c>
      <c r="I67">
        <v>1</v>
      </c>
      <c r="J67">
        <v>2.097777777777778</v>
      </c>
      <c r="K67">
        <v>3.36</v>
      </c>
      <c r="L67">
        <v>3.9022222222222225</v>
      </c>
      <c r="M67">
        <v>3.137777777777778</v>
      </c>
      <c r="N67">
        <v>3.5911111111111111</v>
      </c>
      <c r="O67">
        <v>-0.83</v>
      </c>
      <c r="P67">
        <v>0.25</v>
      </c>
      <c r="Q67">
        <v>1.08</v>
      </c>
      <c r="R67">
        <v>-0.12</v>
      </c>
      <c r="S67">
        <v>0.9</v>
      </c>
      <c r="T67">
        <v>-0.61</v>
      </c>
      <c r="U67">
        <v>1.69</v>
      </c>
      <c r="V67">
        <v>1.68</v>
      </c>
      <c r="W67">
        <v>-0.26</v>
      </c>
      <c r="X67">
        <v>2.097777777777778</v>
      </c>
      <c r="Y67">
        <v>2.2636111111111115</v>
      </c>
      <c r="Z67">
        <v>1.9833333333333329</v>
      </c>
      <c r="AA67">
        <v>1.9820833333333332</v>
      </c>
      <c r="AB67">
        <v>2.3916666666666671</v>
      </c>
      <c r="AC67">
        <f>X67 - X$103</f>
        <v>1.306805555555556</v>
      </c>
      <c r="AD67">
        <f>Y67 - Y$103</f>
        <v>1.5830555555555561</v>
      </c>
      <c r="AE67">
        <f>Z67 - Z$103</f>
        <v>1.4099999999999997</v>
      </c>
      <c r="AF67">
        <f>AA67 - AA$103</f>
        <v>1.2918055555555559</v>
      </c>
      <c r="AG67">
        <f>AB67 - AB$103</f>
        <v>1.5361111111111114</v>
      </c>
    </row>
    <row r="68" spans="2:33" x14ac:dyDescent="0.35">
      <c r="B68" t="str">
        <v>Brandt</v>
      </c>
      <c r="C68">
        <v>21.37424703197664</v>
      </c>
      <c r="D68" t="str">
        <v>Brandon Clarke</v>
      </c>
      <c r="E68" t="str">
        <v>PF</v>
      </c>
      <c r="F68" t="str">
        <v>MEM</v>
      </c>
      <c r="G68">
        <v>68</v>
      </c>
      <c r="H68">
        <v>25.2</v>
      </c>
      <c r="I68">
        <v>1</v>
      </c>
      <c r="J68">
        <v>2.0872222222222221</v>
      </c>
      <c r="K68">
        <v>3.7399999999999998</v>
      </c>
      <c r="L68">
        <v>4.2311111111111117</v>
      </c>
      <c r="M68">
        <v>3.8155555555555556</v>
      </c>
      <c r="N68">
        <v>3.3055555555555554</v>
      </c>
      <c r="O68">
        <v>3.28</v>
      </c>
      <c r="P68">
        <v>-0.08</v>
      </c>
      <c r="Q68">
        <v>-0.9</v>
      </c>
      <c r="R68">
        <v>0.14000000000000001</v>
      </c>
      <c r="S68">
        <v>0.83</v>
      </c>
      <c r="T68">
        <v>-0.52</v>
      </c>
      <c r="U68">
        <v>-0.54</v>
      </c>
      <c r="V68">
        <v>1.29</v>
      </c>
      <c r="W68">
        <v>0.46</v>
      </c>
      <c r="X68">
        <v>2.0872222222222221</v>
      </c>
      <c r="Y68">
        <v>2.2361111111111107</v>
      </c>
      <c r="Z68">
        <v>1.9500000000000002</v>
      </c>
      <c r="AA68">
        <v>1.9541666666666673</v>
      </c>
      <c r="AB68">
        <v>2.3862500000000004</v>
      </c>
      <c r="AC68">
        <f>X68 - X$103</f>
        <v>1.2962500000000001</v>
      </c>
      <c r="AD68">
        <f>Y68 - Y$103</f>
        <v>1.5555555555555554</v>
      </c>
      <c r="AE68">
        <f>Z68 - Z$103</f>
        <v>1.3766666666666669</v>
      </c>
      <c r="AF68">
        <f>AA68 - AA$103</f>
        <v>1.2638888888888897</v>
      </c>
      <c r="AG68">
        <f>AB68 - AB$103</f>
        <v>1.5306944444444448</v>
      </c>
    </row>
    <row r="69" spans="2:33" x14ac:dyDescent="0.35">
      <c r="B69" t="str">
        <v>_______</v>
      </c>
      <c r="C69">
        <v>2.6028949567103492</v>
      </c>
      <c r="D69" t="str">
        <v>Evan Fournier</v>
      </c>
      <c r="E69" t="str">
        <v>SG</v>
      </c>
      <c r="F69" t="str">
        <v>ORL</v>
      </c>
      <c r="G69">
        <v>67</v>
      </c>
      <c r="H69">
        <v>31.1</v>
      </c>
      <c r="I69">
        <v>1</v>
      </c>
      <c r="J69">
        <v>2.0286111111111111</v>
      </c>
      <c r="K69">
        <v>0.92125000000000012</v>
      </c>
      <c r="L69">
        <v>0.56763888888888925</v>
      </c>
      <c r="M69">
        <v>0.32569444444444451</v>
      </c>
      <c r="N69">
        <v>1.2841666666666669</v>
      </c>
      <c r="O69">
        <v>-0.35</v>
      </c>
      <c r="P69">
        <v>0.64</v>
      </c>
      <c r="Q69">
        <v>1.27</v>
      </c>
      <c r="R69">
        <v>0.68</v>
      </c>
      <c r="S69">
        <v>-0.9</v>
      </c>
      <c r="T69">
        <v>0.38</v>
      </c>
      <c r="U69">
        <v>0.46</v>
      </c>
      <c r="V69">
        <v>-0.8</v>
      </c>
      <c r="W69">
        <v>-0.39</v>
      </c>
      <c r="X69">
        <v>2.0286111111111111</v>
      </c>
      <c r="Y69">
        <v>2.2240277777777782</v>
      </c>
      <c r="Z69">
        <v>1.9166666666666667</v>
      </c>
      <c r="AA69">
        <v>1.9466666666666665</v>
      </c>
      <c r="AB69">
        <v>2.38</v>
      </c>
      <c r="AC69">
        <f>X69 - X$103</f>
        <v>1.2376388888888892</v>
      </c>
      <c r="AD69">
        <f>Y69 - Y$103</f>
        <v>1.5434722222222228</v>
      </c>
      <c r="AE69">
        <f>Z69 - Z$103</f>
        <v>1.3433333333333335</v>
      </c>
      <c r="AF69">
        <f>AA69 - AA$103</f>
        <v>1.256388888888889</v>
      </c>
      <c r="AG69">
        <f>AB69 - AB$103</f>
        <v>1.5244444444444443</v>
      </c>
    </row>
    <row r="70" spans="2:33" x14ac:dyDescent="0.35">
      <c r="B70" t="str">
        <v>Kyle</v>
      </c>
      <c r="C70">
        <v>30.799232380435054</v>
      </c>
      <c r="D70" t="str">
        <v>Rudy Gobert</v>
      </c>
      <c r="E70" t="str">
        <v>C</v>
      </c>
      <c r="F70" t="str">
        <v>UTA</v>
      </c>
      <c r="G70">
        <v>67</v>
      </c>
      <c r="H70">
        <v>34.799999999999997</v>
      </c>
      <c r="I70">
        <v>1</v>
      </c>
      <c r="J70">
        <v>2.0193055555555555</v>
      </c>
      <c r="K70">
        <v>5.1552777777777781</v>
      </c>
      <c r="L70">
        <v>5.6670833333333333</v>
      </c>
      <c r="M70">
        <v>8.8030555555555559</v>
      </c>
      <c r="N70">
        <v>5.5740277777777782</v>
      </c>
      <c r="O70">
        <v>4.82</v>
      </c>
      <c r="P70">
        <v>-3.92</v>
      </c>
      <c r="Q70">
        <v>-1.75</v>
      </c>
      <c r="R70">
        <v>0.36</v>
      </c>
      <c r="S70">
        <v>3.67</v>
      </c>
      <c r="T70">
        <v>-0.55000000000000004</v>
      </c>
      <c r="U70">
        <v>-0.46</v>
      </c>
      <c r="V70">
        <v>3.82</v>
      </c>
      <c r="W70">
        <v>-0.45</v>
      </c>
      <c r="X70">
        <v>2.0193055555555555</v>
      </c>
      <c r="Y70">
        <v>2.1395833333333329</v>
      </c>
      <c r="Z70">
        <v>1.7997222222222222</v>
      </c>
      <c r="AA70">
        <v>1.8611111111111109</v>
      </c>
      <c r="AB70">
        <v>2.3500000000000005</v>
      </c>
      <c r="AC70">
        <f>X70 - X$103</f>
        <v>1.2283333333333335</v>
      </c>
      <c r="AD70">
        <f>Y70 - Y$103</f>
        <v>1.4590277777777776</v>
      </c>
      <c r="AE70">
        <f>Z70 - Z$103</f>
        <v>1.226388888888889</v>
      </c>
      <c r="AF70">
        <f>AA70 - AA$103</f>
        <v>1.1708333333333334</v>
      </c>
      <c r="AG70">
        <f>AB70 - AB$103</f>
        <v>1.4944444444444449</v>
      </c>
    </row>
    <row r="71" spans="2:33" x14ac:dyDescent="0.35">
      <c r="B71" t="str">
        <v>_______</v>
      </c>
      <c r="C71">
        <v>12.678102552466727</v>
      </c>
      <c r="D71" t="str">
        <v>Mikal Bridges</v>
      </c>
      <c r="E71" t="str">
        <v>SF</v>
      </c>
      <c r="F71" t="str">
        <v>PHX</v>
      </c>
      <c r="G71">
        <v>69</v>
      </c>
      <c r="H71">
        <v>31.6</v>
      </c>
      <c r="I71">
        <v>1</v>
      </c>
      <c r="J71">
        <v>1.945416666666667</v>
      </c>
      <c r="K71">
        <v>2.4341666666666666</v>
      </c>
      <c r="L71">
        <v>2.6833333333333331</v>
      </c>
      <c r="M71">
        <v>2.0316666666666667</v>
      </c>
      <c r="N71">
        <v>2.3862500000000004</v>
      </c>
      <c r="O71">
        <v>0.5</v>
      </c>
      <c r="P71">
        <v>0.42</v>
      </c>
      <c r="Q71">
        <v>0.01</v>
      </c>
      <c r="R71">
        <v>-0.36</v>
      </c>
      <c r="S71">
        <v>-0.11</v>
      </c>
      <c r="T71">
        <v>-0.26</v>
      </c>
      <c r="U71">
        <v>1.83</v>
      </c>
      <c r="V71">
        <v>0.46</v>
      </c>
      <c r="W71">
        <v>0.05</v>
      </c>
      <c r="X71">
        <v>1.945416666666667</v>
      </c>
      <c r="Y71">
        <v>2.1388888888888888</v>
      </c>
      <c r="Z71">
        <v>1.788888888888889</v>
      </c>
      <c r="AA71">
        <v>1.8583333333333334</v>
      </c>
      <c r="AB71">
        <v>2.342222222222222</v>
      </c>
      <c r="AC71">
        <f>X71 - X$103</f>
        <v>1.1544444444444451</v>
      </c>
      <c r="AD71">
        <f>Y71 - Y$103</f>
        <v>1.4583333333333335</v>
      </c>
      <c r="AE71">
        <f>Z71 - Z$103</f>
        <v>1.2155555555555557</v>
      </c>
      <c r="AF71">
        <f>AA71 - AA$103</f>
        <v>1.1680555555555561</v>
      </c>
      <c r="AG71">
        <f>AB71 - AB$103</f>
        <v>1.4866666666666664</v>
      </c>
    </row>
    <row r="72" spans="2:33" x14ac:dyDescent="0.35">
      <c r="B72" t="str">
        <v>_______</v>
      </c>
      <c r="C72">
        <v>15.554619179915761</v>
      </c>
      <c r="D72" t="str">
        <v xml:space="preserve">Derrick White </v>
      </c>
      <c r="E72" t="str">
        <v>PG, SG</v>
      </c>
      <c r="F72" t="str">
        <v>SAS</v>
      </c>
      <c r="G72">
        <v>67</v>
      </c>
      <c r="H72">
        <v>28.1</v>
      </c>
      <c r="I72">
        <v>1</v>
      </c>
      <c r="J72">
        <v>1.889027777777778</v>
      </c>
      <c r="K72">
        <v>2.8661111111111111</v>
      </c>
      <c r="L72">
        <v>1.9913888888888891</v>
      </c>
      <c r="M72">
        <v>1.8611111111111109</v>
      </c>
      <c r="N72">
        <v>2.9777777777777779</v>
      </c>
      <c r="O72">
        <v>0.22</v>
      </c>
      <c r="P72">
        <v>1.08</v>
      </c>
      <c r="Q72">
        <v>-0.1</v>
      </c>
      <c r="R72">
        <v>0.08</v>
      </c>
      <c r="S72">
        <v>-0.39</v>
      </c>
      <c r="T72">
        <v>0.94</v>
      </c>
      <c r="U72">
        <v>0.2</v>
      </c>
      <c r="V72">
        <v>1.17</v>
      </c>
      <c r="W72">
        <v>-0.12</v>
      </c>
      <c r="X72">
        <v>1.889027777777778</v>
      </c>
      <c r="Y72">
        <v>2.0930555555555554</v>
      </c>
      <c r="Z72">
        <v>1.7874999999999996</v>
      </c>
      <c r="AA72">
        <v>1.8472222222222221</v>
      </c>
      <c r="AB72">
        <v>2.2819444444444446</v>
      </c>
      <c r="AC72">
        <f>X72 - X$103</f>
        <v>1.0980555555555558</v>
      </c>
      <c r="AD72">
        <f>Y72 - Y$103</f>
        <v>1.4125000000000001</v>
      </c>
      <c r="AE72">
        <f>Z72 - Z$103</f>
        <v>1.2141666666666664</v>
      </c>
      <c r="AF72">
        <f>AA72 - AA$103</f>
        <v>1.1569444444444446</v>
      </c>
      <c r="AG72">
        <f>AB72 - AB$103</f>
        <v>1.4263888888888889</v>
      </c>
    </row>
    <row r="73" spans="2:33" x14ac:dyDescent="0.35">
      <c r="B73" t="str">
        <v>_______</v>
      </c>
      <c r="C73">
        <v>-4.7271353560014191</v>
      </c>
      <c r="D73" t="str">
        <v>Lou Williams</v>
      </c>
      <c r="E73" t="str">
        <v>SG</v>
      </c>
      <c r="F73" t="str">
        <v>LAC</v>
      </c>
      <c r="G73">
        <v>68</v>
      </c>
      <c r="H73">
        <v>27.2</v>
      </c>
      <c r="I73">
        <v>1</v>
      </c>
      <c r="J73">
        <v>1.8322222222222226</v>
      </c>
      <c r="K73">
        <v>-0.17944444444444418</v>
      </c>
      <c r="L73">
        <v>-1.6716666666666664</v>
      </c>
      <c r="M73">
        <v>-2.115555555555555</v>
      </c>
      <c r="N73">
        <v>1.0483333333333336</v>
      </c>
      <c r="O73">
        <v>-1.1399999999999999</v>
      </c>
      <c r="P73">
        <v>2.0499999999999998</v>
      </c>
      <c r="Q73">
        <v>0.1</v>
      </c>
      <c r="R73">
        <v>0.69</v>
      </c>
      <c r="S73">
        <v>-0.75</v>
      </c>
      <c r="T73">
        <v>1.58</v>
      </c>
      <c r="U73">
        <v>-0.59</v>
      </c>
      <c r="V73">
        <v>-0.83</v>
      </c>
      <c r="W73">
        <v>-1.3</v>
      </c>
      <c r="X73">
        <v>1.8322222222222226</v>
      </c>
      <c r="Y73">
        <v>1.9930555555555558</v>
      </c>
      <c r="Z73">
        <v>1.7305555555555556</v>
      </c>
      <c r="AA73">
        <v>1.8424999999999998</v>
      </c>
      <c r="AB73">
        <v>2.2416666666666676</v>
      </c>
      <c r="AC73">
        <f>X73 - X$103</f>
        <v>1.0412500000000007</v>
      </c>
      <c r="AD73">
        <f>Y73 - Y$103</f>
        <v>1.3125000000000004</v>
      </c>
      <c r="AE73">
        <f>Z73 - Z$103</f>
        <v>1.1572222222222224</v>
      </c>
      <c r="AF73">
        <f>AA73 - AA$103</f>
        <v>1.1522222222222225</v>
      </c>
      <c r="AG73">
        <f>AB73 - AB$103</f>
        <v>1.386111111111112</v>
      </c>
    </row>
    <row r="74" spans="2:33" x14ac:dyDescent="0.35">
      <c r="B74" t="str">
        <v>_______</v>
      </c>
      <c r="C74">
        <v>6.9195197478050918</v>
      </c>
      <c r="D74" t="str">
        <v>Lauri Markkanen</v>
      </c>
      <c r="E74" t="str">
        <v>PF</v>
      </c>
      <c r="F74" t="str">
        <v>CHI</v>
      </c>
      <c r="G74">
        <v>50</v>
      </c>
      <c r="H74">
        <v>32.5</v>
      </c>
      <c r="I74">
        <v>1</v>
      </c>
      <c r="J74">
        <v>1.8055555555555556</v>
      </c>
      <c r="K74">
        <v>1.5694444444444446</v>
      </c>
      <c r="L74">
        <v>1.9166666666666667</v>
      </c>
      <c r="M74">
        <v>0.80555555555555547</v>
      </c>
      <c r="N74">
        <v>1.8194444444444444</v>
      </c>
      <c r="O74">
        <v>-0.78</v>
      </c>
      <c r="P74">
        <v>1.1000000000000001</v>
      </c>
      <c r="Q74">
        <v>1.03</v>
      </c>
      <c r="R74">
        <v>0.73</v>
      </c>
      <c r="S74">
        <v>1</v>
      </c>
      <c r="T74">
        <v>-0.5</v>
      </c>
      <c r="U74">
        <v>0.02</v>
      </c>
      <c r="V74">
        <v>0.02</v>
      </c>
      <c r="W74">
        <v>-0.36</v>
      </c>
      <c r="X74">
        <v>1.8055555555555556</v>
      </c>
      <c r="Y74">
        <v>1.9175000000000002</v>
      </c>
      <c r="Z74">
        <v>1.7077777777777778</v>
      </c>
      <c r="AA74">
        <v>1.8416666666666663</v>
      </c>
      <c r="AB74">
        <v>2.2311111111111099</v>
      </c>
      <c r="AC74">
        <f>X74 - X$103</f>
        <v>1.0145833333333334</v>
      </c>
      <c r="AD74">
        <f>Y74 - Y$103</f>
        <v>1.2369444444444451</v>
      </c>
      <c r="AE74">
        <f>Z74 - Z$103</f>
        <v>1.1344444444444446</v>
      </c>
      <c r="AF74">
        <f>AA74 - AA$103</f>
        <v>1.151388888888889</v>
      </c>
      <c r="AG74">
        <f>AB74 - AB$103</f>
        <v>1.3755555555555543</v>
      </c>
    </row>
    <row r="75" spans="2:33" x14ac:dyDescent="0.35">
      <c r="B75" t="str">
        <v>_______</v>
      </c>
      <c r="C75">
        <v>-6.0248050757155669</v>
      </c>
      <c r="D75" t="str">
        <v>John Wall</v>
      </c>
      <c r="E75" t="str">
        <v>PG</v>
      </c>
      <c r="F75" t="str">
        <v>HOU</v>
      </c>
      <c r="G75">
        <v>55</v>
      </c>
      <c r="H75">
        <v>30.1</v>
      </c>
      <c r="I75">
        <v>1</v>
      </c>
      <c r="J75">
        <v>1.7951388888888888</v>
      </c>
      <c r="K75">
        <v>-0.37430555555555534</v>
      </c>
      <c r="L75">
        <v>-2.5284722222222218</v>
      </c>
      <c r="M75">
        <v>0.1680555555555556</v>
      </c>
      <c r="N75">
        <v>1.9402777777777778</v>
      </c>
      <c r="O75">
        <v>-0.88</v>
      </c>
      <c r="P75">
        <v>-0.71</v>
      </c>
      <c r="Q75">
        <v>0.33</v>
      </c>
      <c r="R75">
        <v>0.62</v>
      </c>
      <c r="S75">
        <v>-0.51</v>
      </c>
      <c r="T75">
        <v>2.82</v>
      </c>
      <c r="U75">
        <v>0.68</v>
      </c>
      <c r="V75">
        <v>0.19</v>
      </c>
      <c r="W75">
        <v>-3.03</v>
      </c>
      <c r="X75">
        <v>1.7951388888888888</v>
      </c>
      <c r="Y75">
        <v>1.875</v>
      </c>
      <c r="Z75">
        <v>1.7013888888888886</v>
      </c>
      <c r="AA75">
        <v>1.84</v>
      </c>
      <c r="AB75">
        <v>2.214722222222222</v>
      </c>
      <c r="AC75">
        <f>X75 - X$103</f>
        <v>1.0041666666666669</v>
      </c>
      <c r="AD75">
        <f>Y75 - Y$103</f>
        <v>1.1944444444444446</v>
      </c>
      <c r="AE75">
        <f>Z75 - Z$103</f>
        <v>1.1280555555555554</v>
      </c>
      <c r="AF75">
        <f>AA75 - AA$103</f>
        <v>1.1497222222222225</v>
      </c>
      <c r="AG75">
        <f>AB75 - AB$103</f>
        <v>1.3591666666666664</v>
      </c>
    </row>
    <row r="76" spans="2:33" x14ac:dyDescent="0.35">
      <c r="B76" t="str">
        <v>_______</v>
      </c>
      <c r="C76">
        <v>9.7405408776184537</v>
      </c>
      <c r="D76" t="str">
        <v>Duncan Robinson</v>
      </c>
      <c r="E76" t="str">
        <v>SG, SF</v>
      </c>
      <c r="F76" t="str">
        <v>MIA</v>
      </c>
      <c r="G76">
        <v>70</v>
      </c>
      <c r="H76">
        <v>30.2</v>
      </c>
      <c r="I76">
        <v>1</v>
      </c>
      <c r="J76">
        <v>1.7888888888888892</v>
      </c>
      <c r="K76">
        <v>1.9930555555555558</v>
      </c>
      <c r="L76">
        <v>2.4111111111111114</v>
      </c>
      <c r="M76">
        <v>1.4486111111111111</v>
      </c>
      <c r="N76">
        <v>1.2638888888888891</v>
      </c>
      <c r="O76">
        <v>0.24</v>
      </c>
      <c r="P76">
        <v>0.56000000000000005</v>
      </c>
      <c r="Q76">
        <v>2.65</v>
      </c>
      <c r="R76">
        <v>0.1</v>
      </c>
      <c r="S76">
        <v>-0.67</v>
      </c>
      <c r="T76">
        <v>-0.43</v>
      </c>
      <c r="U76">
        <v>-0.61</v>
      </c>
      <c r="V76">
        <v>-0.54</v>
      </c>
      <c r="W76">
        <v>0.75</v>
      </c>
      <c r="X76">
        <v>1.7888888888888892</v>
      </c>
      <c r="Y76">
        <v>1.8699999999999999</v>
      </c>
      <c r="Z76">
        <v>1.4916666666666667</v>
      </c>
      <c r="AA76">
        <v>1.8277777777777779</v>
      </c>
      <c r="AB76">
        <v>2.1833333333333336</v>
      </c>
      <c r="AC76">
        <f>X76 - X$103</f>
        <v>0.99791666666666712</v>
      </c>
      <c r="AD76">
        <f>Y76 - Y$103</f>
        <v>1.1894444444444447</v>
      </c>
      <c r="AE76">
        <f>Z76 - Z$103</f>
        <v>0.91833333333333345</v>
      </c>
      <c r="AF76">
        <f>AA76 - AA$103</f>
        <v>1.1375000000000006</v>
      </c>
      <c r="AG76">
        <f>AB76 - AB$103</f>
        <v>1.3277777777777779</v>
      </c>
    </row>
    <row r="77" spans="2:33" x14ac:dyDescent="0.35">
      <c r="B77" t="str">
        <v>_______</v>
      </c>
      <c r="C77">
        <v>5.3295737405430677</v>
      </c>
      <c r="D77" t="str">
        <v>Marcus Smart</v>
      </c>
      <c r="E77" t="str">
        <v>SG, PG</v>
      </c>
      <c r="F77" t="str">
        <v>BOS</v>
      </c>
      <c r="G77">
        <v>67</v>
      </c>
      <c r="H77">
        <v>32.1</v>
      </c>
      <c r="I77">
        <v>1</v>
      </c>
      <c r="J77">
        <v>1.7773611111111112</v>
      </c>
      <c r="K77">
        <v>1.3306944444444444</v>
      </c>
      <c r="L77">
        <v>0.2326388888888889</v>
      </c>
      <c r="M77">
        <v>0.66999999999999982</v>
      </c>
      <c r="N77">
        <v>1.7122222222222221</v>
      </c>
      <c r="O77">
        <v>-2.19</v>
      </c>
      <c r="P77">
        <v>0.71</v>
      </c>
      <c r="Q77">
        <v>0.91</v>
      </c>
      <c r="R77">
        <v>-0.01</v>
      </c>
      <c r="S77">
        <v>-0.4</v>
      </c>
      <c r="T77">
        <v>1.18</v>
      </c>
      <c r="U77">
        <v>1.71</v>
      </c>
      <c r="V77">
        <v>-7.0000000000000007E-2</v>
      </c>
      <c r="W77">
        <v>-0.41</v>
      </c>
      <c r="X77">
        <v>1.7773611111111112</v>
      </c>
      <c r="Y77">
        <v>1.7911111111111109</v>
      </c>
      <c r="Z77">
        <v>1.4755555555555555</v>
      </c>
      <c r="AA77">
        <v>1.8255555555555558</v>
      </c>
      <c r="AB77">
        <v>2.1030555555555552</v>
      </c>
      <c r="AC77">
        <f>X77 - X$103</f>
        <v>0.98638888888888909</v>
      </c>
      <c r="AD77">
        <f>Y77 - Y$103</f>
        <v>1.1105555555555555</v>
      </c>
      <c r="AE77">
        <f>Z77 - Z$103</f>
        <v>0.90222222222222226</v>
      </c>
      <c r="AF77">
        <f>AA77 - AA$103</f>
        <v>1.1352777777777785</v>
      </c>
      <c r="AG77">
        <f>AB77 - AB$103</f>
        <v>1.2474999999999996</v>
      </c>
    </row>
    <row r="78" spans="2:33" x14ac:dyDescent="0.35">
      <c r="B78" t="str">
        <v>_______</v>
      </c>
      <c r="C78">
        <v>7.1230032391358877</v>
      </c>
      <c r="D78" t="str">
        <v>Michael Porter Jr.</v>
      </c>
      <c r="E78" t="str">
        <v xml:space="preserve"> SF, PF</v>
      </c>
      <c r="F78" t="str">
        <v>DEN</v>
      </c>
      <c r="G78">
        <v>64</v>
      </c>
      <c r="H78">
        <v>26.4</v>
      </c>
      <c r="I78">
        <v>1</v>
      </c>
      <c r="J78">
        <v>1.7599999999999996</v>
      </c>
      <c r="K78">
        <v>1.5999999999999996</v>
      </c>
      <c r="L78">
        <v>2.2755555555555551</v>
      </c>
      <c r="M78">
        <v>1.0311111111111111</v>
      </c>
      <c r="N78">
        <v>1.5644444444444439</v>
      </c>
      <c r="O78">
        <v>0.68</v>
      </c>
      <c r="P78">
        <v>0.64</v>
      </c>
      <c r="Q78">
        <v>0.6</v>
      </c>
      <c r="R78">
        <v>0.3</v>
      </c>
      <c r="S78">
        <v>0.81</v>
      </c>
      <c r="T78">
        <v>-0.76</v>
      </c>
      <c r="U78">
        <v>-0.28999999999999998</v>
      </c>
      <c r="V78">
        <v>-0.22</v>
      </c>
      <c r="W78">
        <v>0.04</v>
      </c>
      <c r="X78">
        <v>1.7599999999999996</v>
      </c>
      <c r="Y78">
        <v>1.7333333333333332</v>
      </c>
      <c r="Z78">
        <v>1.448888888888888</v>
      </c>
      <c r="AA78">
        <v>1.7874999999999999</v>
      </c>
      <c r="AB78">
        <v>2.0565277777777773</v>
      </c>
      <c r="AC78">
        <f>X78 - X$103</f>
        <v>0.96902777777777749</v>
      </c>
      <c r="AD78">
        <f>Y78 - Y$103</f>
        <v>1.052777777777778</v>
      </c>
      <c r="AE78">
        <f>Z78 - Z$103</f>
        <v>0.87555555555555475</v>
      </c>
      <c r="AF78">
        <f>AA78 - AA$103</f>
        <v>1.0972222222222223</v>
      </c>
      <c r="AG78">
        <f>AB78 - AB$103</f>
        <v>1.2009722222222217</v>
      </c>
    </row>
    <row r="79" spans="2:33" x14ac:dyDescent="0.35">
      <c r="B79" t="str">
        <v>_______</v>
      </c>
      <c r="C79">
        <v>20.232889630602973</v>
      </c>
      <c r="D79" t="str">
        <v xml:space="preserve">LaMarcus Aldridge </v>
      </c>
      <c r="E79" t="str">
        <v>PF, C</v>
      </c>
      <c r="F79" t="str">
        <v>SAS</v>
      </c>
      <c r="G79">
        <v>58</v>
      </c>
      <c r="H79">
        <v>30.9</v>
      </c>
      <c r="I79">
        <v>1</v>
      </c>
      <c r="J79">
        <v>1.7480555555555559</v>
      </c>
      <c r="K79">
        <v>3.5686111111111112</v>
      </c>
      <c r="L79">
        <v>3.6733333333333338</v>
      </c>
      <c r="M79">
        <v>2.8033333333333337</v>
      </c>
      <c r="N79">
        <v>3.5525000000000002</v>
      </c>
      <c r="O79">
        <v>0.71</v>
      </c>
      <c r="P79">
        <v>0.95</v>
      </c>
      <c r="Q79">
        <v>-0.24</v>
      </c>
      <c r="R79">
        <v>0.56000000000000005</v>
      </c>
      <c r="S79">
        <v>0.91</v>
      </c>
      <c r="T79">
        <v>-0.13</v>
      </c>
      <c r="U79">
        <v>-0.59</v>
      </c>
      <c r="V79">
        <v>2.2400000000000002</v>
      </c>
      <c r="W79">
        <v>0.02</v>
      </c>
      <c r="X79">
        <v>1.7480555555555559</v>
      </c>
      <c r="Y79">
        <v>1.5999999999999996</v>
      </c>
      <c r="Z79">
        <v>1.4261111111111113</v>
      </c>
      <c r="AA79">
        <v>1.7402777777777776</v>
      </c>
      <c r="AB79">
        <v>2.0243055555555558</v>
      </c>
      <c r="AC79">
        <f>X79 - X$103</f>
        <v>0.95708333333333384</v>
      </c>
      <c r="AD79">
        <f>Y79 - Y$103</f>
        <v>0.9194444444444444</v>
      </c>
      <c r="AE79">
        <f>Z79 - Z$103</f>
        <v>0.85277777777777808</v>
      </c>
      <c r="AF79">
        <f>AA79 - AA$103</f>
        <v>1.0500000000000003</v>
      </c>
      <c r="AG79">
        <f>AB79 - AB$103</f>
        <v>1.1687500000000002</v>
      </c>
    </row>
    <row r="80" spans="2:33" x14ac:dyDescent="0.35">
      <c r="B80" t="str">
        <v>_______</v>
      </c>
      <c r="C80">
        <v>-5.7334537131282852</v>
      </c>
      <c r="D80" t="str">
        <v>Devonte' Graham</v>
      </c>
      <c r="E80" t="str">
        <v>PG</v>
      </c>
      <c r="F80" t="str">
        <v>CHA</v>
      </c>
      <c r="G80">
        <v>70</v>
      </c>
      <c r="H80">
        <v>30.6</v>
      </c>
      <c r="I80">
        <v>1</v>
      </c>
      <c r="J80">
        <v>1.6722222222222225</v>
      </c>
      <c r="K80">
        <v>-0.33055555555555532</v>
      </c>
      <c r="L80">
        <v>-2.1486111111111112</v>
      </c>
      <c r="M80">
        <v>-1.020833333333333</v>
      </c>
      <c r="N80">
        <v>0.84583333333333355</v>
      </c>
      <c r="O80">
        <v>-2.65</v>
      </c>
      <c r="P80">
        <v>0.71</v>
      </c>
      <c r="Q80">
        <v>1.74</v>
      </c>
      <c r="R80">
        <v>0.38</v>
      </c>
      <c r="S80">
        <v>-0.75</v>
      </c>
      <c r="T80">
        <v>1.87</v>
      </c>
      <c r="U80">
        <v>0.42</v>
      </c>
      <c r="V80">
        <v>-0.85</v>
      </c>
      <c r="W80">
        <v>-1.21</v>
      </c>
      <c r="X80">
        <v>1.6722222222222225</v>
      </c>
      <c r="Y80">
        <v>1.5847222222222226</v>
      </c>
      <c r="Z80">
        <v>1.3033333333333335</v>
      </c>
      <c r="AA80">
        <v>1.6338888888888885</v>
      </c>
      <c r="AB80">
        <v>2.0076388888888892</v>
      </c>
      <c r="AC80">
        <f>X80 - X$103</f>
        <v>0.88125000000000042</v>
      </c>
      <c r="AD80">
        <f>Y80 - Y$103</f>
        <v>0.90416666666666734</v>
      </c>
      <c r="AE80">
        <f>Z80 - Z$103</f>
        <v>0.7300000000000002</v>
      </c>
      <c r="AF80">
        <f>AA80 - AA$103</f>
        <v>0.94361111111111107</v>
      </c>
      <c r="AG80">
        <f>AB80 - AB$103</f>
        <v>1.1520833333333336</v>
      </c>
    </row>
    <row r="81" spans="2:33" x14ac:dyDescent="0.35">
      <c r="B81" t="str">
        <v>_______</v>
      </c>
      <c r="C81">
        <v>3.3493093999101444</v>
      </c>
      <c r="D81" t="str">
        <v xml:space="preserve">Kemba Walker </v>
      </c>
      <c r="E81" t="str">
        <v>PG</v>
      </c>
      <c r="F81" t="str">
        <v>BOS</v>
      </c>
      <c r="G81">
        <v>48</v>
      </c>
      <c r="H81">
        <v>29.2</v>
      </c>
      <c r="I81">
        <v>1</v>
      </c>
      <c r="J81">
        <v>1.6199999999999997</v>
      </c>
      <c r="K81">
        <v>1.033333333333333</v>
      </c>
      <c r="L81">
        <v>0.57333333333333325</v>
      </c>
      <c r="M81">
        <v>0</v>
      </c>
      <c r="N81">
        <v>1.3599999999999997</v>
      </c>
      <c r="O81">
        <v>-1.1599999999999999</v>
      </c>
      <c r="P81">
        <v>1.55</v>
      </c>
      <c r="Q81">
        <v>1.47</v>
      </c>
      <c r="R81">
        <v>0.73</v>
      </c>
      <c r="S81">
        <v>-0.57999999999999996</v>
      </c>
      <c r="T81">
        <v>0.69</v>
      </c>
      <c r="U81">
        <v>-0.27</v>
      </c>
      <c r="V81">
        <v>-0.39</v>
      </c>
      <c r="W81">
        <v>-0.49</v>
      </c>
      <c r="X81">
        <v>1.6199999999999997</v>
      </c>
      <c r="Y81">
        <v>1.5694444444444446</v>
      </c>
      <c r="Z81">
        <v>1.2841666666666669</v>
      </c>
      <c r="AA81">
        <v>1.501666666666666</v>
      </c>
      <c r="AB81">
        <v>1.9874999999999996</v>
      </c>
      <c r="AC81">
        <f>X81 - X$103</f>
        <v>0.82902777777777759</v>
      </c>
      <c r="AD81">
        <f>Y81 - Y$103</f>
        <v>0.88888888888888939</v>
      </c>
      <c r="AE81">
        <f>Z81 - Z$103</f>
        <v>0.71083333333333365</v>
      </c>
      <c r="AF81">
        <f>AA81 - AA$103</f>
        <v>0.8113888888888886</v>
      </c>
      <c r="AG81">
        <f>AB81 - AB$103</f>
        <v>1.1319444444444438</v>
      </c>
    </row>
    <row r="82" spans="2:33" x14ac:dyDescent="0.35">
      <c r="B82" t="str">
        <v>_______</v>
      </c>
      <c r="C82">
        <v>-2.6904505927722351</v>
      </c>
      <c r="D82" t="str">
        <v>Terry Rozier</v>
      </c>
      <c r="E82" t="str">
        <v>PG, SG</v>
      </c>
      <c r="F82" t="str">
        <v>CHA</v>
      </c>
      <c r="G82">
        <v>70</v>
      </c>
      <c r="H82">
        <v>27.8</v>
      </c>
      <c r="I82">
        <v>1</v>
      </c>
      <c r="J82">
        <v>1.5847222222222219</v>
      </c>
      <c r="K82">
        <v>0.12638888888888858</v>
      </c>
      <c r="L82">
        <v>-0.13611111111111143</v>
      </c>
      <c r="M82">
        <v>-0.98194444444444462</v>
      </c>
      <c r="N82">
        <v>0.7291666666666663</v>
      </c>
      <c r="O82">
        <v>-0.93</v>
      </c>
      <c r="P82">
        <v>1.1399999999999999</v>
      </c>
      <c r="Q82">
        <v>1.1299999999999999</v>
      </c>
      <c r="R82">
        <v>0.38</v>
      </c>
      <c r="S82">
        <v>-0.51</v>
      </c>
      <c r="T82">
        <v>0.27</v>
      </c>
      <c r="U82">
        <v>0.15</v>
      </c>
      <c r="V82">
        <v>-0.88</v>
      </c>
      <c r="W82">
        <v>-0.62</v>
      </c>
      <c r="X82">
        <v>1.5847222222222219</v>
      </c>
      <c r="Y82">
        <v>1.4311111111111112</v>
      </c>
      <c r="Z82">
        <v>1.2824999999999998</v>
      </c>
      <c r="AA82">
        <v>1.4488888888888887</v>
      </c>
      <c r="AB82">
        <v>1.9402777777777778</v>
      </c>
      <c r="AC82">
        <f>X82 - X$103</f>
        <v>0.79374999999999984</v>
      </c>
      <c r="AD82">
        <f>Y82 - Y$103</f>
        <v>0.75055555555555598</v>
      </c>
      <c r="AE82">
        <f>Z82 - Z$103</f>
        <v>0.7091666666666665</v>
      </c>
      <c r="AF82">
        <f>AA82 - AA$103</f>
        <v>0.75861111111111124</v>
      </c>
      <c r="AG82">
        <f>AB82 - AB$103</f>
        <v>1.0847222222222221</v>
      </c>
    </row>
    <row r="83" spans="2:33" x14ac:dyDescent="0.35">
      <c r="B83" t="str">
        <v>_______</v>
      </c>
      <c r="C83">
        <v>-2.8217899371766588</v>
      </c>
      <c r="D83" t="str">
        <v>Derrick Rose</v>
      </c>
      <c r="E83" t="str">
        <v>PG</v>
      </c>
      <c r="F83" t="str">
        <v>DET</v>
      </c>
      <c r="G83">
        <v>64</v>
      </c>
      <c r="H83">
        <v>25.5</v>
      </c>
      <c r="I83">
        <v>1</v>
      </c>
      <c r="J83">
        <v>1.573333333333333</v>
      </c>
      <c r="K83">
        <v>0.10666666666666656</v>
      </c>
      <c r="L83">
        <v>-1.0933333333333333</v>
      </c>
      <c r="M83">
        <v>-0.78222222222222204</v>
      </c>
      <c r="N83">
        <v>1.1199999999999997</v>
      </c>
      <c r="O83">
        <v>0.7</v>
      </c>
      <c r="P83">
        <v>1</v>
      </c>
      <c r="Q83">
        <v>-0.71</v>
      </c>
      <c r="R83">
        <v>0.68</v>
      </c>
      <c r="S83">
        <v>-1.01</v>
      </c>
      <c r="T83">
        <v>1.35</v>
      </c>
      <c r="U83">
        <v>-0.24</v>
      </c>
      <c r="V83">
        <v>-0.51</v>
      </c>
      <c r="W83">
        <v>-1.1399999999999999</v>
      </c>
      <c r="X83">
        <v>1.573333333333333</v>
      </c>
      <c r="Y83">
        <v>1.412222222222222</v>
      </c>
      <c r="Z83">
        <v>1.2469444444444444</v>
      </c>
      <c r="AA83">
        <v>1.4486111111111111</v>
      </c>
      <c r="AB83">
        <v>1.8194444444444444</v>
      </c>
      <c r="AC83">
        <f>X83 - X$103</f>
        <v>0.78236111111111095</v>
      </c>
      <c r="AD83">
        <f>Y83 - Y$103</f>
        <v>0.7316666666666668</v>
      </c>
      <c r="AE83">
        <f>Z83 - Z$103</f>
        <v>0.67361111111111116</v>
      </c>
      <c r="AF83">
        <f>AA83 - AA$103</f>
        <v>0.75833333333333364</v>
      </c>
      <c r="AG83">
        <f>AB83 - AB$103</f>
        <v>0.96388888888888868</v>
      </c>
    </row>
    <row r="84" spans="2:33" x14ac:dyDescent="0.35">
      <c r="B84" t="str">
        <v>_______</v>
      </c>
      <c r="C84">
        <v>-2.819940087255469</v>
      </c>
      <c r="D84" t="str">
        <v>Markelle Fultz</v>
      </c>
      <c r="E84" t="str">
        <v>PG</v>
      </c>
      <c r="F84" t="str">
        <v>ORL</v>
      </c>
      <c r="G84">
        <v>70</v>
      </c>
      <c r="H84">
        <v>30.1</v>
      </c>
      <c r="I84">
        <v>1</v>
      </c>
      <c r="J84">
        <v>1.5458333333333334</v>
      </c>
      <c r="K84">
        <v>0.10694444444444454</v>
      </c>
      <c r="L84">
        <v>-1.5555555555555554</v>
      </c>
      <c r="M84">
        <v>0.18472222222222232</v>
      </c>
      <c r="N84">
        <v>0.81666666666666676</v>
      </c>
      <c r="O84">
        <v>-0.16</v>
      </c>
      <c r="P84">
        <v>-0.08</v>
      </c>
      <c r="Q84">
        <v>-0.59</v>
      </c>
      <c r="R84">
        <v>0.17</v>
      </c>
      <c r="S84">
        <v>-0.44</v>
      </c>
      <c r="T84">
        <v>1.71</v>
      </c>
      <c r="U84">
        <v>0.98</v>
      </c>
      <c r="V84">
        <v>-0.75</v>
      </c>
      <c r="W84">
        <v>-0.73</v>
      </c>
      <c r="X84">
        <v>1.5458333333333334</v>
      </c>
      <c r="Y84">
        <v>1.3649999999999995</v>
      </c>
      <c r="Z84">
        <v>1.2250000000000003</v>
      </c>
      <c r="AA84">
        <v>1.4291666666666669</v>
      </c>
      <c r="AB84">
        <v>1.7597222222222222</v>
      </c>
      <c r="AC84">
        <f>X84 - X$103</f>
        <v>0.75486111111111132</v>
      </c>
      <c r="AD84">
        <f>Y84 - Y$103</f>
        <v>0.6844444444444443</v>
      </c>
      <c r="AE84">
        <f>Z84 - Z$103</f>
        <v>0.65166666666666706</v>
      </c>
      <c r="AF84">
        <f>AA84 - AA$103</f>
        <v>0.73888888888888948</v>
      </c>
      <c r="AG84">
        <f>AB84 - AB$103</f>
        <v>0.90416666666666645</v>
      </c>
    </row>
    <row r="85" spans="2:33" x14ac:dyDescent="0.35">
      <c r="B85" t="str">
        <v>_______</v>
      </c>
      <c r="C85">
        <v>13.212709179690375</v>
      </c>
      <c r="D85" t="str">
        <v>Al Horford</v>
      </c>
      <c r="E85" t="str">
        <v>PF, C</v>
      </c>
      <c r="F85" t="str">
        <v>OKL</v>
      </c>
      <c r="G85">
        <v>62</v>
      </c>
      <c r="H85">
        <v>30.2</v>
      </c>
      <c r="I85">
        <v>1</v>
      </c>
      <c r="J85">
        <v>1.463888888888889</v>
      </c>
      <c r="K85">
        <v>2.5144444444444445</v>
      </c>
      <c r="L85">
        <v>1.7997222222222222</v>
      </c>
      <c r="M85">
        <v>2.3852777777777781</v>
      </c>
      <c r="N85">
        <v>2.2819444444444446</v>
      </c>
      <c r="O85">
        <v>0.39</v>
      </c>
      <c r="P85">
        <v>0.15</v>
      </c>
      <c r="Q85">
        <v>-0.3</v>
      </c>
      <c r="R85">
        <v>-0.13</v>
      </c>
      <c r="S85">
        <v>1</v>
      </c>
      <c r="T85">
        <v>0.83</v>
      </c>
      <c r="U85">
        <v>-0.24</v>
      </c>
      <c r="V85">
        <v>0.95</v>
      </c>
      <c r="W85">
        <v>0.27</v>
      </c>
      <c r="X85">
        <v>1.463888888888889</v>
      </c>
      <c r="Y85">
        <v>1.3586111111111112</v>
      </c>
      <c r="Z85">
        <v>1.2088888888888891</v>
      </c>
      <c r="AA85">
        <v>1.4072222222222224</v>
      </c>
      <c r="AB85">
        <v>1.7422222222222221</v>
      </c>
      <c r="AC85">
        <f>X85 - X$103</f>
        <v>0.67291666666666694</v>
      </c>
      <c r="AD85">
        <f>Y85 - Y$103</f>
        <v>0.67805555555555597</v>
      </c>
      <c r="AE85">
        <f>Z85 - Z$103</f>
        <v>0.63555555555555587</v>
      </c>
      <c r="AF85">
        <f>AA85 - AA$103</f>
        <v>0.71694444444444494</v>
      </c>
      <c r="AG85">
        <f>AB85 - AB$103</f>
        <v>0.88666666666666638</v>
      </c>
    </row>
    <row r="86" spans="2:33" x14ac:dyDescent="0.35">
      <c r="B86" t="str">
        <v>_______</v>
      </c>
      <c r="C86">
        <v>5.2731533179468002</v>
      </c>
      <c r="D86" t="str">
        <v>Delon Wright</v>
      </c>
      <c r="E86" t="str">
        <v>SG, PG</v>
      </c>
      <c r="F86" t="str">
        <v>DET</v>
      </c>
      <c r="G86">
        <v>68</v>
      </c>
      <c r="H86">
        <v>27.8</v>
      </c>
      <c r="I86">
        <v>1</v>
      </c>
      <c r="J86">
        <v>1.4450000000000001</v>
      </c>
      <c r="K86">
        <v>1.3222222222222222</v>
      </c>
      <c r="L86">
        <v>0.4533333333333332</v>
      </c>
      <c r="M86">
        <v>1.2372222222222222</v>
      </c>
      <c r="N86">
        <v>1.19</v>
      </c>
      <c r="O86">
        <v>0.21</v>
      </c>
      <c r="P86">
        <v>0.09</v>
      </c>
      <c r="Q86">
        <v>-0.73</v>
      </c>
      <c r="R86">
        <v>-0.62</v>
      </c>
      <c r="S86">
        <v>0.15</v>
      </c>
      <c r="T86">
        <v>0.92</v>
      </c>
      <c r="U86">
        <v>1.51</v>
      </c>
      <c r="V86">
        <v>-0.27</v>
      </c>
      <c r="W86">
        <v>0.14000000000000001</v>
      </c>
      <c r="X86">
        <v>1.4450000000000001</v>
      </c>
      <c r="Y86">
        <v>1.3416666666666668</v>
      </c>
      <c r="Z86">
        <v>1.1883333333333332</v>
      </c>
      <c r="AA86">
        <v>1.3863888888888891</v>
      </c>
      <c r="AB86">
        <v>1.7402777777777778</v>
      </c>
      <c r="AC86">
        <f>X86 - X$103</f>
        <v>0.65402777777777799</v>
      </c>
      <c r="AD86">
        <f>Y86 - Y$103</f>
        <v>0.66111111111111154</v>
      </c>
      <c r="AE86">
        <f>Z86 - Z$103</f>
        <v>0.61499999999999999</v>
      </c>
      <c r="AF86">
        <f>AA86 - AA$103</f>
        <v>0.69611111111111168</v>
      </c>
      <c r="AG86">
        <f>AB86 - AB$103</f>
        <v>0.88472222222222208</v>
      </c>
    </row>
    <row r="87" spans="2:33" x14ac:dyDescent="0.35">
      <c r="B87" t="str">
        <v>_______</v>
      </c>
      <c r="C87">
        <v>3.2845646526685277</v>
      </c>
      <c r="D87" t="str">
        <v xml:space="preserve">Draymond Green </v>
      </c>
      <c r="E87" t="str">
        <v>PF</v>
      </c>
      <c r="F87" t="str">
        <v>GSW</v>
      </c>
      <c r="G87">
        <v>67</v>
      </c>
      <c r="H87">
        <v>31.2</v>
      </c>
      <c r="I87">
        <v>1</v>
      </c>
      <c r="J87">
        <v>1.3772222222222221</v>
      </c>
      <c r="K87">
        <v>1.023611111111111</v>
      </c>
      <c r="L87">
        <v>-0.82819444444444457</v>
      </c>
      <c r="M87">
        <v>1.3493055555555558</v>
      </c>
      <c r="N87">
        <v>2.1030555555555552</v>
      </c>
      <c r="O87">
        <v>-0.63</v>
      </c>
      <c r="P87">
        <v>-0.35</v>
      </c>
      <c r="Q87">
        <v>-0.77</v>
      </c>
      <c r="R87">
        <v>-0.66</v>
      </c>
      <c r="S87">
        <v>0.73</v>
      </c>
      <c r="T87">
        <v>1.99</v>
      </c>
      <c r="U87">
        <v>1.17</v>
      </c>
      <c r="V87">
        <v>0.78</v>
      </c>
      <c r="W87">
        <v>-1.1599999999999999</v>
      </c>
      <c r="X87">
        <v>1.3772222222222221</v>
      </c>
      <c r="Y87">
        <v>1.3306944444444444</v>
      </c>
      <c r="Z87">
        <v>1.0816666666666668</v>
      </c>
      <c r="AA87">
        <v>1.3775000000000002</v>
      </c>
      <c r="AB87">
        <v>1.7122222222222221</v>
      </c>
      <c r="AC87">
        <f>X87 - X$103</f>
        <v>0.58625000000000005</v>
      </c>
      <c r="AD87">
        <f>Y87 - Y$103</f>
        <v>0.65013888888888915</v>
      </c>
      <c r="AE87">
        <f>Z87 - Z$103</f>
        <v>0.50833333333333353</v>
      </c>
      <c r="AF87">
        <f>AA87 - AA$103</f>
        <v>0.68722222222222273</v>
      </c>
      <c r="AG87">
        <f>AB87 - AB$103</f>
        <v>0.85666666666666635</v>
      </c>
    </row>
    <row r="88" spans="2:33" x14ac:dyDescent="0.35">
      <c r="B88" t="str">
        <v>_______</v>
      </c>
      <c r="C88">
        <v>3.097729810628433</v>
      </c>
      <c r="D88" t="str">
        <v>JJ Redick</v>
      </c>
      <c r="E88" t="str">
        <v>SG</v>
      </c>
      <c r="F88" t="str">
        <v>NOP</v>
      </c>
      <c r="G88">
        <v>64</v>
      </c>
      <c r="H88">
        <v>26.4</v>
      </c>
      <c r="I88">
        <v>1</v>
      </c>
      <c r="J88">
        <v>1.3688888888888893</v>
      </c>
      <c r="K88">
        <v>0.99555555555555597</v>
      </c>
      <c r="L88">
        <v>1.2088888888888891</v>
      </c>
      <c r="M88">
        <v>-0.56888888888888889</v>
      </c>
      <c r="N88">
        <v>0.67555555555555591</v>
      </c>
      <c r="O88">
        <v>-0.04</v>
      </c>
      <c r="P88">
        <v>1.76</v>
      </c>
      <c r="Q88">
        <v>1.95</v>
      </c>
      <c r="R88">
        <v>0.44</v>
      </c>
      <c r="S88">
        <v>-0.89</v>
      </c>
      <c r="T88">
        <v>-0.24</v>
      </c>
      <c r="U88">
        <v>-1.44</v>
      </c>
      <c r="V88">
        <v>-0.78</v>
      </c>
      <c r="W88">
        <v>0.36</v>
      </c>
      <c r="X88">
        <v>1.3688888888888893</v>
      </c>
      <c r="Y88">
        <v>1.3222222222222222</v>
      </c>
      <c r="Z88">
        <v>1.0294444444444444</v>
      </c>
      <c r="AA88">
        <v>1.3520833333333333</v>
      </c>
      <c r="AB88">
        <v>1.5644444444444439</v>
      </c>
      <c r="AC88">
        <f>X88 - X$103</f>
        <v>0.57791666666666719</v>
      </c>
      <c r="AD88">
        <f>Y88 - Y$103</f>
        <v>0.64166666666666694</v>
      </c>
      <c r="AE88">
        <f>Z88 - Z$103</f>
        <v>0.45611111111111113</v>
      </c>
      <c r="AF88">
        <f>AA88 - AA$103</f>
        <v>0.66180555555555587</v>
      </c>
      <c r="AG88">
        <f>AB88 - AB$103</f>
        <v>0.70888888888888812</v>
      </c>
    </row>
    <row r="89" spans="2:33" x14ac:dyDescent="0.35">
      <c r="B89" t="str">
        <v>_______</v>
      </c>
      <c r="C89">
        <v>1.7353153436726652</v>
      </c>
      <c r="D89" t="str">
        <v>Rui Hachimura</v>
      </c>
      <c r="E89" t="str">
        <v>PF, SF</v>
      </c>
      <c r="F89" t="str">
        <v>WAS</v>
      </c>
      <c r="G89">
        <v>67</v>
      </c>
      <c r="H89">
        <v>32.4</v>
      </c>
      <c r="I89">
        <v>1</v>
      </c>
      <c r="J89">
        <v>1.34</v>
      </c>
      <c r="K89">
        <v>0.79097222222222219</v>
      </c>
      <c r="L89">
        <v>1.0143055555555553</v>
      </c>
      <c r="M89">
        <v>2.7916666666666742E-2</v>
      </c>
      <c r="N89">
        <v>0.66069444444444447</v>
      </c>
      <c r="O89">
        <v>0.25</v>
      </c>
      <c r="P89">
        <v>0.82</v>
      </c>
      <c r="Q89">
        <v>-0.88</v>
      </c>
      <c r="R89">
        <v>0.27</v>
      </c>
      <c r="S89">
        <v>0.93</v>
      </c>
      <c r="T89">
        <v>-0.24</v>
      </c>
      <c r="U89">
        <v>0.28999999999999998</v>
      </c>
      <c r="V89">
        <v>-0.73</v>
      </c>
      <c r="W89">
        <v>0.14000000000000001</v>
      </c>
      <c r="X89">
        <v>1.34</v>
      </c>
      <c r="Y89">
        <v>1.2444444444444434</v>
      </c>
      <c r="Z89">
        <v>1.0143055555555553</v>
      </c>
      <c r="AA89">
        <v>1.351388888888889</v>
      </c>
      <c r="AB89">
        <v>1.4666666666666668</v>
      </c>
      <c r="AC89">
        <f>X89 - X$103</f>
        <v>0.549027777777778</v>
      </c>
      <c r="AD89">
        <f>Y89 - Y$103</f>
        <v>0.56388888888888811</v>
      </c>
      <c r="AE89">
        <f>Z89 - Z$103</f>
        <v>0.4409722222222221</v>
      </c>
      <c r="AF89">
        <f>AA89 - AA$103</f>
        <v>0.66111111111111154</v>
      </c>
      <c r="AG89">
        <f>AB89 - AB$103</f>
        <v>0.61111111111111105</v>
      </c>
    </row>
    <row r="90" spans="2:33" x14ac:dyDescent="0.35">
      <c r="B90" t="str">
        <v>_______</v>
      </c>
      <c r="C90">
        <v>-6.7693696689941749</v>
      </c>
      <c r="D90" t="str">
        <v>Coby White</v>
      </c>
      <c r="E90" t="str">
        <v>PG</v>
      </c>
      <c r="F90" t="str">
        <v>CHI</v>
      </c>
      <c r="G90">
        <v>70</v>
      </c>
      <c r="H90">
        <v>32.1</v>
      </c>
      <c r="I90">
        <v>1</v>
      </c>
      <c r="J90">
        <v>1.302777777777778</v>
      </c>
      <c r="K90">
        <v>-0.48611111111111088</v>
      </c>
      <c r="L90">
        <v>-0.98194444444444418</v>
      </c>
      <c r="M90">
        <v>-0.8555555555555554</v>
      </c>
      <c r="N90">
        <v>0.28194444444444466</v>
      </c>
      <c r="O90">
        <v>-1.66</v>
      </c>
      <c r="P90">
        <v>0.38</v>
      </c>
      <c r="Q90">
        <v>1.37</v>
      </c>
      <c r="R90">
        <v>0.65</v>
      </c>
      <c r="S90">
        <v>-0.15</v>
      </c>
      <c r="T90">
        <v>0.51</v>
      </c>
      <c r="U90">
        <v>0.24</v>
      </c>
      <c r="V90">
        <v>-1.05</v>
      </c>
      <c r="W90">
        <v>-0.79</v>
      </c>
      <c r="X90">
        <v>1.302777777777778</v>
      </c>
      <c r="Y90">
        <v>1.2277777777777776</v>
      </c>
      <c r="Z90">
        <v>0.98874999999999991</v>
      </c>
      <c r="AA90">
        <v>1.3493055555555558</v>
      </c>
      <c r="AB90">
        <v>1.4222222222222223</v>
      </c>
      <c r="AC90">
        <f>X90 - X$103</f>
        <v>0.51180555555555596</v>
      </c>
      <c r="AD90">
        <f>Y90 - Y$103</f>
        <v>0.54722222222222239</v>
      </c>
      <c r="AE90">
        <f>Z90 - Z$103</f>
        <v>0.41541666666666666</v>
      </c>
      <c r="AF90">
        <f>AA90 - AA$103</f>
        <v>0.65902777777777832</v>
      </c>
      <c r="AG90">
        <f>AB90 - AB$103</f>
        <v>0.56666666666666654</v>
      </c>
    </row>
    <row r="91" spans="2:33" x14ac:dyDescent="0.35">
      <c r="B91" t="str">
        <v>_______</v>
      </c>
      <c r="C91">
        <v>14.559399922316034</v>
      </c>
      <c r="D91" t="str">
        <v>Thomas Bryant</v>
      </c>
      <c r="E91" t="str">
        <v>C</v>
      </c>
      <c r="F91" t="str">
        <v>WAS</v>
      </c>
      <c r="G91">
        <v>60</v>
      </c>
      <c r="H91">
        <v>27.5</v>
      </c>
      <c r="I91">
        <v>1</v>
      </c>
      <c r="J91">
        <v>1.2333333333333334</v>
      </c>
      <c r="K91">
        <v>2.7166666666666668</v>
      </c>
      <c r="L91">
        <v>3.0583333333333336</v>
      </c>
      <c r="M91">
        <v>3.041666666666667</v>
      </c>
      <c r="N91">
        <v>2.3500000000000005</v>
      </c>
      <c r="O91">
        <v>3.08</v>
      </c>
      <c r="P91">
        <v>-0.39</v>
      </c>
      <c r="Q91">
        <v>-0.84</v>
      </c>
      <c r="R91">
        <v>0.09</v>
      </c>
      <c r="S91">
        <v>0.95</v>
      </c>
      <c r="T91">
        <v>-0.41</v>
      </c>
      <c r="U91">
        <v>-1</v>
      </c>
      <c r="V91">
        <v>1.34</v>
      </c>
      <c r="W91">
        <v>0.44</v>
      </c>
      <c r="X91">
        <v>1.2333333333333334</v>
      </c>
      <c r="Y91">
        <v>1.1375</v>
      </c>
      <c r="Z91">
        <v>0.98277777777777775</v>
      </c>
      <c r="AA91">
        <v>1.2466666666666666</v>
      </c>
      <c r="AB91">
        <v>1.3841666666666663</v>
      </c>
      <c r="AC91">
        <f>X91 - X$103</f>
        <v>0.44236111111111132</v>
      </c>
      <c r="AD91">
        <f>Y91 - Y$103</f>
        <v>0.45694444444444471</v>
      </c>
      <c r="AE91">
        <f>Z91 - Z$103</f>
        <v>0.4094444444444445</v>
      </c>
      <c r="AF91">
        <f>AA91 - AA$103</f>
        <v>0.55638888888888915</v>
      </c>
      <c r="AG91">
        <f>AB91 - AB$103</f>
        <v>0.52861111111111059</v>
      </c>
    </row>
    <row r="92" spans="2:33" x14ac:dyDescent="0.35">
      <c r="B92" t="str">
        <v>_______</v>
      </c>
      <c r="C92">
        <v>-8.6229192900256457</v>
      </c>
      <c r="D92" t="str">
        <v>Julius Randle</v>
      </c>
      <c r="E92" t="str">
        <v>PF</v>
      </c>
      <c r="F92" t="str">
        <v>NYK</v>
      </c>
      <c r="G92">
        <v>65</v>
      </c>
      <c r="H92">
        <v>32.200000000000003</v>
      </c>
      <c r="I92">
        <v>1</v>
      </c>
      <c r="J92">
        <v>1.21875</v>
      </c>
      <c r="K92">
        <v>-0.79444444444444429</v>
      </c>
      <c r="L92">
        <v>-1.0652777777777778</v>
      </c>
      <c r="M92">
        <v>0.18958333333333319</v>
      </c>
      <c r="N92">
        <v>0.69513888888888897</v>
      </c>
      <c r="O92">
        <v>0.16</v>
      </c>
      <c r="P92">
        <v>-1.0900000000000001</v>
      </c>
      <c r="Q92">
        <v>-0.4</v>
      </c>
      <c r="R92">
        <v>0.8</v>
      </c>
      <c r="S92">
        <v>1.85</v>
      </c>
      <c r="T92">
        <v>0.3</v>
      </c>
      <c r="U92">
        <v>-0.27</v>
      </c>
      <c r="V92">
        <v>-0.57999999999999996</v>
      </c>
      <c r="W92">
        <v>-1.65</v>
      </c>
      <c r="X92">
        <v>1.21875</v>
      </c>
      <c r="Y92">
        <v>1.033333333333333</v>
      </c>
      <c r="Z92">
        <v>0.96777777777777807</v>
      </c>
      <c r="AA92">
        <v>1.2372222222222222</v>
      </c>
      <c r="AB92">
        <v>1.3599999999999997</v>
      </c>
      <c r="AC92">
        <f>X92 - X$103</f>
        <v>0.42777777777777792</v>
      </c>
      <c r="AD92">
        <f>Y92 - Y$103</f>
        <v>0.35277777777777775</v>
      </c>
      <c r="AE92">
        <f>Z92 - Z$103</f>
        <v>0.39444444444444482</v>
      </c>
      <c r="AF92">
        <f>AA92 - AA$103</f>
        <v>0.54694444444444479</v>
      </c>
      <c r="AG92">
        <f>AB92 - AB$103</f>
        <v>0.50444444444444392</v>
      </c>
    </row>
    <row r="93" spans="2:33" x14ac:dyDescent="0.35">
      <c r="B93" t="str">
        <v>_______</v>
      </c>
      <c r="C93">
        <v>-7.7349913278548819</v>
      </c>
      <c r="D93" t="str">
        <v>Killian Hayes</v>
      </c>
      <c r="E93" t="str">
        <v>PG</v>
      </c>
      <c r="F93" t="str">
        <v>DET</v>
      </c>
      <c r="G93">
        <v>64</v>
      </c>
      <c r="H93">
        <v>28.6</v>
      </c>
      <c r="I93">
        <v>1</v>
      </c>
      <c r="J93">
        <v>1.1733333333333333</v>
      </c>
      <c r="K93">
        <v>-0.63111111111111107</v>
      </c>
      <c r="L93">
        <v>-2.3555555555555552</v>
      </c>
      <c r="M93">
        <v>-1.2355555555555553</v>
      </c>
      <c r="N93">
        <v>0.52444444444444449</v>
      </c>
      <c r="O93">
        <v>-0.73</v>
      </c>
      <c r="P93">
        <v>0.68</v>
      </c>
      <c r="Q93">
        <v>-0.69</v>
      </c>
      <c r="R93">
        <v>0.1</v>
      </c>
      <c r="S93">
        <v>-0.69</v>
      </c>
      <c r="T93">
        <v>1.94</v>
      </c>
      <c r="U93">
        <v>0.71</v>
      </c>
      <c r="V93">
        <v>-0.73</v>
      </c>
      <c r="W93">
        <v>-1.3</v>
      </c>
      <c r="X93">
        <v>1.1733333333333333</v>
      </c>
      <c r="Y93">
        <v>1.023611111111111</v>
      </c>
      <c r="Z93">
        <v>0.94250000000000012</v>
      </c>
      <c r="AA93">
        <v>1.2152777777777777</v>
      </c>
      <c r="AB93">
        <v>1.3372222222222223</v>
      </c>
      <c r="AC93">
        <f>X93 - X$103</f>
        <v>0.38236111111111126</v>
      </c>
      <c r="AD93">
        <f>Y93 - Y$103</f>
        <v>0.34305555555555578</v>
      </c>
      <c r="AE93">
        <f>Z93 - Z$103</f>
        <v>0.36916666666666687</v>
      </c>
      <c r="AF93">
        <f>AA93 - AA$103</f>
        <v>0.52500000000000024</v>
      </c>
      <c r="AG93">
        <f>AB93 - AB$103</f>
        <v>0.48166666666666658</v>
      </c>
    </row>
    <row r="94" spans="2:33" x14ac:dyDescent="0.35">
      <c r="B94" t="str">
        <v>_______</v>
      </c>
      <c r="C94">
        <v>-1.0662823619682107</v>
      </c>
      <c r="D94" t="str">
        <v>Bogdan Bogdanovic</v>
      </c>
      <c r="E94" t="str">
        <v>SG, SF</v>
      </c>
      <c r="F94" t="str">
        <v>ATL</v>
      </c>
      <c r="G94">
        <v>62</v>
      </c>
      <c r="H94">
        <v>29.8</v>
      </c>
      <c r="I94">
        <v>1</v>
      </c>
      <c r="J94">
        <v>1.1625000000000001</v>
      </c>
      <c r="K94">
        <v>0.37027777777777793</v>
      </c>
      <c r="L94">
        <v>8.6111111111111197E-3</v>
      </c>
      <c r="M94">
        <v>0.32722222222222241</v>
      </c>
      <c r="N94">
        <v>0.44777777777777794</v>
      </c>
      <c r="O94">
        <v>-0.3</v>
      </c>
      <c r="P94">
        <v>0.05</v>
      </c>
      <c r="Q94">
        <v>1.22</v>
      </c>
      <c r="R94">
        <v>0.21</v>
      </c>
      <c r="S94">
        <v>-0.62</v>
      </c>
      <c r="T94">
        <v>0.42</v>
      </c>
      <c r="U94">
        <v>0.37</v>
      </c>
      <c r="V94">
        <v>-0.83</v>
      </c>
      <c r="W94">
        <v>-0.09</v>
      </c>
      <c r="X94">
        <v>1.1625000000000001</v>
      </c>
      <c r="Y94">
        <v>1.0049999999999997</v>
      </c>
      <c r="Z94">
        <v>0.92083333333333339</v>
      </c>
      <c r="AA94">
        <v>1.1711111111111114</v>
      </c>
      <c r="AB94">
        <v>1.2841666666666669</v>
      </c>
      <c r="AC94">
        <f>X94 - X$103</f>
        <v>0.37152777777777801</v>
      </c>
      <c r="AD94">
        <f>Y94 - Y$103</f>
        <v>0.32444444444444442</v>
      </c>
      <c r="AE94">
        <f>Z94 - Z$103</f>
        <v>0.34750000000000014</v>
      </c>
      <c r="AF94">
        <f>AA94 - AA$103</f>
        <v>0.480833333333334</v>
      </c>
      <c r="AG94">
        <f>AB94 - AB$103</f>
        <v>0.42861111111111116</v>
      </c>
    </row>
    <row r="95" spans="2:33" x14ac:dyDescent="0.35">
      <c r="B95" t="str">
        <v>_______</v>
      </c>
      <c r="C95">
        <v>17.496961597164308</v>
      </c>
      <c r="D95" t="str">
        <v xml:space="preserve">Jaren Jackson Jr. </v>
      </c>
      <c r="E95" t="str">
        <v xml:space="preserve"> PF, C</v>
      </c>
      <c r="F95" t="str">
        <v>MEM</v>
      </c>
      <c r="G95">
        <v>58</v>
      </c>
      <c r="H95">
        <v>30.1</v>
      </c>
      <c r="I95">
        <v>1</v>
      </c>
      <c r="J95">
        <v>1.0391666666666666</v>
      </c>
      <c r="K95">
        <v>3.1577777777777776</v>
      </c>
      <c r="L95">
        <v>3.6169444444444441</v>
      </c>
      <c r="M95">
        <v>3.7619444444444454</v>
      </c>
      <c r="N95">
        <v>3.4719444444444441</v>
      </c>
      <c r="O95">
        <v>0.37</v>
      </c>
      <c r="P95">
        <v>-0.75</v>
      </c>
      <c r="Q95">
        <v>1.43</v>
      </c>
      <c r="R95">
        <v>0.9</v>
      </c>
      <c r="S95">
        <v>0.11</v>
      </c>
      <c r="T95">
        <v>-0.56999999999999995</v>
      </c>
      <c r="U95">
        <v>-0.2</v>
      </c>
      <c r="V95">
        <v>3.02</v>
      </c>
      <c r="W95">
        <v>-0.39</v>
      </c>
      <c r="X95">
        <v>1.0391666666666666</v>
      </c>
      <c r="Y95">
        <v>0.99555555555555597</v>
      </c>
      <c r="Z95">
        <v>0.91666666666666663</v>
      </c>
      <c r="AA95">
        <v>1.0311111111111111</v>
      </c>
      <c r="AB95">
        <v>1.2638888888888891</v>
      </c>
      <c r="AC95">
        <f>X95 - X$103</f>
        <v>0.2481944444444445</v>
      </c>
      <c r="AD95">
        <f>Y95 - Y$103</f>
        <v>0.31500000000000072</v>
      </c>
      <c r="AE95">
        <f>Z95 - Z$103</f>
        <v>0.34333333333333338</v>
      </c>
      <c r="AF95">
        <f>AA95 - AA$103</f>
        <v>0.34083333333333365</v>
      </c>
      <c r="AG95">
        <f>AB95 - AB$103</f>
        <v>0.40833333333333333</v>
      </c>
    </row>
    <row r="96" spans="2:33" x14ac:dyDescent="0.35">
      <c r="B96" t="str">
        <v>_______</v>
      </c>
      <c r="C96">
        <v>6.2126089957133313E-2</v>
      </c>
      <c r="D96" t="str">
        <v>Danilo Gallinari</v>
      </c>
      <c r="E96" t="str">
        <v>PF, SF</v>
      </c>
      <c r="F96" t="str">
        <v>ATL</v>
      </c>
      <c r="G96">
        <v>58</v>
      </c>
      <c r="H96">
        <v>26.2</v>
      </c>
      <c r="I96">
        <v>1</v>
      </c>
      <c r="J96">
        <v>1.0230555555555556</v>
      </c>
      <c r="K96">
        <v>0.53972222222222221</v>
      </c>
      <c r="L96">
        <v>0.98277777777777775</v>
      </c>
      <c r="M96">
        <v>-1.1922222222222225</v>
      </c>
      <c r="N96">
        <v>0.16111111111111109</v>
      </c>
      <c r="O96">
        <v>-0.28999999999999998</v>
      </c>
      <c r="P96">
        <v>2.15</v>
      </c>
      <c r="Q96">
        <v>0.93</v>
      </c>
      <c r="R96">
        <v>0.19</v>
      </c>
      <c r="S96">
        <v>-0.31</v>
      </c>
      <c r="T96">
        <v>-0.55000000000000004</v>
      </c>
      <c r="U96">
        <v>-0.85</v>
      </c>
      <c r="V96">
        <v>-1.07</v>
      </c>
      <c r="W96">
        <v>0.47</v>
      </c>
      <c r="X96">
        <v>1.0230555555555556</v>
      </c>
      <c r="Y96">
        <v>0.92125000000000012</v>
      </c>
      <c r="Z96">
        <v>0.81666666666666743</v>
      </c>
      <c r="AA96">
        <v>0.99888888888888883</v>
      </c>
      <c r="AB96">
        <v>1.1958333333333335</v>
      </c>
      <c r="AC96">
        <f>X96 - X$103</f>
        <v>0.23208333333333353</v>
      </c>
      <c r="AD96">
        <f>Y96 - Y$103</f>
        <v>0.24069444444444488</v>
      </c>
      <c r="AE96">
        <f>Z96 - Z$103</f>
        <v>0.24333333333333418</v>
      </c>
      <c r="AF96">
        <f>AA96 - AA$103</f>
        <v>0.30861111111111139</v>
      </c>
      <c r="AG96">
        <f>AB96 - AB$103</f>
        <v>0.34027777777777779</v>
      </c>
    </row>
    <row r="97" spans="2:33" x14ac:dyDescent="0.35">
      <c r="B97" t="str">
        <v>_______</v>
      </c>
      <c r="C97">
        <v>11.278691087087184</v>
      </c>
      <c r="D97" t="str">
        <v>Wendell Carter Jr.</v>
      </c>
      <c r="E97" t="str">
        <v xml:space="preserve"> C</v>
      </c>
      <c r="F97" t="str">
        <v>CHI</v>
      </c>
      <c r="G97">
        <v>67</v>
      </c>
      <c r="H97">
        <v>32.6</v>
      </c>
      <c r="I97">
        <v>1</v>
      </c>
      <c r="J97">
        <v>0.94916666666666671</v>
      </c>
      <c r="K97">
        <v>2.2240277777777782</v>
      </c>
      <c r="L97">
        <v>2.8288888888888888</v>
      </c>
      <c r="M97">
        <v>2.7358333333333338</v>
      </c>
      <c r="N97">
        <v>2.5125000000000002</v>
      </c>
      <c r="O97">
        <v>1.61</v>
      </c>
      <c r="P97">
        <v>-0.55000000000000004</v>
      </c>
      <c r="Q97">
        <v>-1.52</v>
      </c>
      <c r="R97">
        <v>-0.03</v>
      </c>
      <c r="S97">
        <v>2.16</v>
      </c>
      <c r="T97">
        <v>-0.65</v>
      </c>
      <c r="U97">
        <v>0</v>
      </c>
      <c r="V97">
        <v>1.68</v>
      </c>
      <c r="W97">
        <v>-0.31</v>
      </c>
      <c r="X97">
        <v>0.94916666666666671</v>
      </c>
      <c r="Y97">
        <v>0.83333333333333415</v>
      </c>
      <c r="Z97">
        <v>0.77638888888888924</v>
      </c>
      <c r="AA97">
        <v>0.94444444444444486</v>
      </c>
      <c r="AB97">
        <v>1.19</v>
      </c>
      <c r="AC97">
        <f>X97 - X$103</f>
        <v>0.15819444444444464</v>
      </c>
      <c r="AD97">
        <f>Y97 - Y$103</f>
        <v>0.1527777777777789</v>
      </c>
      <c r="AE97">
        <f>Z97 - Z$103</f>
        <v>0.20305555555555599</v>
      </c>
      <c r="AF97">
        <f>AA97 - AA$103</f>
        <v>0.25416666666666743</v>
      </c>
      <c r="AG97">
        <f>AB97 - AB$103</f>
        <v>0.33444444444444421</v>
      </c>
    </row>
    <row r="98" spans="2:33" x14ac:dyDescent="0.35">
      <c r="B98" t="str">
        <v>_______</v>
      </c>
      <c r="C98">
        <v>5.9982944870529247</v>
      </c>
      <c r="D98" t="str">
        <v>Kelly Oubre Jr.</v>
      </c>
      <c r="E98" t="str">
        <v xml:space="preserve"> PF, SF</v>
      </c>
      <c r="F98" t="str">
        <v>GSW</v>
      </c>
      <c r="G98">
        <v>64</v>
      </c>
      <c r="H98">
        <v>31.6</v>
      </c>
      <c r="I98">
        <v>1</v>
      </c>
      <c r="J98">
        <v>0.9244444444444444</v>
      </c>
      <c r="K98">
        <v>1.4311111111111112</v>
      </c>
      <c r="L98">
        <v>1.9911111111111113</v>
      </c>
      <c r="M98">
        <v>1.4488888888888887</v>
      </c>
      <c r="N98">
        <v>1.4222222222222223</v>
      </c>
      <c r="O98">
        <v>-0.42</v>
      </c>
      <c r="P98">
        <v>-0.02</v>
      </c>
      <c r="Q98">
        <v>0.46</v>
      </c>
      <c r="R98">
        <v>0.65</v>
      </c>
      <c r="S98">
        <v>0.22</v>
      </c>
      <c r="T98">
        <v>-0.63</v>
      </c>
      <c r="U98">
        <v>0.78</v>
      </c>
      <c r="V98">
        <v>0.56000000000000005</v>
      </c>
      <c r="W98">
        <v>0.01</v>
      </c>
      <c r="X98">
        <v>0.9244444444444444</v>
      </c>
      <c r="Y98">
        <v>0.80000000000000016</v>
      </c>
      <c r="Z98">
        <v>0.75833333333333308</v>
      </c>
      <c r="AA98">
        <v>0.80555555555555547</v>
      </c>
      <c r="AB98">
        <v>1.1366666666666669</v>
      </c>
      <c r="AC98">
        <f>X98 - X$103</f>
        <v>0.13347222222222233</v>
      </c>
      <c r="AD98">
        <f>Y98 - Y$103</f>
        <v>0.11944444444444491</v>
      </c>
      <c r="AE98">
        <f>Z98 - Z$103</f>
        <v>0.18499999999999983</v>
      </c>
      <c r="AF98">
        <f>AA98 - AA$103</f>
        <v>0.11527777777777803</v>
      </c>
      <c r="AG98">
        <f>AB98 - AB$103</f>
        <v>0.2811111111111112</v>
      </c>
    </row>
    <row r="99" spans="2:33" x14ac:dyDescent="0.35">
      <c r="B99" t="str">
        <v>_______</v>
      </c>
      <c r="C99">
        <v>-14.87263724876299</v>
      </c>
      <c r="D99" t="str">
        <v>Darius Garland</v>
      </c>
      <c r="E99" t="str">
        <v>PG</v>
      </c>
      <c r="F99" t="str">
        <v>CLE</v>
      </c>
      <c r="G99">
        <v>70</v>
      </c>
      <c r="H99">
        <v>31.6</v>
      </c>
      <c r="I99">
        <v>1</v>
      </c>
      <c r="J99">
        <v>0.875</v>
      </c>
      <c r="K99">
        <v>-1.7111111111111108</v>
      </c>
      <c r="L99">
        <v>-2.7611111111111111</v>
      </c>
      <c r="M99">
        <v>-2.5375000000000001</v>
      </c>
      <c r="N99">
        <v>-0.11666666666666665</v>
      </c>
      <c r="O99">
        <v>-1.1100000000000001</v>
      </c>
      <c r="P99">
        <v>0.85</v>
      </c>
      <c r="Q99">
        <v>0.93</v>
      </c>
      <c r="R99">
        <v>0.34</v>
      </c>
      <c r="S99">
        <v>-1.0900000000000001</v>
      </c>
      <c r="T99">
        <v>1.08</v>
      </c>
      <c r="U99">
        <v>-0.1</v>
      </c>
      <c r="V99">
        <v>-1.02</v>
      </c>
      <c r="W99">
        <v>-1.64</v>
      </c>
      <c r="X99">
        <v>0.875</v>
      </c>
      <c r="Y99">
        <v>0.79097222222222219</v>
      </c>
      <c r="Z99">
        <v>0.68333333333333324</v>
      </c>
      <c r="AA99">
        <v>0.7854166666666671</v>
      </c>
      <c r="AB99">
        <v>1.1199999999999997</v>
      </c>
      <c r="AC99">
        <f>X99 - X$103</f>
        <v>8.4027777777777923E-2</v>
      </c>
      <c r="AD99">
        <f>Y99 - Y$103</f>
        <v>0.11041666666666694</v>
      </c>
      <c r="AE99">
        <f>Z99 - Z$103</f>
        <v>0.10999999999999999</v>
      </c>
      <c r="AF99">
        <f>AA99 - AA$103</f>
        <v>9.5138888888889661E-2</v>
      </c>
      <c r="AG99">
        <f>AB99 - AB$103</f>
        <v>0.26444444444444393</v>
      </c>
    </row>
    <row r="100" spans="2:33" x14ac:dyDescent="0.35">
      <c r="B100" t="str">
        <v>_______</v>
      </c>
      <c r="C100">
        <v>-4.0648890842157277</v>
      </c>
      <c r="D100" t="str">
        <v>Tyler Herro</v>
      </c>
      <c r="E100" t="str">
        <v>SG</v>
      </c>
      <c r="F100" t="str">
        <v>MIA</v>
      </c>
      <c r="G100">
        <v>64</v>
      </c>
      <c r="H100">
        <v>31.2</v>
      </c>
      <c r="I100">
        <v>1</v>
      </c>
      <c r="J100">
        <v>0.87111111111111084</v>
      </c>
      <c r="K100">
        <v>-8.000000000000021E-2</v>
      </c>
      <c r="L100">
        <v>-9.777777777777806E-2</v>
      </c>
      <c r="M100">
        <v>-0.93333333333333335</v>
      </c>
      <c r="N100">
        <v>0.22222222222222202</v>
      </c>
      <c r="O100">
        <v>-1.05</v>
      </c>
      <c r="P100">
        <v>0.96</v>
      </c>
      <c r="Q100">
        <v>1.17</v>
      </c>
      <c r="R100">
        <v>0.41</v>
      </c>
      <c r="S100">
        <v>-0.02</v>
      </c>
      <c r="T100">
        <v>0.02</v>
      </c>
      <c r="U100">
        <v>-0.51</v>
      </c>
      <c r="V100">
        <v>-0.73</v>
      </c>
      <c r="W100">
        <v>-0.34</v>
      </c>
      <c r="X100">
        <v>0.87111111111111084</v>
      </c>
      <c r="Y100">
        <v>0.76388888888888895</v>
      </c>
      <c r="Z100">
        <v>0.65777777777777779</v>
      </c>
      <c r="AA100">
        <v>0.78222222222222249</v>
      </c>
      <c r="AB100">
        <v>1.0483333333333336</v>
      </c>
      <c r="AC100">
        <f>X100 - X$103</f>
        <v>8.013888888888876E-2</v>
      </c>
      <c r="AD100">
        <f>Y100 - Y$103</f>
        <v>8.3333333333333703E-2</v>
      </c>
      <c r="AE100">
        <f>Z100 - Z$103</f>
        <v>8.4444444444444544E-2</v>
      </c>
      <c r="AF100">
        <f>AA100 - AA$103</f>
        <v>9.194444444444505E-2</v>
      </c>
      <c r="AG100">
        <f>AB100 - AB$103</f>
        <v>0.19277777777777783</v>
      </c>
    </row>
    <row r="101" spans="2:33" x14ac:dyDescent="0.35">
      <c r="B101" t="str">
        <v>_______</v>
      </c>
      <c r="C101">
        <v>-1.2013214062150146</v>
      </c>
      <c r="D101" t="str">
        <v>Alec Burks</v>
      </c>
      <c r="E101" t="str">
        <v>SG</v>
      </c>
      <c r="F101" t="str">
        <v>NYK</v>
      </c>
      <c r="G101">
        <v>60</v>
      </c>
      <c r="H101">
        <v>28.7</v>
      </c>
      <c r="I101">
        <v>1</v>
      </c>
      <c r="J101">
        <v>0.8666666666666667</v>
      </c>
      <c r="K101">
        <v>0.35000000000000009</v>
      </c>
      <c r="L101">
        <v>8.3333333333333412E-2</v>
      </c>
      <c r="M101">
        <v>-0.92499999999999993</v>
      </c>
      <c r="N101">
        <v>0.38333333333333341</v>
      </c>
      <c r="O101">
        <v>-1.24</v>
      </c>
      <c r="P101">
        <v>1.53</v>
      </c>
      <c r="Q101">
        <v>0.2</v>
      </c>
      <c r="R101">
        <v>0.08</v>
      </c>
      <c r="S101">
        <v>-0.05</v>
      </c>
      <c r="T101">
        <v>0.32</v>
      </c>
      <c r="U101">
        <v>0.2</v>
      </c>
      <c r="V101">
        <v>-0.57999999999999996</v>
      </c>
      <c r="W101">
        <v>-0.04</v>
      </c>
      <c r="X101">
        <v>0.8666666666666667</v>
      </c>
      <c r="Y101">
        <v>0.74166666666666692</v>
      </c>
      <c r="Z101">
        <v>0.64500000000000002</v>
      </c>
      <c r="AA101">
        <v>0.70138888888888884</v>
      </c>
      <c r="AB101">
        <v>0.98402777777777761</v>
      </c>
      <c r="AC101">
        <f>X101 - X$103</f>
        <v>7.569444444444462E-2</v>
      </c>
      <c r="AD101">
        <f>Y101 - Y$103</f>
        <v>6.1111111111111671E-2</v>
      </c>
      <c r="AE101">
        <f>Z101 - Z$103</f>
        <v>7.1666666666666767E-2</v>
      </c>
      <c r="AF101">
        <f>AA101 - AA$103</f>
        <v>1.1111111111111405E-2</v>
      </c>
      <c r="AG101">
        <f>AB101 - AB$103</f>
        <v>0.12847222222222188</v>
      </c>
    </row>
    <row r="102" spans="2:33" x14ac:dyDescent="0.35">
      <c r="B102" t="str">
        <v>_______</v>
      </c>
      <c r="C102">
        <v>-7.2022345505524239</v>
      </c>
      <c r="D102" t="str">
        <v>Ricky Rubio</v>
      </c>
      <c r="E102" t="str">
        <v>PG</v>
      </c>
      <c r="F102" t="str">
        <v>MIN</v>
      </c>
      <c r="G102">
        <v>64</v>
      </c>
      <c r="H102">
        <v>26.4</v>
      </c>
      <c r="I102">
        <v>1</v>
      </c>
      <c r="J102">
        <v>0.81777777777777771</v>
      </c>
      <c r="K102">
        <v>-0.55111111111111122</v>
      </c>
      <c r="L102">
        <v>-2.3200000000000003</v>
      </c>
      <c r="M102">
        <v>-1.4488888888888887</v>
      </c>
      <c r="N102">
        <v>1.7777777777777694E-2</v>
      </c>
      <c r="O102">
        <v>-0.84</v>
      </c>
      <c r="P102">
        <v>1.01</v>
      </c>
      <c r="Q102">
        <v>-0.68</v>
      </c>
      <c r="R102">
        <v>-0.47</v>
      </c>
      <c r="S102">
        <v>-0.6</v>
      </c>
      <c r="T102">
        <v>1.99</v>
      </c>
      <c r="U102">
        <v>0.51</v>
      </c>
      <c r="V102">
        <v>-0.9</v>
      </c>
      <c r="W102">
        <v>-0.64</v>
      </c>
      <c r="X102">
        <v>0.81777777777777771</v>
      </c>
      <c r="Y102">
        <v>0.7366666666666668</v>
      </c>
      <c r="Z102">
        <v>0.58624999999999994</v>
      </c>
      <c r="AA102">
        <v>0.70000000000000007</v>
      </c>
      <c r="AB102">
        <v>0.91388888888888864</v>
      </c>
      <c r="AC102">
        <f>X102 - X$103</f>
        <v>2.6805555555555638E-2</v>
      </c>
      <c r="AD102">
        <f>Y102 - Y$103</f>
        <v>5.6111111111111556E-2</v>
      </c>
      <c r="AE102">
        <f>Z102 - Z$103</f>
        <v>1.2916666666666687E-2</v>
      </c>
      <c r="AF102">
        <f>AA102 - AA$103</f>
        <v>9.7222222222226318E-3</v>
      </c>
      <c r="AG102">
        <f>AB102 - AB$103</f>
        <v>5.8333333333332904E-2</v>
      </c>
    </row>
    <row r="103" spans="2:33" x14ac:dyDescent="0.35">
      <c r="B103" t="str">
        <v>_______</v>
      </c>
      <c r="C103">
        <v>14.749009539237912</v>
      </c>
      <c r="D103" t="str">
        <v>Richaun Holmes</v>
      </c>
      <c r="E103" t="str">
        <v>C, PF</v>
      </c>
      <c r="F103" t="str">
        <v>SAC</v>
      </c>
      <c r="G103">
        <v>67</v>
      </c>
      <c r="H103">
        <v>25.3</v>
      </c>
      <c r="I103">
        <v>1</v>
      </c>
      <c r="J103">
        <v>0.79097222222222208</v>
      </c>
      <c r="K103">
        <v>2.7451388888888886</v>
      </c>
      <c r="L103">
        <v>3.5826388888888885</v>
      </c>
      <c r="M103">
        <v>2.7265277777777781</v>
      </c>
      <c r="N103">
        <v>2.214722222222222</v>
      </c>
      <c r="O103">
        <v>3.04</v>
      </c>
      <c r="P103">
        <v>0.02</v>
      </c>
      <c r="Q103">
        <v>-1.75</v>
      </c>
      <c r="R103">
        <v>-0.33</v>
      </c>
      <c r="S103">
        <v>1.01</v>
      </c>
      <c r="T103">
        <v>-0.9</v>
      </c>
      <c r="U103">
        <v>-0.24</v>
      </c>
      <c r="V103">
        <v>1.53</v>
      </c>
      <c r="W103">
        <v>0.56999999999999995</v>
      </c>
      <c r="X103">
        <v>0.79097222222222208</v>
      </c>
      <c r="Y103">
        <v>0.68055555555555525</v>
      </c>
      <c r="Z103">
        <v>0.57333333333333325</v>
      </c>
      <c r="AA103">
        <v>0.69027777777777743</v>
      </c>
      <c r="AB103">
        <v>0.85555555555555574</v>
      </c>
      <c r="AC103">
        <f>X103 - X$103</f>
        <v>0</v>
      </c>
      <c r="AD103">
        <f>Y103 - Y$103</f>
        <v>0</v>
      </c>
      <c r="AE103">
        <f>Z103 - Z$103</f>
        <v>0</v>
      </c>
      <c r="AF103">
        <f>AA103 - AA$103</f>
        <v>0</v>
      </c>
      <c r="AG103">
        <f>AB103 - AB$103</f>
        <v>0</v>
      </c>
    </row>
    <row r="104" spans="2:33" x14ac:dyDescent="0.35">
      <c r="B104" t="str">
        <v>_______</v>
      </c>
      <c r="C104">
        <v>0.98520120063048788</v>
      </c>
      <c r="D104" t="str">
        <v>Josh Richardson</v>
      </c>
      <c r="E104" t="str">
        <v>SG, SF</v>
      </c>
      <c r="F104" t="str">
        <v>DAL</v>
      </c>
      <c r="G104">
        <v>66</v>
      </c>
      <c r="H104">
        <v>32.299999999999997</v>
      </c>
      <c r="I104">
        <v>1</v>
      </c>
      <c r="J104">
        <v>0.73333333333333328</v>
      </c>
      <c r="K104">
        <v>0.67833333333333312</v>
      </c>
      <c r="L104">
        <v>0.56833333333333325</v>
      </c>
      <c r="M104">
        <v>0.28416666666666651</v>
      </c>
      <c r="N104">
        <v>1.3841666666666663</v>
      </c>
      <c r="O104">
        <v>-0.55000000000000004</v>
      </c>
      <c r="P104">
        <v>0.43</v>
      </c>
      <c r="Q104">
        <v>0.61</v>
      </c>
      <c r="R104">
        <v>0.28999999999999998</v>
      </c>
      <c r="S104">
        <v>-0.59</v>
      </c>
      <c r="T104">
        <v>0.12</v>
      </c>
      <c r="U104">
        <v>0.49</v>
      </c>
      <c r="V104">
        <v>0.71</v>
      </c>
      <c r="W104">
        <v>-0.77</v>
      </c>
      <c r="X104">
        <v>0.73333333333333328</v>
      </c>
      <c r="Y104">
        <v>0.67833333333333312</v>
      </c>
      <c r="Z104">
        <v>0.56833333333333325</v>
      </c>
      <c r="AA104">
        <v>0.66999999999999982</v>
      </c>
      <c r="AB104">
        <v>0.84583333333333355</v>
      </c>
      <c r="AC104">
        <f>X104 - X$103</f>
        <v>-5.7638888888888795E-2</v>
      </c>
      <c r="AD104">
        <f>Y104 - Y$103</f>
        <v>-2.2222222222221255E-3</v>
      </c>
      <c r="AE104">
        <f>Z104 - Z$103</f>
        <v>-5.0000000000000044E-3</v>
      </c>
      <c r="AF104">
        <f>AA104 - AA$103</f>
        <v>-2.0277777777777617E-2</v>
      </c>
      <c r="AG104">
        <f>AB104 - AB$103</f>
        <v>-9.7222222222221877E-3</v>
      </c>
    </row>
    <row r="105" spans="2:33" x14ac:dyDescent="0.35">
      <c r="B105" t="str">
        <v>_______</v>
      </c>
      <c r="C105">
        <v>-2.4074235548303009</v>
      </c>
      <c r="D105" t="str">
        <v xml:space="preserve">Malik Beasley </v>
      </c>
      <c r="E105" t="str">
        <v>SG</v>
      </c>
      <c r="F105" t="str">
        <v>MIN</v>
      </c>
      <c r="G105">
        <v>64</v>
      </c>
      <c r="H105">
        <v>26.3</v>
      </c>
      <c r="I105">
        <v>1</v>
      </c>
      <c r="J105">
        <v>0.72888888888888914</v>
      </c>
      <c r="K105">
        <v>0.16888888888888909</v>
      </c>
      <c r="L105">
        <v>0.55111111111111122</v>
      </c>
      <c r="M105">
        <v>-0.17777777777777776</v>
      </c>
      <c r="N105">
        <v>-9.7777777777777561E-2</v>
      </c>
      <c r="O105">
        <v>-0.15</v>
      </c>
      <c r="P105">
        <v>0.39</v>
      </c>
      <c r="Q105">
        <v>1.1100000000000001</v>
      </c>
      <c r="R105">
        <v>0.12</v>
      </c>
      <c r="S105">
        <v>-0.83</v>
      </c>
      <c r="T105">
        <v>-0.43</v>
      </c>
      <c r="U105">
        <v>0.61</v>
      </c>
      <c r="V105">
        <v>-0.93</v>
      </c>
      <c r="W105">
        <v>0.3</v>
      </c>
      <c r="X105">
        <v>0.72888888888888914</v>
      </c>
      <c r="Y105">
        <v>0.66305555555555584</v>
      </c>
      <c r="Z105">
        <v>0.56763888888888925</v>
      </c>
      <c r="AA105">
        <v>0.64555555555555555</v>
      </c>
      <c r="AB105">
        <v>0.81666666666666676</v>
      </c>
      <c r="AC105">
        <f>X105 - X$103</f>
        <v>-6.2083333333332935E-2</v>
      </c>
      <c r="AD105">
        <f>Y105 - Y$103</f>
        <v>-1.7499999999999405E-2</v>
      </c>
      <c r="AE105">
        <f>Z105 - Z$103</f>
        <v>-5.6944444444440023E-3</v>
      </c>
      <c r="AF105">
        <f>AA105 - AA$103</f>
        <v>-4.4722222222221886E-2</v>
      </c>
      <c r="AG105">
        <f>AB105 - AB$103</f>
        <v>-3.8888888888888973E-2</v>
      </c>
    </row>
    <row r="106" spans="2:33" x14ac:dyDescent="0.35">
      <c r="B106" t="str">
        <v>_______</v>
      </c>
      <c r="C106">
        <v>-11.995195696353354</v>
      </c>
      <c r="D106" t="str">
        <v>LaMelo Ball</v>
      </c>
      <c r="E106" t="str">
        <v>PG</v>
      </c>
      <c r="F106" t="str">
        <v>CHA</v>
      </c>
      <c r="G106">
        <v>65</v>
      </c>
      <c r="H106">
        <v>28.4</v>
      </c>
      <c r="I106">
        <v>1</v>
      </c>
      <c r="J106">
        <v>0.72222222222222165</v>
      </c>
      <c r="K106">
        <v>-1.2729166666666671</v>
      </c>
      <c r="L106">
        <v>-3.1236111111111113</v>
      </c>
      <c r="M106">
        <v>-0.81250000000000011</v>
      </c>
      <c r="N106">
        <v>1.8055555555554971E-2</v>
      </c>
      <c r="O106">
        <v>-1.85</v>
      </c>
      <c r="P106">
        <v>-0.51</v>
      </c>
      <c r="Q106">
        <v>0.13</v>
      </c>
      <c r="R106">
        <v>0.03</v>
      </c>
      <c r="S106">
        <v>0.14000000000000001</v>
      </c>
      <c r="T106">
        <v>2.0499999999999998</v>
      </c>
      <c r="U106">
        <v>0.81</v>
      </c>
      <c r="V106">
        <v>-0.78</v>
      </c>
      <c r="W106">
        <v>-1.43</v>
      </c>
      <c r="X106">
        <v>0.72222222222222165</v>
      </c>
      <c r="Y106">
        <v>0.65166666666666662</v>
      </c>
      <c r="Z106">
        <v>0.56388888888888899</v>
      </c>
      <c r="AA106">
        <v>0.55833333333333335</v>
      </c>
      <c r="AB106">
        <v>0.7291666666666663</v>
      </c>
      <c r="AC106">
        <f>X106 - X$103</f>
        <v>-6.8750000000000422E-2</v>
      </c>
      <c r="AD106">
        <f>Y106 - Y$103</f>
        <v>-2.8888888888888631E-2</v>
      </c>
      <c r="AE106">
        <f>Z106 - Z$103</f>
        <v>-9.4444444444442555E-3</v>
      </c>
      <c r="AF106">
        <f>AA106 - AA$103</f>
        <v>-0.13194444444444409</v>
      </c>
      <c r="AG106">
        <f>AB106 - AB$103</f>
        <v>-0.12638888888888944</v>
      </c>
    </row>
    <row r="107" spans="2:33" x14ac:dyDescent="0.35">
      <c r="B107" t="str">
        <v>_______</v>
      </c>
      <c r="C107">
        <v>5.4026428124300381</v>
      </c>
      <c r="D107" t="str">
        <v>OG Anunoby</v>
      </c>
      <c r="E107" t="str">
        <v>SF</v>
      </c>
      <c r="F107" t="str">
        <v>TOR</v>
      </c>
      <c r="G107">
        <v>70</v>
      </c>
      <c r="H107">
        <v>30.8</v>
      </c>
      <c r="I107">
        <v>1</v>
      </c>
      <c r="J107">
        <v>0.70000000000000018</v>
      </c>
      <c r="K107">
        <v>1.3416666666666668</v>
      </c>
      <c r="L107">
        <v>1.788888888888889</v>
      </c>
      <c r="M107">
        <v>1.8472222222222221</v>
      </c>
      <c r="N107">
        <v>1.1958333333333335</v>
      </c>
      <c r="O107">
        <v>0.25</v>
      </c>
      <c r="P107">
        <v>-0.52</v>
      </c>
      <c r="Q107">
        <v>-0.09</v>
      </c>
      <c r="R107">
        <v>-0.28999999999999998</v>
      </c>
      <c r="S107">
        <v>0.24</v>
      </c>
      <c r="T107">
        <v>-0.46</v>
      </c>
      <c r="U107">
        <v>1.59</v>
      </c>
      <c r="V107">
        <v>0.51</v>
      </c>
      <c r="W107">
        <v>0.15</v>
      </c>
      <c r="X107">
        <v>0.70000000000000018</v>
      </c>
      <c r="Y107">
        <v>0.59611111111111126</v>
      </c>
      <c r="Z107">
        <v>0.55111111111111122</v>
      </c>
      <c r="AA107">
        <v>0.37625000000000003</v>
      </c>
      <c r="AB107">
        <v>0.69513888888888897</v>
      </c>
      <c r="AC107">
        <f>X107 - X$103</f>
        <v>-9.0972222222221899E-2</v>
      </c>
      <c r="AD107">
        <f>Y107 - Y$103</f>
        <v>-8.4444444444443989E-2</v>
      </c>
      <c r="AE107">
        <f>Z107 - Z$103</f>
        <v>-2.2222222222222032E-2</v>
      </c>
      <c r="AF107">
        <f>AA107 - AA$103</f>
        <v>-0.31402777777777741</v>
      </c>
      <c r="AG107">
        <f>AB107 - AB$103</f>
        <v>-0.16041666666666676</v>
      </c>
    </row>
    <row r="108" spans="2:33" x14ac:dyDescent="0.35">
      <c r="B108" t="str">
        <v>_______</v>
      </c>
      <c r="C108">
        <v>-2.3371292578251168</v>
      </c>
      <c r="D108" t="str">
        <v>Donte DiVincenzo</v>
      </c>
      <c r="E108" t="str">
        <v>SG, PG</v>
      </c>
      <c r="F108" t="str">
        <v>MIL</v>
      </c>
      <c r="G108">
        <v>68</v>
      </c>
      <c r="H108">
        <v>25.2</v>
      </c>
      <c r="I108">
        <v>1</v>
      </c>
      <c r="J108">
        <v>0.62333333333333329</v>
      </c>
      <c r="K108">
        <v>0.17944444444444435</v>
      </c>
      <c r="L108">
        <v>0.16999999999999993</v>
      </c>
      <c r="M108">
        <v>0.35888888888888881</v>
      </c>
      <c r="N108">
        <v>0.16055555555555548</v>
      </c>
      <c r="O108">
        <v>-0.06</v>
      </c>
      <c r="P108">
        <v>-0.19</v>
      </c>
      <c r="Q108">
        <v>-0.12</v>
      </c>
      <c r="R108">
        <v>-0.45</v>
      </c>
      <c r="S108">
        <v>0.2</v>
      </c>
      <c r="T108">
        <v>0.01</v>
      </c>
      <c r="U108">
        <v>1.27</v>
      </c>
      <c r="V108">
        <v>-0.49</v>
      </c>
      <c r="W108">
        <v>0.02</v>
      </c>
      <c r="X108">
        <v>0.62333333333333329</v>
      </c>
      <c r="Y108">
        <v>0.5676388888888888</v>
      </c>
      <c r="Z108">
        <v>0.45888888888888896</v>
      </c>
      <c r="AA108">
        <v>0.37500000000000006</v>
      </c>
      <c r="AB108">
        <v>0.68055555555555569</v>
      </c>
      <c r="AC108">
        <f>X108 - X$103</f>
        <v>-0.16763888888888878</v>
      </c>
      <c r="AD108">
        <f>Y108 - Y$103</f>
        <v>-0.11291666666666644</v>
      </c>
      <c r="AE108">
        <f>Z108 - Z$103</f>
        <v>-0.11444444444444429</v>
      </c>
      <c r="AF108">
        <f>AA108 - AA$103</f>
        <v>-0.31527777777777738</v>
      </c>
      <c r="AG108">
        <f>AB108 - AB$103</f>
        <v>-0.17500000000000004</v>
      </c>
    </row>
    <row r="109" spans="2:33" x14ac:dyDescent="0.35">
      <c r="B109" t="str">
        <v>_______</v>
      </c>
      <c r="C109">
        <v>-7.1800363514981562</v>
      </c>
      <c r="D109" t="str">
        <v>Blake Griffin</v>
      </c>
      <c r="E109" t="str">
        <v>PF</v>
      </c>
      <c r="F109" t="str">
        <v>DET</v>
      </c>
      <c r="G109">
        <v>58</v>
      </c>
      <c r="H109">
        <v>32.4</v>
      </c>
      <c r="I109">
        <v>1</v>
      </c>
      <c r="J109">
        <v>0.61222222222222233</v>
      </c>
      <c r="K109">
        <v>-0.5477777777777777</v>
      </c>
      <c r="L109">
        <v>-1.0472222222222221</v>
      </c>
      <c r="M109">
        <v>-0.35444444444444412</v>
      </c>
      <c r="N109">
        <v>0.43500000000000011</v>
      </c>
      <c r="O109">
        <v>-0.36</v>
      </c>
      <c r="P109">
        <v>-0.24</v>
      </c>
      <c r="Q109">
        <v>0.1</v>
      </c>
      <c r="R109">
        <v>0.52</v>
      </c>
      <c r="S109">
        <v>1.02</v>
      </c>
      <c r="T109">
        <v>0.62</v>
      </c>
      <c r="U109">
        <v>-0.9</v>
      </c>
      <c r="V109">
        <v>-0.22</v>
      </c>
      <c r="W109">
        <v>-1.22</v>
      </c>
      <c r="X109">
        <v>0.61222222222222233</v>
      </c>
      <c r="Y109">
        <v>0.53972222222222221</v>
      </c>
      <c r="Z109">
        <v>0.4533333333333332</v>
      </c>
      <c r="AA109">
        <v>0.36944444444444446</v>
      </c>
      <c r="AB109">
        <v>0.67555555555555591</v>
      </c>
      <c r="AC109">
        <f>X109 - X$103</f>
        <v>-0.17874999999999974</v>
      </c>
      <c r="AD109">
        <f>Y109 - Y$103</f>
        <v>-0.14083333333333303</v>
      </c>
      <c r="AE109">
        <f>Z109 - Z$103</f>
        <v>-0.12000000000000005</v>
      </c>
      <c r="AF109">
        <f>AA109 - AA$103</f>
        <v>-0.32083333333333297</v>
      </c>
      <c r="AG109">
        <f>AB109 - AB$103</f>
        <v>-0.17999999999999983</v>
      </c>
    </row>
    <row r="110" spans="2:33" x14ac:dyDescent="0.35">
      <c r="B110" t="str">
        <v>_______</v>
      </c>
      <c r="C110">
        <v>0.88345945496509126</v>
      </c>
      <c r="D110" t="str">
        <v>Serge Ibaka</v>
      </c>
      <c r="E110" t="str">
        <v>C, PF</v>
      </c>
      <c r="F110" t="str">
        <v>LAC</v>
      </c>
      <c r="G110">
        <v>62</v>
      </c>
      <c r="H110">
        <v>28.2</v>
      </c>
      <c r="I110">
        <v>1</v>
      </c>
      <c r="J110">
        <v>0.55111111111111122</v>
      </c>
      <c r="K110">
        <v>0.66305555555555584</v>
      </c>
      <c r="L110">
        <v>1.1883333333333332</v>
      </c>
      <c r="M110">
        <v>1.3863888888888891</v>
      </c>
      <c r="N110">
        <v>1.1366666666666669</v>
      </c>
      <c r="O110">
        <v>1.51</v>
      </c>
      <c r="P110">
        <v>-0.84</v>
      </c>
      <c r="Q110">
        <v>-0.24</v>
      </c>
      <c r="R110">
        <v>0.37</v>
      </c>
      <c r="S110">
        <v>1.43</v>
      </c>
      <c r="T110">
        <v>-0.61</v>
      </c>
      <c r="U110">
        <v>-0.98</v>
      </c>
      <c r="V110">
        <v>0.68</v>
      </c>
      <c r="W110">
        <v>-0.55000000000000004</v>
      </c>
      <c r="X110">
        <v>0.55111111111111122</v>
      </c>
      <c r="Y110">
        <v>0.53472222222222221</v>
      </c>
      <c r="Z110">
        <v>0.4043055555555557</v>
      </c>
      <c r="AA110">
        <v>0.35888888888888881</v>
      </c>
      <c r="AB110">
        <v>0.66069444444444447</v>
      </c>
      <c r="AC110">
        <f>X110 - X$103</f>
        <v>-0.23986111111111086</v>
      </c>
      <c r="AD110">
        <f>Y110 - Y$103</f>
        <v>-0.14583333333333304</v>
      </c>
      <c r="AE110">
        <f>Z110 - Z$103</f>
        <v>-0.16902777777777755</v>
      </c>
      <c r="AF110">
        <f>AA110 - AA$103</f>
        <v>-0.33138888888888862</v>
      </c>
      <c r="AG110">
        <f>AB110 - AB$103</f>
        <v>-0.19486111111111126</v>
      </c>
    </row>
    <row r="111" spans="2:33" x14ac:dyDescent="0.35">
      <c r="B111" t="str">
        <v>_______</v>
      </c>
      <c r="C111">
        <v>1.5549549763567296</v>
      </c>
      <c r="D111" t="str">
        <v>Otto Porter Jr.</v>
      </c>
      <c r="E111" t="str">
        <v xml:space="preserve"> SF</v>
      </c>
      <c r="F111" t="str">
        <v>CHI</v>
      </c>
      <c r="G111">
        <v>50</v>
      </c>
      <c r="H111">
        <v>28.4</v>
      </c>
      <c r="I111">
        <v>1</v>
      </c>
      <c r="J111">
        <v>0.50694444444444442</v>
      </c>
      <c r="K111">
        <v>0.76388888888888895</v>
      </c>
      <c r="L111">
        <v>0.91666666666666663</v>
      </c>
      <c r="M111">
        <v>0.70138888888888884</v>
      </c>
      <c r="N111">
        <v>0.4236111111111111</v>
      </c>
      <c r="O111">
        <v>-0.02</v>
      </c>
      <c r="P111">
        <v>0.09</v>
      </c>
      <c r="Q111">
        <v>0.44</v>
      </c>
      <c r="R111">
        <v>0.12</v>
      </c>
      <c r="S111">
        <v>-0.39</v>
      </c>
      <c r="T111">
        <v>-0.22</v>
      </c>
      <c r="U111">
        <v>0.71</v>
      </c>
      <c r="V111">
        <v>-0.12</v>
      </c>
      <c r="W111">
        <v>0.49</v>
      </c>
      <c r="X111">
        <v>0.50694444444444442</v>
      </c>
      <c r="Y111">
        <v>0.49777777777777782</v>
      </c>
      <c r="Z111">
        <v>0.36944444444444463</v>
      </c>
      <c r="AA111">
        <v>0.32722222222222241</v>
      </c>
      <c r="AB111">
        <v>0.63194444444444442</v>
      </c>
      <c r="AC111">
        <f>X111 - X$103</f>
        <v>-0.28402777777777766</v>
      </c>
      <c r="AD111">
        <f>Y111 - Y$103</f>
        <v>-0.18277777777777743</v>
      </c>
      <c r="AE111">
        <f>Z111 - Z$103</f>
        <v>-0.20388888888888862</v>
      </c>
      <c r="AF111">
        <f>AA111 - AA$103</f>
        <v>-0.36305555555555502</v>
      </c>
      <c r="AG111">
        <f>AB111 - AB$103</f>
        <v>-0.22361111111111132</v>
      </c>
    </row>
    <row r="112" spans="2:33" x14ac:dyDescent="0.35">
      <c r="B112" t="str">
        <v>_______</v>
      </c>
      <c r="C112">
        <v>0.24803600703663642</v>
      </c>
      <c r="D112" t="str">
        <v xml:space="preserve">Terrence Ross </v>
      </c>
      <c r="E112" t="str">
        <v>SG, SF</v>
      </c>
      <c r="F112" t="str">
        <v>ORL</v>
      </c>
      <c r="G112">
        <v>67</v>
      </c>
      <c r="H112">
        <v>27.4</v>
      </c>
      <c r="I112">
        <v>1</v>
      </c>
      <c r="J112">
        <v>0.48388888888888881</v>
      </c>
      <c r="K112">
        <v>0.5676388888888888</v>
      </c>
      <c r="L112">
        <v>1.2469444444444444</v>
      </c>
      <c r="M112">
        <v>-0.316388888888889</v>
      </c>
      <c r="N112">
        <v>-3.7222222222222358E-2</v>
      </c>
      <c r="O112">
        <v>-1.04</v>
      </c>
      <c r="P112">
        <v>0.95</v>
      </c>
      <c r="Q112">
        <v>1.24</v>
      </c>
      <c r="R112">
        <v>0.26</v>
      </c>
      <c r="S112">
        <v>-0.65</v>
      </c>
      <c r="T112">
        <v>-0.73</v>
      </c>
      <c r="U112">
        <v>0.49</v>
      </c>
      <c r="V112">
        <v>-0.56000000000000005</v>
      </c>
      <c r="W112">
        <v>0.65</v>
      </c>
      <c r="X112">
        <v>0.48388888888888881</v>
      </c>
      <c r="Y112">
        <v>0.49777777777777782</v>
      </c>
      <c r="Z112">
        <v>0.34944444444444456</v>
      </c>
      <c r="AA112">
        <v>0.32569444444444451</v>
      </c>
      <c r="AB112">
        <v>0.54777777777777759</v>
      </c>
      <c r="AC112">
        <f>X112 - X$103</f>
        <v>-0.30708333333333326</v>
      </c>
      <c r="AD112">
        <f>Y112 - Y$103</f>
        <v>-0.18277777777777743</v>
      </c>
      <c r="AE112">
        <f>Z112 - Z$103</f>
        <v>-0.22388888888888869</v>
      </c>
      <c r="AF112">
        <f>AA112 - AA$103</f>
        <v>-0.36458333333333293</v>
      </c>
      <c r="AG112">
        <f>AB112 - AB$103</f>
        <v>-0.30777777777777815</v>
      </c>
    </row>
    <row r="113" spans="2:33" x14ac:dyDescent="0.35">
      <c r="B113" t="str">
        <v>_______</v>
      </c>
      <c r="C113">
        <v>-4.3997119199509527</v>
      </c>
      <c r="D113" t="str">
        <v>Seth Curry</v>
      </c>
      <c r="E113" t="str">
        <v>SG, PG</v>
      </c>
      <c r="F113" t="str">
        <v>PHI</v>
      </c>
      <c r="G113">
        <v>67</v>
      </c>
      <c r="H113">
        <v>26.7</v>
      </c>
      <c r="I113">
        <v>1</v>
      </c>
      <c r="J113">
        <v>0.42805555555555552</v>
      </c>
      <c r="K113">
        <v>-0.1302777777777778</v>
      </c>
      <c r="L113">
        <v>0.13027777777777769</v>
      </c>
      <c r="M113">
        <v>-0.34430555555555559</v>
      </c>
      <c r="N113">
        <v>-0.50250000000000006</v>
      </c>
      <c r="O113">
        <v>0.65</v>
      </c>
      <c r="P113">
        <v>0.23</v>
      </c>
      <c r="Q113">
        <v>1.26</v>
      </c>
      <c r="R113">
        <v>0.13</v>
      </c>
      <c r="S113">
        <v>-0.97</v>
      </c>
      <c r="T113">
        <v>-0.28000000000000003</v>
      </c>
      <c r="U113">
        <v>-0.56000000000000005</v>
      </c>
      <c r="V113">
        <v>-1</v>
      </c>
      <c r="W113">
        <v>0.4</v>
      </c>
      <c r="X113">
        <v>0.42805555555555552</v>
      </c>
      <c r="Y113">
        <v>0.46277777777777768</v>
      </c>
      <c r="Z113">
        <v>0.31111111111111095</v>
      </c>
      <c r="AA113">
        <v>0.31111111111111112</v>
      </c>
      <c r="AB113">
        <v>0.52444444444444449</v>
      </c>
      <c r="AC113">
        <f>X113 - X$103</f>
        <v>-0.36291666666666655</v>
      </c>
      <c r="AD113">
        <f>Y113 - Y$103</f>
        <v>-0.21777777777777757</v>
      </c>
      <c r="AE113">
        <f>Z113 - Z$103</f>
        <v>-0.2622222222222223</v>
      </c>
      <c r="AF113">
        <f>AA113 - AA$103</f>
        <v>-0.37916666666666632</v>
      </c>
      <c r="AG113">
        <f>AB113 - AB$103</f>
        <v>-0.33111111111111124</v>
      </c>
    </row>
    <row r="114" spans="2:33" x14ac:dyDescent="0.35">
      <c r="B114" t="str">
        <v>_______</v>
      </c>
      <c r="C114">
        <v>-8.5045288950695443</v>
      </c>
      <c r="D114" t="str">
        <v>Tyrese Haliburton</v>
      </c>
      <c r="E114" t="str">
        <v>PG</v>
      </c>
      <c r="F114" t="str">
        <v>SAC</v>
      </c>
      <c r="G114">
        <v>64</v>
      </c>
      <c r="H114">
        <v>26.4</v>
      </c>
      <c r="I114">
        <v>1</v>
      </c>
      <c r="J114">
        <v>0.40888888888888875</v>
      </c>
      <c r="K114">
        <v>-0.7466666666666667</v>
      </c>
      <c r="L114">
        <v>-1.3777777777777778</v>
      </c>
      <c r="M114">
        <v>-0.85333333333333328</v>
      </c>
      <c r="N114">
        <v>-0.13333333333333344</v>
      </c>
      <c r="O114">
        <v>-0.3</v>
      </c>
      <c r="P114">
        <v>0.12</v>
      </c>
      <c r="Q114">
        <v>-0.12</v>
      </c>
      <c r="R114">
        <v>-0.2</v>
      </c>
      <c r="S114">
        <v>-0.57999999999999996</v>
      </c>
      <c r="T114">
        <v>0.71</v>
      </c>
      <c r="U114">
        <v>0.83</v>
      </c>
      <c r="V114">
        <v>-0.61</v>
      </c>
      <c r="W114">
        <v>-0.69</v>
      </c>
      <c r="X114">
        <v>0.40888888888888875</v>
      </c>
      <c r="Y114">
        <v>0.37777777777777799</v>
      </c>
      <c r="Z114">
        <v>0.2326388888888889</v>
      </c>
      <c r="AA114">
        <v>0.28500000000000009</v>
      </c>
      <c r="AB114">
        <v>0.491111111111111</v>
      </c>
      <c r="AC114">
        <f>X114 - X$103</f>
        <v>-0.38208333333333333</v>
      </c>
      <c r="AD114">
        <f>Y114 - Y$103</f>
        <v>-0.30277777777777726</v>
      </c>
      <c r="AE114">
        <f>Z114 - Z$103</f>
        <v>-0.34069444444444436</v>
      </c>
      <c r="AF114">
        <f>AA114 - AA$103</f>
        <v>-0.40527777777777735</v>
      </c>
      <c r="AG114">
        <f>AB114 - AB$103</f>
        <v>-0.36444444444444474</v>
      </c>
    </row>
    <row r="115" spans="2:33" x14ac:dyDescent="0.35">
      <c r="B115" t="str">
        <v>_______</v>
      </c>
      <c r="C115">
        <v>-0.45028233821224539</v>
      </c>
      <c r="D115" t="str">
        <v>Aaron Gordon</v>
      </c>
      <c r="E115" t="str">
        <v>PF</v>
      </c>
      <c r="F115" t="str">
        <v>ORL</v>
      </c>
      <c r="G115">
        <v>68</v>
      </c>
      <c r="H115">
        <v>32.5</v>
      </c>
      <c r="I115">
        <v>1</v>
      </c>
      <c r="J115">
        <v>0.36833333333333318</v>
      </c>
      <c r="K115">
        <v>0.46277777777777768</v>
      </c>
      <c r="L115">
        <v>-0.21722222222222234</v>
      </c>
      <c r="M115">
        <v>1.4072222222222224</v>
      </c>
      <c r="N115">
        <v>0.54777777777777759</v>
      </c>
      <c r="O115">
        <v>-0.6</v>
      </c>
      <c r="P115">
        <v>-1</v>
      </c>
      <c r="Q115">
        <v>-0.12</v>
      </c>
      <c r="R115">
        <v>0.32</v>
      </c>
      <c r="S115">
        <v>1.27</v>
      </c>
      <c r="T115">
        <v>0.72</v>
      </c>
      <c r="U115">
        <v>-0.2</v>
      </c>
      <c r="V115">
        <v>0.19</v>
      </c>
      <c r="W115">
        <v>-0.09</v>
      </c>
      <c r="X115">
        <v>0.36833333333333318</v>
      </c>
      <c r="Y115">
        <v>0.37027777777777793</v>
      </c>
      <c r="Z115">
        <v>0.21749999999999983</v>
      </c>
      <c r="AA115">
        <v>0.28416666666666651</v>
      </c>
      <c r="AB115">
        <v>0.44777777777777794</v>
      </c>
      <c r="AC115">
        <f>X115 - X$103</f>
        <v>-0.4226388888888889</v>
      </c>
      <c r="AD115">
        <f>Y115 - Y$103</f>
        <v>-0.31027777777777732</v>
      </c>
      <c r="AE115">
        <f>Z115 - Z$103</f>
        <v>-0.35583333333333345</v>
      </c>
      <c r="AF115">
        <f>AA115 - AA$103</f>
        <v>-0.40611111111111092</v>
      </c>
      <c r="AG115">
        <f>AB115 - AB$103</f>
        <v>-0.40777777777777779</v>
      </c>
    </row>
    <row r="116" spans="2:33" x14ac:dyDescent="0.35">
      <c r="B116" t="str">
        <v>_______</v>
      </c>
      <c r="C116">
        <v>-3.0363725280345912</v>
      </c>
      <c r="D116" t="str">
        <v>Jordan Clarkson</v>
      </c>
      <c r="E116" t="str">
        <v>SG</v>
      </c>
      <c r="F116" t="str">
        <v>UTA</v>
      </c>
      <c r="G116">
        <v>67</v>
      </c>
      <c r="H116">
        <v>24.7</v>
      </c>
      <c r="I116">
        <v>1</v>
      </c>
      <c r="J116">
        <v>0.36291666666666689</v>
      </c>
      <c r="K116">
        <v>7.4444444444444646E-2</v>
      </c>
      <c r="L116">
        <v>7.4444444444444507E-2</v>
      </c>
      <c r="M116">
        <v>-1.1445833333333335</v>
      </c>
      <c r="N116">
        <v>-0.13958333333333314</v>
      </c>
      <c r="O116">
        <v>-0.33</v>
      </c>
      <c r="P116">
        <v>1.31</v>
      </c>
      <c r="Q116">
        <v>0.66</v>
      </c>
      <c r="R116">
        <v>0.34</v>
      </c>
      <c r="S116">
        <v>-0.93</v>
      </c>
      <c r="T116">
        <v>0</v>
      </c>
      <c r="U116">
        <v>-0.66</v>
      </c>
      <c r="V116">
        <v>-0.54</v>
      </c>
      <c r="W116">
        <v>0.23</v>
      </c>
      <c r="X116">
        <v>0.36291666666666689</v>
      </c>
      <c r="Y116">
        <v>0.36666666666666664</v>
      </c>
      <c r="Z116">
        <v>0.16999999999999993</v>
      </c>
      <c r="AA116">
        <v>0.24749999999999972</v>
      </c>
      <c r="AB116">
        <v>0.43500000000000011</v>
      </c>
      <c r="AC116">
        <f>X116 - X$103</f>
        <v>-0.42805555555555519</v>
      </c>
      <c r="AD116">
        <f>Y116 - Y$103</f>
        <v>-0.31388888888888861</v>
      </c>
      <c r="AE116">
        <f>Z116 - Z$103</f>
        <v>-0.40333333333333332</v>
      </c>
      <c r="AF116">
        <f>AA116 - AA$103</f>
        <v>-0.44277777777777771</v>
      </c>
      <c r="AG116">
        <f>AB116 - AB$103</f>
        <v>-0.42055555555555563</v>
      </c>
    </row>
    <row r="117" spans="2:33" x14ac:dyDescent="0.35">
      <c r="B117" t="str">
        <v>_______</v>
      </c>
      <c r="C117">
        <v>-8.8227030815140672</v>
      </c>
      <c r="D117" t="str">
        <v>Kevin Porter Jr.</v>
      </c>
      <c r="E117" t="str">
        <v>SG</v>
      </c>
      <c r="F117" t="str">
        <v>CLE</v>
      </c>
      <c r="G117">
        <v>64</v>
      </c>
      <c r="H117">
        <v>27.9</v>
      </c>
      <c r="I117">
        <v>1</v>
      </c>
      <c r="J117">
        <v>0.33777777777777779</v>
      </c>
      <c r="K117">
        <v>-0.84444444444444433</v>
      </c>
      <c r="L117">
        <v>-0.95111111111111091</v>
      </c>
      <c r="M117">
        <v>-0.63111111111111118</v>
      </c>
      <c r="N117">
        <v>8.0000000000000071E-2</v>
      </c>
      <c r="O117">
        <v>-0.11</v>
      </c>
      <c r="P117">
        <v>-0.24</v>
      </c>
      <c r="Q117">
        <v>0.28000000000000003</v>
      </c>
      <c r="R117">
        <v>0.13</v>
      </c>
      <c r="S117">
        <v>-0.19</v>
      </c>
      <c r="T117">
        <v>0.12</v>
      </c>
      <c r="U117">
        <v>0.39</v>
      </c>
      <c r="V117">
        <v>-0.28999999999999998</v>
      </c>
      <c r="W117">
        <v>-1.04</v>
      </c>
      <c r="X117">
        <v>0.33777777777777779</v>
      </c>
      <c r="Y117">
        <v>0.35000000000000009</v>
      </c>
      <c r="Z117">
        <v>0.13777777777777772</v>
      </c>
      <c r="AA117">
        <v>0.2416666666666667</v>
      </c>
      <c r="AB117">
        <v>0.4236111111111111</v>
      </c>
      <c r="AC117">
        <f>X117 - X$103</f>
        <v>-0.45319444444444429</v>
      </c>
      <c r="AD117">
        <f>Y117 - Y$103</f>
        <v>-0.33055555555555516</v>
      </c>
      <c r="AE117">
        <f>Z117 - Z$103</f>
        <v>-0.43555555555555553</v>
      </c>
      <c r="AF117">
        <f>AA117 - AA$103</f>
        <v>-0.44861111111111074</v>
      </c>
      <c r="AG117">
        <f>AB117 - AB$103</f>
        <v>-0.43194444444444463</v>
      </c>
    </row>
    <row r="118" spans="2:33" x14ac:dyDescent="0.35">
      <c r="B118" t="str">
        <v>_______</v>
      </c>
      <c r="C118">
        <v>8.0109312013066543</v>
      </c>
      <c r="D118" t="str">
        <v>Darius Bazley</v>
      </c>
      <c r="E118" t="str">
        <v>SF</v>
      </c>
      <c r="F118" t="str">
        <v>OKL</v>
      </c>
      <c r="G118">
        <v>64</v>
      </c>
      <c r="H118">
        <v>30.1</v>
      </c>
      <c r="I118">
        <v>1</v>
      </c>
      <c r="J118">
        <v>0.29333333333333333</v>
      </c>
      <c r="K118">
        <v>1.7333333333333332</v>
      </c>
      <c r="L118">
        <v>2.2044444444444444</v>
      </c>
      <c r="M118">
        <v>1.84</v>
      </c>
      <c r="N118">
        <v>1.7422222222222221</v>
      </c>
      <c r="O118">
        <v>-0.59</v>
      </c>
      <c r="P118">
        <v>-0.12</v>
      </c>
      <c r="Q118">
        <v>0.67</v>
      </c>
      <c r="R118">
        <v>0.12</v>
      </c>
      <c r="S118">
        <v>0.85</v>
      </c>
      <c r="T118">
        <v>-0.53</v>
      </c>
      <c r="U118">
        <v>-7.0000000000000007E-2</v>
      </c>
      <c r="V118">
        <v>1.63</v>
      </c>
      <c r="W118">
        <v>-0.01</v>
      </c>
      <c r="X118">
        <v>0.29333333333333333</v>
      </c>
      <c r="Y118">
        <v>0.31666666666666671</v>
      </c>
      <c r="Z118">
        <v>0.13666666666666671</v>
      </c>
      <c r="AA118">
        <v>0.18958333333333319</v>
      </c>
      <c r="AB118">
        <v>0.38333333333333341</v>
      </c>
      <c r="AC118">
        <f>X118 - X$103</f>
        <v>-0.49763888888888874</v>
      </c>
      <c r="AD118">
        <f>Y118 - Y$103</f>
        <v>-0.36388888888888854</v>
      </c>
      <c r="AE118">
        <f>Z118 - Z$103</f>
        <v>-0.43666666666666654</v>
      </c>
      <c r="AF118">
        <f>AA118 - AA$103</f>
        <v>-0.50069444444444422</v>
      </c>
      <c r="AG118">
        <f>AB118 - AB$103</f>
        <v>-0.47222222222222232</v>
      </c>
    </row>
    <row r="119" spans="2:33" x14ac:dyDescent="0.35">
      <c r="B119" t="str">
        <v>_______</v>
      </c>
      <c r="C119">
        <v>2.882879137572969E-2</v>
      </c>
      <c r="D119" t="str">
        <v>Nemanja Bjelica</v>
      </c>
      <c r="E119" t="str">
        <v>PF</v>
      </c>
      <c r="F119" t="str">
        <v>SAC</v>
      </c>
      <c r="G119">
        <v>70</v>
      </c>
      <c r="H119">
        <v>24.2</v>
      </c>
      <c r="I119">
        <v>1</v>
      </c>
      <c r="J119">
        <v>0.17500000000000004</v>
      </c>
      <c r="K119">
        <v>0.53472222222222221</v>
      </c>
      <c r="L119">
        <v>0.56388888888888899</v>
      </c>
      <c r="M119">
        <v>0.36944444444444446</v>
      </c>
      <c r="N119">
        <v>0.15555555555555561</v>
      </c>
      <c r="O119">
        <v>0.51</v>
      </c>
      <c r="P119">
        <v>0.17</v>
      </c>
      <c r="Q119">
        <v>0.16</v>
      </c>
      <c r="R119">
        <v>-0.44</v>
      </c>
      <c r="S119">
        <v>0.3</v>
      </c>
      <c r="T119">
        <v>-0.03</v>
      </c>
      <c r="U119">
        <v>-0.49</v>
      </c>
      <c r="V119">
        <v>-0.02</v>
      </c>
      <c r="W119">
        <v>0.39</v>
      </c>
      <c r="X119">
        <v>0.17500000000000004</v>
      </c>
      <c r="Y119">
        <v>0.2877777777777778</v>
      </c>
      <c r="Z119">
        <v>0.13027777777777769</v>
      </c>
      <c r="AA119">
        <v>0.18472222222222232</v>
      </c>
      <c r="AB119">
        <v>0.29805555555555563</v>
      </c>
      <c r="AC119">
        <f>X119 - X$103</f>
        <v>-0.61597222222222203</v>
      </c>
      <c r="AD119">
        <f>Y119 - Y$103</f>
        <v>-0.39277777777777745</v>
      </c>
      <c r="AE119">
        <f>Z119 - Z$103</f>
        <v>-0.44305555555555554</v>
      </c>
      <c r="AF119">
        <f>AA119 - AA$103</f>
        <v>-0.50555555555555509</v>
      </c>
      <c r="AG119">
        <f>AB119 - AB$103</f>
        <v>-0.55750000000000011</v>
      </c>
    </row>
    <row r="120" spans="2:33" x14ac:dyDescent="0.35">
      <c r="B120" t="str">
        <v>_______</v>
      </c>
      <c r="C120">
        <v>1.4069669826616036</v>
      </c>
      <c r="D120" t="str">
        <v>Davis Bertans</v>
      </c>
      <c r="E120" t="str">
        <v>PF</v>
      </c>
      <c r="F120" t="str">
        <v>WAS</v>
      </c>
      <c r="G120">
        <v>60</v>
      </c>
      <c r="H120">
        <v>27.1</v>
      </c>
      <c r="I120">
        <v>1</v>
      </c>
      <c r="J120">
        <v>0.16666666666666691</v>
      </c>
      <c r="K120">
        <v>0.74166666666666692</v>
      </c>
      <c r="L120">
        <v>1.2250000000000003</v>
      </c>
      <c r="M120">
        <v>0.37500000000000006</v>
      </c>
      <c r="N120">
        <v>0.15000000000000024</v>
      </c>
      <c r="O120">
        <v>-0.56999999999999995</v>
      </c>
      <c r="P120">
        <v>0.44</v>
      </c>
      <c r="Q120">
        <v>1.94</v>
      </c>
      <c r="R120">
        <v>0.04</v>
      </c>
      <c r="S120">
        <v>-0.36</v>
      </c>
      <c r="T120">
        <v>-0.57999999999999996</v>
      </c>
      <c r="U120">
        <v>-0.71</v>
      </c>
      <c r="V120">
        <v>-0.02</v>
      </c>
      <c r="W120">
        <v>0.71</v>
      </c>
      <c r="X120">
        <v>0.16666666666666691</v>
      </c>
      <c r="Y120">
        <v>0.26250000000000018</v>
      </c>
      <c r="Z120">
        <v>8.8888888888888948E-2</v>
      </c>
      <c r="AA120">
        <v>0.1680555555555556</v>
      </c>
      <c r="AB120">
        <v>0.29277777777777791</v>
      </c>
      <c r="AC120">
        <f>X120 - X$103</f>
        <v>-0.62430555555555522</v>
      </c>
      <c r="AD120">
        <f>Y120 - Y$103</f>
        <v>-0.41805555555555507</v>
      </c>
      <c r="AE120">
        <f>Z120 - Z$103</f>
        <v>-0.48444444444444429</v>
      </c>
      <c r="AF120">
        <f>AA120 - AA$103</f>
        <v>-0.52222222222222181</v>
      </c>
      <c r="AG120">
        <f>AB120 - AB$103</f>
        <v>-0.56277777777777782</v>
      </c>
    </row>
    <row r="121" spans="2:33" x14ac:dyDescent="0.35">
      <c r="B121" t="str">
        <v>_______</v>
      </c>
      <c r="C121">
        <v>-1.6156877885613712</v>
      </c>
      <c r="D121" t="str">
        <v>Larry Nance Jr.</v>
      </c>
      <c r="E121" t="str">
        <v xml:space="preserve"> PF, C</v>
      </c>
      <c r="F121" t="str">
        <v>CLE</v>
      </c>
      <c r="G121">
        <v>56</v>
      </c>
      <c r="H121">
        <v>25.8</v>
      </c>
      <c r="I121">
        <v>1</v>
      </c>
      <c r="J121">
        <v>0.15555555555555561</v>
      </c>
      <c r="K121">
        <v>0.2877777777777778</v>
      </c>
      <c r="L121">
        <v>0.45888888888888896</v>
      </c>
      <c r="M121">
        <v>0.64555555555555555</v>
      </c>
      <c r="N121">
        <v>7.7777777777778279E-3</v>
      </c>
      <c r="O121">
        <v>1.29</v>
      </c>
      <c r="P121">
        <v>-0.46</v>
      </c>
      <c r="Q121">
        <v>-0.59</v>
      </c>
      <c r="R121">
        <v>-0.49</v>
      </c>
      <c r="S121">
        <v>0.18</v>
      </c>
      <c r="T121">
        <v>-0.22</v>
      </c>
      <c r="U121">
        <v>0.49</v>
      </c>
      <c r="V121">
        <v>-0.19</v>
      </c>
      <c r="W121">
        <v>0.36</v>
      </c>
      <c r="X121">
        <v>0.15555555555555561</v>
      </c>
      <c r="Y121">
        <v>0.24999999999999992</v>
      </c>
      <c r="Z121">
        <v>8.3333333333333412E-2</v>
      </c>
      <c r="AA121">
        <v>0.16250000000000006</v>
      </c>
      <c r="AB121">
        <v>0.28194444444444466</v>
      </c>
      <c r="AC121">
        <f>X121 - X$103</f>
        <v>-0.63541666666666652</v>
      </c>
      <c r="AD121">
        <f>Y121 - Y$103</f>
        <v>-0.43055555555555536</v>
      </c>
      <c r="AE121">
        <f>Z121 - Z$103</f>
        <v>-0.48999999999999982</v>
      </c>
      <c r="AF121">
        <f>AA121 - AA$103</f>
        <v>-0.52777777777777735</v>
      </c>
      <c r="AG121">
        <f>AB121 - AB$103</f>
        <v>-0.57361111111111107</v>
      </c>
    </row>
    <row r="122" spans="2:33" x14ac:dyDescent="0.35">
      <c r="B122" t="str">
        <v>_______</v>
      </c>
      <c r="C122">
        <v>-1.423303396757706</v>
      </c>
      <c r="D122" t="str">
        <v>Patrick Beverley</v>
      </c>
      <c r="E122" t="str">
        <v>PG</v>
      </c>
      <c r="F122" t="str">
        <v>LAC</v>
      </c>
      <c r="G122">
        <v>60</v>
      </c>
      <c r="H122">
        <v>26.9</v>
      </c>
      <c r="I122">
        <v>1</v>
      </c>
      <c r="J122">
        <v>0.14166666666666672</v>
      </c>
      <c r="K122">
        <v>0.31666666666666671</v>
      </c>
      <c r="L122">
        <v>-0.27499999999999997</v>
      </c>
      <c r="M122">
        <v>0.70000000000000007</v>
      </c>
      <c r="N122">
        <v>0.12500000000000006</v>
      </c>
      <c r="O122">
        <v>-0.41</v>
      </c>
      <c r="P122">
        <v>-0.46</v>
      </c>
      <c r="Q122">
        <v>0.17</v>
      </c>
      <c r="R122">
        <v>-0.73</v>
      </c>
      <c r="S122">
        <v>0.28000000000000003</v>
      </c>
      <c r="T122">
        <v>0.71</v>
      </c>
      <c r="U122">
        <v>0.61</v>
      </c>
      <c r="V122">
        <v>-0.02</v>
      </c>
      <c r="W122">
        <v>0.23</v>
      </c>
      <c r="X122">
        <v>0.14166666666666672</v>
      </c>
      <c r="Y122">
        <v>0.20138888888888898</v>
      </c>
      <c r="Z122">
        <v>7.9999999999999863E-2</v>
      </c>
      <c r="AA122">
        <v>0.1416666666666668</v>
      </c>
      <c r="AB122">
        <v>0.24888888888888885</v>
      </c>
      <c r="AC122">
        <f>X122 - X$103</f>
        <v>-0.64930555555555536</v>
      </c>
      <c r="AD122">
        <f>Y122 - Y$103</f>
        <v>-0.4791666666666663</v>
      </c>
      <c r="AE122">
        <f>Z122 - Z$103</f>
        <v>-0.4933333333333334</v>
      </c>
      <c r="AF122">
        <f>AA122 - AA$103</f>
        <v>-0.54861111111111061</v>
      </c>
      <c r="AG122">
        <f>AB122 - AB$103</f>
        <v>-0.60666666666666691</v>
      </c>
    </row>
    <row r="123" spans="2:33" x14ac:dyDescent="0.35">
      <c r="B123" t="str">
        <v>_______</v>
      </c>
      <c r="C123">
        <v>-9.5533938003837555</v>
      </c>
      <c r="D123" t="str">
        <v>Joe Ingles</v>
      </c>
      <c r="E123" t="str">
        <v>SF</v>
      </c>
      <c r="F123" t="str">
        <v>UTA</v>
      </c>
      <c r="G123">
        <v>68</v>
      </c>
      <c r="H123">
        <v>27.6</v>
      </c>
      <c r="I123">
        <v>1</v>
      </c>
      <c r="J123">
        <v>0.14166666666666672</v>
      </c>
      <c r="K123">
        <v>-0.99166666666666647</v>
      </c>
      <c r="L123">
        <v>-2.2288888888888891</v>
      </c>
      <c r="M123">
        <v>-0.94444444444444431</v>
      </c>
      <c r="N123">
        <v>-0.64222222222222214</v>
      </c>
      <c r="O123">
        <v>-0.26</v>
      </c>
      <c r="P123">
        <v>-0.05</v>
      </c>
      <c r="Q123">
        <v>0.39</v>
      </c>
      <c r="R123">
        <v>-0.62</v>
      </c>
      <c r="S123">
        <v>-0.47</v>
      </c>
      <c r="T123">
        <v>1.31</v>
      </c>
      <c r="U123">
        <v>-0.15</v>
      </c>
      <c r="V123">
        <v>-0.83</v>
      </c>
      <c r="W123">
        <v>-0.37</v>
      </c>
      <c r="X123">
        <v>0.14166666666666672</v>
      </c>
      <c r="Y123">
        <v>0.17944444444444435</v>
      </c>
      <c r="Z123">
        <v>7.4444444444444507E-2</v>
      </c>
      <c r="AA123">
        <v>0.12916666666666679</v>
      </c>
      <c r="AB123">
        <v>0.22222222222222202</v>
      </c>
      <c r="AC123">
        <f>X123 - X$103</f>
        <v>-0.64930555555555536</v>
      </c>
      <c r="AD123">
        <f>Y123 - Y$103</f>
        <v>-0.50111111111111084</v>
      </c>
      <c r="AE123">
        <f>Z123 - Z$103</f>
        <v>-0.49888888888888872</v>
      </c>
      <c r="AF123">
        <f>AA123 - AA$103</f>
        <v>-0.56111111111111067</v>
      </c>
      <c r="AG123">
        <f>AB123 - AB$103</f>
        <v>-0.63333333333333375</v>
      </c>
    </row>
    <row r="124" spans="2:33" x14ac:dyDescent="0.35">
      <c r="B124" t="str">
        <v>_______</v>
      </c>
      <c r="C124">
        <v>-7.1883606761435068</v>
      </c>
      <c r="D124" t="str">
        <v>Tim Hardaway Jr.</v>
      </c>
      <c r="E124" t="str">
        <v xml:space="preserve"> SG, SF</v>
      </c>
      <c r="F124" t="str">
        <v>DAL</v>
      </c>
      <c r="G124">
        <v>67</v>
      </c>
      <c r="H124">
        <v>29.6</v>
      </c>
      <c r="I124">
        <v>1</v>
      </c>
      <c r="J124">
        <v>0.13958333333333325</v>
      </c>
      <c r="K124">
        <v>-0.54902777777777789</v>
      </c>
      <c r="L124">
        <v>-0.24194444444444446</v>
      </c>
      <c r="M124">
        <v>-0.93055555555555536</v>
      </c>
      <c r="N124">
        <v>-0.80958333333333343</v>
      </c>
      <c r="O124">
        <v>-0.69</v>
      </c>
      <c r="P124">
        <v>0.41</v>
      </c>
      <c r="Q124">
        <v>1.6</v>
      </c>
      <c r="R124">
        <v>0.45</v>
      </c>
      <c r="S124">
        <v>-0.57999999999999996</v>
      </c>
      <c r="T124">
        <v>-0.33</v>
      </c>
      <c r="U124">
        <v>-0.71</v>
      </c>
      <c r="V124">
        <v>-1.02</v>
      </c>
      <c r="W124">
        <v>0.28000000000000003</v>
      </c>
      <c r="X124">
        <v>0.13958333333333325</v>
      </c>
      <c r="Y124">
        <v>0.16888888888888909</v>
      </c>
      <c r="Z124">
        <v>5.8333333333333341E-2</v>
      </c>
      <c r="AA124">
        <v>9.444444444444447E-2</v>
      </c>
      <c r="AB124">
        <v>0.16111111111111109</v>
      </c>
      <c r="AC124">
        <f>X124 - X$103</f>
        <v>-0.6513888888888888</v>
      </c>
      <c r="AD124">
        <f>Y124 - Y$103</f>
        <v>-0.51166666666666616</v>
      </c>
      <c r="AE124">
        <f>Z124 - Z$103</f>
        <v>-0.5149999999999999</v>
      </c>
      <c r="AF124">
        <f>AA124 - AA$103</f>
        <v>-0.59583333333333299</v>
      </c>
      <c r="AG124">
        <f>AB124 - AB$103</f>
        <v>-0.69444444444444464</v>
      </c>
    </row>
    <row r="125" spans="2:33" x14ac:dyDescent="0.35">
      <c r="B125" t="str">
        <v>_______</v>
      </c>
      <c r="C125">
        <v>-12.4114119286209</v>
      </c>
      <c r="D125" t="str">
        <v>Dennis Schroder</v>
      </c>
      <c r="E125" t="str">
        <v>PG</v>
      </c>
      <c r="F125" t="str">
        <v>LAL</v>
      </c>
      <c r="G125">
        <v>67</v>
      </c>
      <c r="H125">
        <v>28.9</v>
      </c>
      <c r="I125">
        <v>1</v>
      </c>
      <c r="J125">
        <v>8.3750000000000074E-2</v>
      </c>
      <c r="K125">
        <v>-1.3493055555555555</v>
      </c>
      <c r="L125">
        <v>-1.805277777777778</v>
      </c>
      <c r="M125">
        <v>-2.1030555555555557</v>
      </c>
      <c r="N125">
        <v>-0.73513888888888879</v>
      </c>
      <c r="O125">
        <v>-0.22</v>
      </c>
      <c r="P125">
        <v>0.81</v>
      </c>
      <c r="Q125">
        <v>0.09</v>
      </c>
      <c r="R125">
        <v>0.4</v>
      </c>
      <c r="S125">
        <v>-0.72</v>
      </c>
      <c r="T125">
        <v>0.49</v>
      </c>
      <c r="U125">
        <v>-0.76</v>
      </c>
      <c r="V125">
        <v>-0.88</v>
      </c>
      <c r="W125">
        <v>-0.66</v>
      </c>
      <c r="X125">
        <v>8.3750000000000074E-2</v>
      </c>
      <c r="Y125">
        <v>0.14249999999999979</v>
      </c>
      <c r="Z125">
        <v>2.9166666666666584E-2</v>
      </c>
      <c r="AA125">
        <v>2.7916666666666742E-2</v>
      </c>
      <c r="AB125">
        <v>0.16055555555555548</v>
      </c>
      <c r="AC125">
        <f>X125 - X$103</f>
        <v>-0.70722222222222197</v>
      </c>
      <c r="AD125">
        <f>Y125 - Y$103</f>
        <v>-0.53805555555555551</v>
      </c>
      <c r="AE125">
        <f>Z125 - Z$103</f>
        <v>-0.54416666666666669</v>
      </c>
      <c r="AF125">
        <f>AA125 - AA$103</f>
        <v>-0.66236111111111073</v>
      </c>
      <c r="AG125">
        <f>AB125 - AB$103</f>
        <v>-0.69500000000000028</v>
      </c>
    </row>
    <row r="126" spans="2:33" x14ac:dyDescent="0.35">
      <c r="B126" t="str">
        <v>_______</v>
      </c>
      <c r="C126">
        <v>-8.5174778445178667</v>
      </c>
      <c r="D126" t="str">
        <v>Joe Harris</v>
      </c>
      <c r="E126" t="str">
        <v>SG, SF</v>
      </c>
      <c r="F126" t="str">
        <v>BRO</v>
      </c>
      <c r="G126">
        <v>70</v>
      </c>
      <c r="H126">
        <v>30.2</v>
      </c>
      <c r="I126">
        <v>1</v>
      </c>
      <c r="J126">
        <v>6.8055555555555716E-2</v>
      </c>
      <c r="K126">
        <v>-0.74861111111111089</v>
      </c>
      <c r="L126">
        <v>-0.31111111111111095</v>
      </c>
      <c r="M126">
        <v>-0.51527777777777795</v>
      </c>
      <c r="N126">
        <v>-0.69027777777777766</v>
      </c>
      <c r="O126">
        <v>0.68</v>
      </c>
      <c r="P126">
        <v>-0.24</v>
      </c>
      <c r="Q126">
        <v>1.1399999999999999</v>
      </c>
      <c r="R126">
        <v>0.19</v>
      </c>
      <c r="S126">
        <v>-0.4</v>
      </c>
      <c r="T126">
        <v>-0.45</v>
      </c>
      <c r="U126">
        <v>-0.85</v>
      </c>
      <c r="V126">
        <v>-0.78</v>
      </c>
      <c r="W126">
        <v>-0.06</v>
      </c>
      <c r="X126">
        <v>6.8055555555555716E-2</v>
      </c>
      <c r="Y126">
        <v>0.12638888888888858</v>
      </c>
      <c r="Z126">
        <v>2.41666666666666E-2</v>
      </c>
      <c r="AA126">
        <v>2.666666666666654E-2</v>
      </c>
      <c r="AB126">
        <v>0.15555555555555561</v>
      </c>
      <c r="AC126">
        <f>X126 - X$103</f>
        <v>-0.72291666666666632</v>
      </c>
      <c r="AD126">
        <f>Y126 - Y$103</f>
        <v>-0.5541666666666667</v>
      </c>
      <c r="AE126">
        <f>Z126 - Z$103</f>
        <v>-0.54916666666666669</v>
      </c>
      <c r="AF126">
        <f>AA126 - AA$103</f>
        <v>-0.66361111111111093</v>
      </c>
      <c r="AG126">
        <f>AB126 - AB$103</f>
        <v>-0.70000000000000018</v>
      </c>
    </row>
    <row r="127" spans="2:33" x14ac:dyDescent="0.35">
      <c r="B127" t="str">
        <v>_______</v>
      </c>
      <c r="C127">
        <v>-10.136096525558319</v>
      </c>
      <c r="D127" t="str">
        <v>Goran Dragic</v>
      </c>
      <c r="E127" t="str">
        <v>PG</v>
      </c>
      <c r="F127" t="str">
        <v>MIA</v>
      </c>
      <c r="G127">
        <v>48</v>
      </c>
      <c r="H127">
        <v>26.5</v>
      </c>
      <c r="I127">
        <v>1</v>
      </c>
      <c r="J127">
        <v>6.6666666666666791E-2</v>
      </c>
      <c r="K127">
        <v>-1.1199999999999997</v>
      </c>
      <c r="L127">
        <v>-1.9799999999999998</v>
      </c>
      <c r="M127">
        <v>-0.99999999999999978</v>
      </c>
      <c r="N127">
        <v>-0.48666666666666647</v>
      </c>
      <c r="O127">
        <v>-0.55000000000000004</v>
      </c>
      <c r="P127">
        <v>-0.18</v>
      </c>
      <c r="Q127">
        <v>0.52</v>
      </c>
      <c r="R127">
        <v>0.33</v>
      </c>
      <c r="S127">
        <v>-0.72</v>
      </c>
      <c r="T127">
        <v>1.29</v>
      </c>
      <c r="U127">
        <v>-0.59</v>
      </c>
      <c r="V127">
        <v>-0.83</v>
      </c>
      <c r="W127">
        <v>-0.95</v>
      </c>
      <c r="X127">
        <v>6.6666666666666791E-2</v>
      </c>
      <c r="Y127">
        <v>0.10694444444444454</v>
      </c>
      <c r="Z127">
        <v>8.6111111111111197E-3</v>
      </c>
      <c r="AA127">
        <v>9.8611111111111208E-3</v>
      </c>
      <c r="AB127">
        <v>0.15000000000000024</v>
      </c>
      <c r="AC127">
        <f>X127 - X$103</f>
        <v>-0.72430555555555531</v>
      </c>
      <c r="AD127">
        <f>Y127 - Y$103</f>
        <v>-0.57361111111111074</v>
      </c>
      <c r="AE127">
        <f>Z127 - Z$103</f>
        <v>-0.56472222222222213</v>
      </c>
      <c r="AF127">
        <f>AA127 - AA$103</f>
        <v>-0.68041666666666634</v>
      </c>
      <c r="AG127">
        <f>AB127 - AB$103</f>
        <v>-0.70555555555555549</v>
      </c>
    </row>
    <row r="128" spans="2:33" x14ac:dyDescent="0.35">
      <c r="B128" t="str">
        <v>_______</v>
      </c>
      <c r="C128">
        <v>-0.21720124814241903</v>
      </c>
      <c r="D128" t="str">
        <v>Kevon Looney</v>
      </c>
      <c r="E128" t="str">
        <v>PF, C</v>
      </c>
      <c r="F128" t="str">
        <v>GSW</v>
      </c>
      <c r="G128">
        <v>64</v>
      </c>
      <c r="H128">
        <v>22.7</v>
      </c>
      <c r="I128">
        <v>1</v>
      </c>
      <c r="J128">
        <v>-8.8888888888888958E-3</v>
      </c>
      <c r="K128">
        <v>0.49777777777777782</v>
      </c>
      <c r="L128">
        <v>0.65777777777777779</v>
      </c>
      <c r="M128">
        <v>0.78222222222222249</v>
      </c>
      <c r="N128">
        <v>0.24888888888888885</v>
      </c>
      <c r="O128">
        <v>1.1200000000000001</v>
      </c>
      <c r="P128">
        <v>-0.32</v>
      </c>
      <c r="Q128">
        <v>-1.75</v>
      </c>
      <c r="R128">
        <v>-0.75</v>
      </c>
      <c r="S128">
        <v>0.87</v>
      </c>
      <c r="T128">
        <v>-0.18</v>
      </c>
      <c r="U128">
        <v>1</v>
      </c>
      <c r="V128">
        <v>0.28999999999999998</v>
      </c>
      <c r="W128">
        <v>0.28000000000000003</v>
      </c>
      <c r="X128">
        <v>-8.8888888888888958E-3</v>
      </c>
      <c r="Y128">
        <v>0.10666666666666656</v>
      </c>
      <c r="Z128">
        <v>-4.1666666666666706E-2</v>
      </c>
      <c r="AA128">
        <v>8.0555555555556976E-3</v>
      </c>
      <c r="AB128">
        <v>0.14999999999999997</v>
      </c>
      <c r="AC128">
        <f>X128 - X$103</f>
        <v>-0.79986111111111102</v>
      </c>
      <c r="AD128">
        <f>Y128 - Y$103</f>
        <v>-0.57388888888888867</v>
      </c>
      <c r="AE128">
        <f>Z128 - Z$103</f>
        <v>-0.61499999999999999</v>
      </c>
      <c r="AF128">
        <f>AA128 - AA$103</f>
        <v>-0.68222222222222173</v>
      </c>
      <c r="AG128">
        <f>AB128 - AB$103</f>
        <v>-0.70555555555555571</v>
      </c>
    </row>
    <row r="129" spans="2:33" x14ac:dyDescent="0.35">
      <c r="B129" t="str">
        <v>_______</v>
      </c>
      <c r="C129">
        <v>-3.1547629229906944</v>
      </c>
      <c r="D129" t="str">
        <v>Will Barton</v>
      </c>
      <c r="E129" t="str">
        <v>SF, SG</v>
      </c>
      <c r="F129" t="str">
        <v>DEN</v>
      </c>
      <c r="G129">
        <v>68</v>
      </c>
      <c r="H129">
        <v>27.5</v>
      </c>
      <c r="I129">
        <v>1</v>
      </c>
      <c r="J129">
        <v>-1.8888888888888792E-2</v>
      </c>
      <c r="K129">
        <v>5.6666666666666768E-2</v>
      </c>
      <c r="L129">
        <v>-0.151111111111111</v>
      </c>
      <c r="M129">
        <v>9.444444444444447E-2</v>
      </c>
      <c r="N129">
        <v>-0.19833333333333325</v>
      </c>
      <c r="O129">
        <v>-0.39</v>
      </c>
      <c r="P129">
        <v>-0.04</v>
      </c>
      <c r="Q129">
        <v>0.1</v>
      </c>
      <c r="R129">
        <v>-0.09</v>
      </c>
      <c r="S129">
        <v>0.16</v>
      </c>
      <c r="T129">
        <v>0.22</v>
      </c>
      <c r="U129">
        <v>0.02</v>
      </c>
      <c r="V129">
        <v>-0.19</v>
      </c>
      <c r="W129">
        <v>0.27</v>
      </c>
      <c r="X129">
        <v>-1.8888888888888792E-2</v>
      </c>
      <c r="Y129">
        <v>7.4444444444444646E-2</v>
      </c>
      <c r="Z129">
        <v>-4.1666666666666755E-2</v>
      </c>
      <c r="AA129">
        <v>0</v>
      </c>
      <c r="AB129">
        <v>0.1291666666666666</v>
      </c>
      <c r="AC129">
        <f>X129 - X$103</f>
        <v>-0.80986111111111092</v>
      </c>
      <c r="AD129">
        <f>Y129 - Y$103</f>
        <v>-0.6061111111111106</v>
      </c>
      <c r="AE129">
        <f>Z129 - Z$103</f>
        <v>-0.61499999999999999</v>
      </c>
      <c r="AF129">
        <f>AA129 - AA$103</f>
        <v>-0.69027777777777743</v>
      </c>
      <c r="AG129">
        <f>AB129 - AB$103</f>
        <v>-0.72638888888888919</v>
      </c>
    </row>
    <row r="130" spans="2:33" x14ac:dyDescent="0.35">
      <c r="B130" t="str">
        <v>_______</v>
      </c>
      <c r="C130">
        <v>-7.8080603997418514</v>
      </c>
      <c r="D130" t="str">
        <v>Troy Brown Jr.</v>
      </c>
      <c r="E130" t="str">
        <v>SF</v>
      </c>
      <c r="F130" t="str">
        <v>WAS</v>
      </c>
      <c r="G130">
        <v>67</v>
      </c>
      <c r="H130">
        <v>25.8</v>
      </c>
      <c r="I130">
        <v>1</v>
      </c>
      <c r="J130">
        <v>-3.722222222222215E-2</v>
      </c>
      <c r="K130">
        <v>-0.64208333333333323</v>
      </c>
      <c r="L130">
        <v>-0.67</v>
      </c>
      <c r="M130">
        <v>-0.77236111111111105</v>
      </c>
      <c r="N130">
        <v>-1.0143055555555553</v>
      </c>
      <c r="O130">
        <v>-0.27</v>
      </c>
      <c r="P130">
        <v>0.14000000000000001</v>
      </c>
      <c r="Q130">
        <v>-0.5</v>
      </c>
      <c r="R130">
        <v>-0.39</v>
      </c>
      <c r="S130">
        <v>0.27</v>
      </c>
      <c r="T130">
        <v>0.03</v>
      </c>
      <c r="U130">
        <v>0.68</v>
      </c>
      <c r="V130">
        <v>-1.05</v>
      </c>
      <c r="W130">
        <v>0.4</v>
      </c>
      <c r="X130">
        <v>-3.722222222222215E-2</v>
      </c>
      <c r="Y130">
        <v>5.6666666666666768E-2</v>
      </c>
      <c r="Z130">
        <v>-4.9999999999999864E-2</v>
      </c>
      <c r="AA130">
        <v>-2.4999999999999838E-2</v>
      </c>
      <c r="AB130">
        <v>0.12500000000000006</v>
      </c>
      <c r="AC130">
        <f>X130 - X$103</f>
        <v>-0.82819444444444423</v>
      </c>
      <c r="AD130">
        <f>Y130 - Y$103</f>
        <v>-0.62388888888888849</v>
      </c>
      <c r="AE130">
        <f>Z130 - Z$103</f>
        <v>-0.62333333333333307</v>
      </c>
      <c r="AF130">
        <f>AA130 - AA$103</f>
        <v>-0.71527777777777724</v>
      </c>
      <c r="AG130">
        <f>AB130 - AB$103</f>
        <v>-0.73055555555555562</v>
      </c>
    </row>
    <row r="131" spans="2:33" x14ac:dyDescent="0.35">
      <c r="B131" t="str">
        <v>_______</v>
      </c>
      <c r="C131">
        <v>-1.8672673778430884</v>
      </c>
      <c r="D131" t="str">
        <v>Paul Millsap</v>
      </c>
      <c r="E131" t="str">
        <v>PF, C</v>
      </c>
      <c r="F131" t="str">
        <v>DEN</v>
      </c>
      <c r="G131">
        <v>60</v>
      </c>
      <c r="H131">
        <v>24.1</v>
      </c>
      <c r="I131">
        <v>1</v>
      </c>
      <c r="J131">
        <v>-4.1666666666666789E-2</v>
      </c>
      <c r="K131">
        <v>0.24999999999999992</v>
      </c>
      <c r="L131">
        <v>0.68333333333333324</v>
      </c>
      <c r="M131">
        <v>-0.14166666666666675</v>
      </c>
      <c r="N131">
        <v>8.3333333333333218E-2</v>
      </c>
      <c r="O131">
        <v>0.42</v>
      </c>
      <c r="P131">
        <v>0.47</v>
      </c>
      <c r="Q131">
        <v>-0.5</v>
      </c>
      <c r="R131">
        <v>-0.25</v>
      </c>
      <c r="S131">
        <v>0.35</v>
      </c>
      <c r="T131">
        <v>-0.52</v>
      </c>
      <c r="U131">
        <v>-0.02</v>
      </c>
      <c r="V131">
        <v>0.15</v>
      </c>
      <c r="W131">
        <v>0.2</v>
      </c>
      <c r="X131">
        <v>-4.1666666666666789E-2</v>
      </c>
      <c r="Y131">
        <v>-7.8888888888888856E-2</v>
      </c>
      <c r="Z131">
        <v>-6.5138888888889149E-2</v>
      </c>
      <c r="AA131">
        <v>-4.0277777777777635E-2</v>
      </c>
      <c r="AB131">
        <v>8.3333333333333218E-2</v>
      </c>
      <c r="AC131">
        <f>X131 - X$103</f>
        <v>-0.83263888888888882</v>
      </c>
      <c r="AD131">
        <f>Y131 - Y$103</f>
        <v>-0.75944444444444414</v>
      </c>
      <c r="AE131">
        <f>Z131 - Z$103</f>
        <v>-0.63847222222222244</v>
      </c>
      <c r="AF131">
        <f>AA131 - AA$103</f>
        <v>-0.73055555555555507</v>
      </c>
      <c r="AG131">
        <f>AB131 - AB$103</f>
        <v>-0.77222222222222248</v>
      </c>
    </row>
    <row r="132" spans="2:33" x14ac:dyDescent="0.35">
      <c r="B132" t="str">
        <v>_______</v>
      </c>
      <c r="C132">
        <v>9.2373816990550228</v>
      </c>
      <c r="D132" t="str">
        <v>Clint Capela</v>
      </c>
      <c r="E132" t="str">
        <v>C</v>
      </c>
      <c r="F132" t="str">
        <v>ATL</v>
      </c>
      <c r="G132">
        <v>59</v>
      </c>
      <c r="H132">
        <v>29.7</v>
      </c>
      <c r="I132">
        <v>1</v>
      </c>
      <c r="J132">
        <v>-4.9166666666666324E-2</v>
      </c>
      <c r="K132">
        <v>1.9175000000000002</v>
      </c>
      <c r="L132">
        <v>2.4337500000000003</v>
      </c>
      <c r="M132">
        <v>4.3266666666666671</v>
      </c>
      <c r="N132">
        <v>2.0076388888888892</v>
      </c>
      <c r="O132">
        <v>3.16</v>
      </c>
      <c r="P132">
        <v>-2.94</v>
      </c>
      <c r="Q132">
        <v>-1.75</v>
      </c>
      <c r="R132">
        <v>-0.18</v>
      </c>
      <c r="S132">
        <v>2.4500000000000002</v>
      </c>
      <c r="T132">
        <v>-0.63</v>
      </c>
      <c r="U132">
        <v>-0.17</v>
      </c>
      <c r="V132">
        <v>2.5099999999999998</v>
      </c>
      <c r="W132">
        <v>-0.11</v>
      </c>
      <c r="X132">
        <v>-4.9166666666666324E-2</v>
      </c>
      <c r="Y132">
        <v>-8.000000000000021E-2</v>
      </c>
      <c r="Z132">
        <v>-7.2499999999999801E-2</v>
      </c>
      <c r="AA132">
        <v>-5.5833333333333124E-2</v>
      </c>
      <c r="AB132">
        <v>8.0000000000000071E-2</v>
      </c>
      <c r="AC132">
        <f>X132 - X$103</f>
        <v>-0.84013888888888844</v>
      </c>
      <c r="AD132">
        <f>Y132 - Y$103</f>
        <v>-0.76055555555555543</v>
      </c>
      <c r="AE132">
        <f>Z132 - Z$103</f>
        <v>-0.64583333333333304</v>
      </c>
      <c r="AF132">
        <f>AA132 - AA$103</f>
        <v>-0.7461111111111105</v>
      </c>
      <c r="AG132">
        <f>AB132 - AB$103</f>
        <v>-0.77555555555555566</v>
      </c>
    </row>
    <row r="133" spans="2:33" x14ac:dyDescent="0.35">
      <c r="B133" t="str">
        <v>_______</v>
      </c>
      <c r="C133">
        <v>-1.7840241313895775</v>
      </c>
      <c r="D133" t="str">
        <v>PJ Washington</v>
      </c>
      <c r="E133" t="str">
        <v>PF</v>
      </c>
      <c r="F133" t="str">
        <v>CHA</v>
      </c>
      <c r="G133">
        <v>70</v>
      </c>
      <c r="H133">
        <v>32.4</v>
      </c>
      <c r="I133">
        <v>1</v>
      </c>
      <c r="J133">
        <v>-9.7222222222222071E-2</v>
      </c>
      <c r="K133">
        <v>0.26250000000000018</v>
      </c>
      <c r="L133">
        <v>0.36944444444444463</v>
      </c>
      <c r="M133">
        <v>1.4291666666666669</v>
      </c>
      <c r="N133">
        <v>0.68055555555555569</v>
      </c>
      <c r="O133">
        <v>0.09</v>
      </c>
      <c r="P133">
        <v>-1.2</v>
      </c>
      <c r="Q133">
        <v>0.28999999999999998</v>
      </c>
      <c r="R133">
        <v>0.24</v>
      </c>
      <c r="S133">
        <v>0.44</v>
      </c>
      <c r="T133">
        <v>-0.11</v>
      </c>
      <c r="U133">
        <v>0.15</v>
      </c>
      <c r="V133">
        <v>0.8</v>
      </c>
      <c r="W133">
        <v>-0.43</v>
      </c>
      <c r="X133">
        <v>-9.7222222222222071E-2</v>
      </c>
      <c r="Y133">
        <v>-0.1302777777777778</v>
      </c>
      <c r="Z133">
        <v>-9.777777777777806E-2</v>
      </c>
      <c r="AA133">
        <v>-7.1111111111111264E-2</v>
      </c>
      <c r="AB133">
        <v>1.8055555555554971E-2</v>
      </c>
      <c r="AC133">
        <f>X133 - X$103</f>
        <v>-0.88819444444444418</v>
      </c>
      <c r="AD133">
        <f>Y133 - Y$103</f>
        <v>-0.81083333333333307</v>
      </c>
      <c r="AE133">
        <f>Z133 - Z$103</f>
        <v>-0.67111111111111132</v>
      </c>
      <c r="AF133">
        <f>AA133 - AA$103</f>
        <v>-0.76138888888888867</v>
      </c>
      <c r="AG133">
        <f>AB133 - AB$103</f>
        <v>-0.8375000000000008</v>
      </c>
    </row>
    <row r="134" spans="2:33" x14ac:dyDescent="0.35">
      <c r="B134" t="str">
        <v>_______</v>
      </c>
      <c r="C134">
        <v>-6.6398801745109388</v>
      </c>
      <c r="D134" t="str">
        <v>Harrison Barnes</v>
      </c>
      <c r="E134" t="str">
        <v>SF, PF</v>
      </c>
      <c r="F134" t="str">
        <v>SAC</v>
      </c>
      <c r="G134">
        <v>70</v>
      </c>
      <c r="H134">
        <v>33.799999999999997</v>
      </c>
      <c r="I134">
        <v>1</v>
      </c>
      <c r="J134">
        <v>-0.10694444444444433</v>
      </c>
      <c r="K134">
        <v>-0.46666666666666651</v>
      </c>
      <c r="L134">
        <v>-0.26249999999999979</v>
      </c>
      <c r="M134">
        <v>-1.088888888888889</v>
      </c>
      <c r="N134">
        <v>-0.91388888888888875</v>
      </c>
      <c r="O134">
        <v>0.17</v>
      </c>
      <c r="P134">
        <v>0.64</v>
      </c>
      <c r="Q134">
        <v>-0.12</v>
      </c>
      <c r="R134">
        <v>0.17</v>
      </c>
      <c r="S134">
        <v>0.02</v>
      </c>
      <c r="T134">
        <v>-0.21</v>
      </c>
      <c r="U134">
        <v>-0.78</v>
      </c>
      <c r="V134">
        <v>-0.83</v>
      </c>
      <c r="W134">
        <v>0.46</v>
      </c>
      <c r="X134">
        <v>-0.10694444444444433</v>
      </c>
      <c r="Y134">
        <v>-0.13222222222222213</v>
      </c>
      <c r="Z134">
        <v>-0.13611111111111143</v>
      </c>
      <c r="AA134">
        <v>-0.14166666666666675</v>
      </c>
      <c r="AB134">
        <v>1.7777777777777694E-2</v>
      </c>
      <c r="AC134">
        <f>X134 - X$103</f>
        <v>-0.89791666666666636</v>
      </c>
      <c r="AD134">
        <f>Y134 - Y$103</f>
        <v>-0.81277777777777738</v>
      </c>
      <c r="AE134">
        <f>Z134 - Z$103</f>
        <v>-0.70944444444444466</v>
      </c>
      <c r="AF134">
        <f>AA134 - AA$103</f>
        <v>-0.83194444444444415</v>
      </c>
      <c r="AG134">
        <f>AB134 - AB$103</f>
        <v>-0.83777777777777807</v>
      </c>
    </row>
    <row r="135" spans="2:33" x14ac:dyDescent="0.35">
      <c r="B135" t="str">
        <v>Tom</v>
      </c>
      <c r="C135">
        <v>22.236277095250756</v>
      </c>
      <c r="D135" t="str">
        <v>Myles Turner</v>
      </c>
      <c r="E135" t="str">
        <v>C</v>
      </c>
      <c r="F135" t="str">
        <v>IND</v>
      </c>
      <c r="G135">
        <v>70</v>
      </c>
      <c r="H135">
        <v>29.8</v>
      </c>
      <c r="I135">
        <v>1</v>
      </c>
      <c r="J135">
        <v>-0.11666666666666661</v>
      </c>
      <c r="K135">
        <v>3.8694444444444445</v>
      </c>
      <c r="L135">
        <v>4.5597222222222218</v>
      </c>
      <c r="M135">
        <v>4.2680555555555557</v>
      </c>
      <c r="N135">
        <v>3.7430555555555558</v>
      </c>
      <c r="O135">
        <v>0.38</v>
      </c>
      <c r="P135">
        <v>-0.41</v>
      </c>
      <c r="Q135">
        <v>0.02</v>
      </c>
      <c r="R135">
        <v>-0.03</v>
      </c>
      <c r="S135">
        <v>0.83</v>
      </c>
      <c r="T135">
        <v>-0.71</v>
      </c>
      <c r="U135">
        <v>-0.2</v>
      </c>
      <c r="V135">
        <v>3.97</v>
      </c>
      <c r="W135">
        <v>0.13</v>
      </c>
      <c r="X135">
        <v>-0.11666666666666661</v>
      </c>
      <c r="Y135">
        <v>-0.16666666666666666</v>
      </c>
      <c r="Z135">
        <v>-0.13694444444444456</v>
      </c>
      <c r="AA135">
        <v>-0.15555555555555536</v>
      </c>
      <c r="AB135">
        <v>7.7777777777778279E-3</v>
      </c>
      <c r="AC135">
        <f>X135 - X$103</f>
        <v>-0.90763888888888866</v>
      </c>
      <c r="AD135">
        <f>Y135 - Y$103</f>
        <v>-0.84722222222222188</v>
      </c>
      <c r="AE135">
        <f>Z135 - Z$103</f>
        <v>-0.71027777777777779</v>
      </c>
      <c r="AF135">
        <f>AA135 - AA$103</f>
        <v>-0.84583333333333277</v>
      </c>
      <c r="AG135">
        <f>AB135 - AB$103</f>
        <v>-0.84777777777777796</v>
      </c>
    </row>
    <row r="136" spans="2:33" x14ac:dyDescent="0.35">
      <c r="B136" t="str">
        <v>_______</v>
      </c>
      <c r="C136">
        <v>12.783543997974506</v>
      </c>
      <c r="D136" t="str">
        <v xml:space="preserve">Daniel Theis </v>
      </c>
      <c r="E136" t="str">
        <v>C, PF</v>
      </c>
      <c r="F136" t="str">
        <v>BOS</v>
      </c>
      <c r="G136">
        <v>70</v>
      </c>
      <c r="H136">
        <v>26.1</v>
      </c>
      <c r="I136">
        <v>1</v>
      </c>
      <c r="J136">
        <v>-0.13611111111111107</v>
      </c>
      <c r="K136">
        <v>2.4500000000000002</v>
      </c>
      <c r="L136">
        <v>2.8874999999999997</v>
      </c>
      <c r="M136">
        <v>2.5666666666666664</v>
      </c>
      <c r="N136">
        <v>1.7597222222222222</v>
      </c>
      <c r="O136">
        <v>1.72</v>
      </c>
      <c r="P136">
        <v>-0.12</v>
      </c>
      <c r="Q136">
        <v>-1.1200000000000001</v>
      </c>
      <c r="R136">
        <v>-0.47</v>
      </c>
      <c r="S136">
        <v>0.89</v>
      </c>
      <c r="T136">
        <v>-0.45</v>
      </c>
      <c r="U136">
        <v>-0.59</v>
      </c>
      <c r="V136">
        <v>1.95</v>
      </c>
      <c r="W136">
        <v>0.71</v>
      </c>
      <c r="X136">
        <v>-0.13611111111111107</v>
      </c>
      <c r="Y136">
        <v>-0.17152777777777783</v>
      </c>
      <c r="Z136">
        <v>-0.151111111111111</v>
      </c>
      <c r="AA136">
        <v>-0.17777777777777776</v>
      </c>
      <c r="AB136">
        <v>-3.7222222222222358E-2</v>
      </c>
      <c r="AC136">
        <f>X136 - X$103</f>
        <v>-0.92708333333333315</v>
      </c>
      <c r="AD136">
        <f>Y136 - Y$103</f>
        <v>-0.85208333333333308</v>
      </c>
      <c r="AE136">
        <f>Z136 - Z$103</f>
        <v>-0.72444444444444422</v>
      </c>
      <c r="AF136">
        <f>AA136 - AA$103</f>
        <v>-0.86805555555555514</v>
      </c>
      <c r="AG136">
        <f>AB136 - AB$103</f>
        <v>-0.89277777777777811</v>
      </c>
    </row>
    <row r="137" spans="2:33" x14ac:dyDescent="0.35">
      <c r="B137" t="str">
        <v>_______</v>
      </c>
      <c r="C137">
        <v>-7.1800363514981562</v>
      </c>
      <c r="D137" t="str">
        <v xml:space="preserve">Trevor Ariza </v>
      </c>
      <c r="E137" t="str">
        <v>SF</v>
      </c>
      <c r="F137" t="str">
        <v>OKL</v>
      </c>
      <c r="G137">
        <v>58</v>
      </c>
      <c r="H137">
        <v>24.8</v>
      </c>
      <c r="I137">
        <v>1</v>
      </c>
      <c r="J137">
        <v>-0.16916666666666663</v>
      </c>
      <c r="K137">
        <v>-0.5477777777777777</v>
      </c>
      <c r="L137">
        <v>-0.17722222222222225</v>
      </c>
      <c r="M137">
        <v>-0.85388888888888881</v>
      </c>
      <c r="N137">
        <v>-0.79749999999999999</v>
      </c>
      <c r="O137">
        <v>-0.2</v>
      </c>
      <c r="P137">
        <v>0.38</v>
      </c>
      <c r="Q137">
        <v>0.17</v>
      </c>
      <c r="R137">
        <v>-0.91</v>
      </c>
      <c r="S137">
        <v>0.03</v>
      </c>
      <c r="T137">
        <v>-0.46</v>
      </c>
      <c r="U137">
        <v>0.78</v>
      </c>
      <c r="V137">
        <v>-0.78</v>
      </c>
      <c r="W137">
        <v>0.31</v>
      </c>
      <c r="X137">
        <v>-0.16916666666666663</v>
      </c>
      <c r="Y137">
        <v>-0.17500000000000007</v>
      </c>
      <c r="Z137">
        <v>-0.17722222222222225</v>
      </c>
      <c r="AA137">
        <v>-0.20416666666666669</v>
      </c>
      <c r="AB137">
        <v>-9.7777777777777561E-2</v>
      </c>
      <c r="AC137">
        <f>X137 - X$103</f>
        <v>-0.96013888888888865</v>
      </c>
      <c r="AD137">
        <f>Y137 - Y$103</f>
        <v>-0.85555555555555529</v>
      </c>
      <c r="AE137">
        <f>Z137 - Z$103</f>
        <v>-0.75055555555555553</v>
      </c>
      <c r="AF137">
        <f>AA137 - AA$103</f>
        <v>-0.89444444444444415</v>
      </c>
      <c r="AG137">
        <f>AB137 - AB$103</f>
        <v>-0.95333333333333325</v>
      </c>
    </row>
    <row r="138" spans="2:33" x14ac:dyDescent="0.35">
      <c r="B138" t="str">
        <v>_______</v>
      </c>
      <c r="C138">
        <v>-5.8999402060353043</v>
      </c>
      <c r="D138" t="str">
        <v xml:space="preserve">Keldon Johnson </v>
      </c>
      <c r="E138" t="str">
        <v>SF</v>
      </c>
      <c r="F138" t="str">
        <v>SAS</v>
      </c>
      <c r="G138">
        <v>40</v>
      </c>
      <c r="H138">
        <v>21.1</v>
      </c>
      <c r="I138">
        <v>1</v>
      </c>
      <c r="J138">
        <v>-0.19444444444444442</v>
      </c>
      <c r="K138">
        <v>-0.35555555555555551</v>
      </c>
      <c r="L138">
        <v>8.8888888888888948E-2</v>
      </c>
      <c r="M138">
        <v>-0.57222222222222241</v>
      </c>
      <c r="N138">
        <v>-0.75</v>
      </c>
      <c r="O138">
        <v>1.25</v>
      </c>
      <c r="P138">
        <v>0.39</v>
      </c>
      <c r="Q138">
        <v>-0.66</v>
      </c>
      <c r="R138">
        <v>-0.35</v>
      </c>
      <c r="S138">
        <v>-0.3</v>
      </c>
      <c r="T138">
        <v>-0.8</v>
      </c>
      <c r="U138">
        <v>0.12</v>
      </c>
      <c r="V138">
        <v>-1</v>
      </c>
      <c r="W138">
        <v>0.71</v>
      </c>
      <c r="X138">
        <v>-0.19444444444444442</v>
      </c>
      <c r="Y138">
        <v>-0.17777777777777795</v>
      </c>
      <c r="Z138">
        <v>-0.21402777777777776</v>
      </c>
      <c r="AA138">
        <v>-0.21388888888888885</v>
      </c>
      <c r="AB138">
        <v>-0.11666666666666665</v>
      </c>
      <c r="AC138">
        <f>X138 - X$103</f>
        <v>-0.9854166666666665</v>
      </c>
      <c r="AD138">
        <f>Y138 - Y$103</f>
        <v>-0.85833333333333317</v>
      </c>
      <c r="AE138">
        <f>Z138 - Z$103</f>
        <v>-0.78736111111111096</v>
      </c>
      <c r="AF138">
        <f>AA138 - AA$103</f>
        <v>-0.90416666666666634</v>
      </c>
      <c r="AG138">
        <f>AB138 - AB$103</f>
        <v>-0.97222222222222243</v>
      </c>
    </row>
    <row r="139" spans="2:33" x14ac:dyDescent="0.35">
      <c r="B139" t="str">
        <v>_______</v>
      </c>
      <c r="C139">
        <v>-14.927207821438063</v>
      </c>
      <c r="D139" t="str">
        <v>Spencer Dinwiddie</v>
      </c>
      <c r="E139" t="str">
        <v>PG, SG</v>
      </c>
      <c r="F139" t="str">
        <v>BRO</v>
      </c>
      <c r="G139">
        <v>64</v>
      </c>
      <c r="H139">
        <v>27.8</v>
      </c>
      <c r="I139">
        <v>1</v>
      </c>
      <c r="J139">
        <v>-0.23999999999999991</v>
      </c>
      <c r="K139">
        <v>-1.7422222222222221</v>
      </c>
      <c r="L139">
        <v>-2.9422222222222221</v>
      </c>
      <c r="M139">
        <v>-1.9733333333333329</v>
      </c>
      <c r="N139">
        <v>-0.73777777777777775</v>
      </c>
      <c r="O139">
        <v>-0.63</v>
      </c>
      <c r="P139">
        <v>0.26</v>
      </c>
      <c r="Q139">
        <v>0.1</v>
      </c>
      <c r="R139">
        <v>0.51</v>
      </c>
      <c r="S139">
        <v>-0.88</v>
      </c>
      <c r="T139">
        <v>1.35</v>
      </c>
      <c r="U139">
        <v>-0.98</v>
      </c>
      <c r="V139">
        <v>-0.56000000000000005</v>
      </c>
      <c r="W139">
        <v>-1.1299999999999999</v>
      </c>
      <c r="X139">
        <v>-0.23999999999999991</v>
      </c>
      <c r="Y139">
        <v>-0.17944444444444418</v>
      </c>
      <c r="Z139">
        <v>-0.21722222222222234</v>
      </c>
      <c r="AA139">
        <v>-0.2222222222222226</v>
      </c>
      <c r="AB139">
        <v>-0.13333333333333344</v>
      </c>
      <c r="AC139">
        <f>X139 - X$103</f>
        <v>-1.030972222222222</v>
      </c>
      <c r="AD139">
        <f>Y139 - Y$103</f>
        <v>-0.85999999999999943</v>
      </c>
      <c r="AE139">
        <f>Z139 - Z$103</f>
        <v>-0.79055555555555557</v>
      </c>
      <c r="AF139">
        <f>AA139 - AA$103</f>
        <v>-0.91250000000000009</v>
      </c>
      <c r="AG139">
        <f>AB139 - AB$103</f>
        <v>-0.98888888888888915</v>
      </c>
    </row>
    <row r="140" spans="2:33" x14ac:dyDescent="0.35">
      <c r="B140" t="str">
        <v>Ben</v>
      </c>
      <c r="C140">
        <v>25.90267963904753</v>
      </c>
      <c r="D140" t="str">
        <v>Brook Lopez</v>
      </c>
      <c r="E140" t="str">
        <v>C</v>
      </c>
      <c r="F140" t="str">
        <v>MIL</v>
      </c>
      <c r="G140">
        <v>68</v>
      </c>
      <c r="H140">
        <v>27.7</v>
      </c>
      <c r="I140">
        <v>1</v>
      </c>
      <c r="J140">
        <v>-0.39666666666666667</v>
      </c>
      <c r="K140">
        <v>4.42</v>
      </c>
      <c r="L140">
        <v>4.9111111111111105</v>
      </c>
      <c r="M140">
        <v>3.5416666666666665</v>
      </c>
      <c r="N140">
        <v>3.8533333333333335</v>
      </c>
      <c r="O140">
        <v>-0.59</v>
      </c>
      <c r="P140">
        <v>0.93</v>
      </c>
      <c r="Q140">
        <v>0.28000000000000003</v>
      </c>
      <c r="R140">
        <v>-0.05</v>
      </c>
      <c r="S140">
        <v>-0.05</v>
      </c>
      <c r="T140">
        <v>-0.52</v>
      </c>
      <c r="U140">
        <v>-0.42</v>
      </c>
      <c r="V140">
        <v>4.5</v>
      </c>
      <c r="W140">
        <v>0.6</v>
      </c>
      <c r="X140">
        <v>-0.39666666666666667</v>
      </c>
      <c r="Y140">
        <v>-0.21874999999999989</v>
      </c>
      <c r="Z140">
        <v>-0.24194444444444446</v>
      </c>
      <c r="AA140">
        <v>-0.23361111111111132</v>
      </c>
      <c r="AB140">
        <v>-0.13958333333333314</v>
      </c>
      <c r="AC140">
        <f>X140 - X$103</f>
        <v>-1.1876388888888887</v>
      </c>
      <c r="AD140">
        <f>Y140 - Y$103</f>
        <v>-0.89930555555555514</v>
      </c>
      <c r="AE140">
        <f>Z140 - Z$103</f>
        <v>-0.81527777777777777</v>
      </c>
      <c r="AF140">
        <f>AA140 - AA$103</f>
        <v>-0.92388888888888876</v>
      </c>
      <c r="AG140">
        <f>AB140 - AB$103</f>
        <v>-0.99513888888888891</v>
      </c>
    </row>
    <row r="141" spans="2:33" x14ac:dyDescent="0.35">
      <c r="B141" t="str">
        <v>_______</v>
      </c>
      <c r="C141">
        <v>-8.5517000680598638</v>
      </c>
      <c r="D141" t="str">
        <v>Gary Harris</v>
      </c>
      <c r="E141" t="str">
        <v>SG</v>
      </c>
      <c r="F141" t="str">
        <v>DEN</v>
      </c>
      <c r="G141">
        <v>67</v>
      </c>
      <c r="H141">
        <v>31.4</v>
      </c>
      <c r="I141">
        <v>1</v>
      </c>
      <c r="J141">
        <v>-0.40944444444444439</v>
      </c>
      <c r="K141">
        <v>-0.75374999999999992</v>
      </c>
      <c r="L141">
        <v>-0.61416666666666675</v>
      </c>
      <c r="M141">
        <v>-1.0701388888888888</v>
      </c>
      <c r="N141">
        <v>-0.91194444444444445</v>
      </c>
      <c r="O141">
        <v>-0.88</v>
      </c>
      <c r="P141">
        <v>0.34</v>
      </c>
      <c r="Q141">
        <v>-0.09</v>
      </c>
      <c r="R141">
        <v>-0.25</v>
      </c>
      <c r="S141">
        <v>-0.68</v>
      </c>
      <c r="T141">
        <v>-0.15</v>
      </c>
      <c r="U141">
        <v>1.27</v>
      </c>
      <c r="V141">
        <v>-0.54</v>
      </c>
      <c r="W141">
        <v>0.17</v>
      </c>
      <c r="X141">
        <v>-0.40944444444444439</v>
      </c>
      <c r="Y141">
        <v>-0.27388888888888913</v>
      </c>
      <c r="Z141">
        <v>-0.25277777777777777</v>
      </c>
      <c r="AA141">
        <v>-0.316388888888889</v>
      </c>
      <c r="AB141">
        <v>-0.19833333333333325</v>
      </c>
      <c r="AC141">
        <f>X141 - X$103</f>
        <v>-1.2004166666666665</v>
      </c>
      <c r="AD141">
        <f>Y141 - Y$103</f>
        <v>-0.95444444444444443</v>
      </c>
      <c r="AE141">
        <f>Z141 - Z$103</f>
        <v>-0.82611111111111102</v>
      </c>
      <c r="AF141">
        <f>AA141 - AA$103</f>
        <v>-1.0066666666666664</v>
      </c>
      <c r="AG141">
        <f>AB141 - AB$103</f>
        <v>-1.0538888888888889</v>
      </c>
    </row>
    <row r="142" spans="2:33" x14ac:dyDescent="0.35">
      <c r="B142" t="str">
        <v>_______</v>
      </c>
      <c r="C142">
        <v>10.711712086242724</v>
      </c>
      <c r="D142" t="str">
        <v>Jarrett Allen</v>
      </c>
      <c r="E142" t="str">
        <v>C</v>
      </c>
      <c r="F142" t="str">
        <v>BRO</v>
      </c>
      <c r="G142">
        <v>70</v>
      </c>
      <c r="H142">
        <v>26.4</v>
      </c>
      <c r="I142">
        <v>1</v>
      </c>
      <c r="J142">
        <v>-0.41805555555555579</v>
      </c>
      <c r="K142">
        <v>2.1388888888888888</v>
      </c>
      <c r="L142">
        <v>2.7416666666666667</v>
      </c>
      <c r="M142">
        <v>3.8986111111111108</v>
      </c>
      <c r="N142">
        <v>1.7402777777777778</v>
      </c>
      <c r="O142">
        <v>3.05</v>
      </c>
      <c r="P142">
        <v>-1.81</v>
      </c>
      <c r="Q142">
        <v>-1.74</v>
      </c>
      <c r="R142">
        <v>-0.32</v>
      </c>
      <c r="S142">
        <v>1.99</v>
      </c>
      <c r="T142">
        <v>-0.62</v>
      </c>
      <c r="U142">
        <v>-0.98</v>
      </c>
      <c r="V142">
        <v>2.2200000000000002</v>
      </c>
      <c r="W142">
        <v>0.41</v>
      </c>
      <c r="X142">
        <v>-0.41805555555555579</v>
      </c>
      <c r="Y142">
        <v>-0.30138888888888871</v>
      </c>
      <c r="Z142">
        <v>-0.25833333333333358</v>
      </c>
      <c r="AA142">
        <v>-0.32222222222222235</v>
      </c>
      <c r="AB142">
        <v>-0.21333333333333351</v>
      </c>
      <c r="AC142">
        <f>X142 - X$103</f>
        <v>-1.2090277777777778</v>
      </c>
      <c r="AD142">
        <f>Y142 - Y$103</f>
        <v>-0.98194444444444395</v>
      </c>
      <c r="AE142">
        <f>Z142 - Z$103</f>
        <v>-0.83166666666666678</v>
      </c>
      <c r="AF142">
        <f>AA142 - AA$103</f>
        <v>-1.0124999999999997</v>
      </c>
      <c r="AG142">
        <f>AB142 - AB$103</f>
        <v>-1.0688888888888892</v>
      </c>
    </row>
    <row r="143" spans="2:33" x14ac:dyDescent="0.35">
      <c r="B143" t="str">
        <v>_______</v>
      </c>
      <c r="C143">
        <v>-14.72742402994964</v>
      </c>
      <c r="D143" t="str">
        <v>Tomas Satoransky</v>
      </c>
      <c r="E143" t="str">
        <v>PG, SG</v>
      </c>
      <c r="F143" t="str">
        <v>CHI</v>
      </c>
      <c r="G143">
        <v>67</v>
      </c>
      <c r="H143">
        <v>24.6</v>
      </c>
      <c r="I143">
        <v>1</v>
      </c>
      <c r="J143">
        <v>-0.4373611111111112</v>
      </c>
      <c r="K143">
        <v>-1.7029166666666669</v>
      </c>
      <c r="L143">
        <v>-2.4938888888888893</v>
      </c>
      <c r="M143">
        <v>-2.0844444444444448</v>
      </c>
      <c r="N143">
        <v>-1.3679166666666669</v>
      </c>
      <c r="O143">
        <v>-0.37</v>
      </c>
      <c r="P143">
        <v>0.41</v>
      </c>
      <c r="Q143">
        <v>-0.59</v>
      </c>
      <c r="R143">
        <v>-0.66</v>
      </c>
      <c r="S143">
        <v>-0.62</v>
      </c>
      <c r="T143">
        <v>0.85</v>
      </c>
      <c r="U143">
        <v>0.51</v>
      </c>
      <c r="V143">
        <v>-1</v>
      </c>
      <c r="W143">
        <v>-0.36</v>
      </c>
      <c r="X143">
        <v>-0.4373611111111112</v>
      </c>
      <c r="Y143">
        <v>-0.33055555555555532</v>
      </c>
      <c r="Z143">
        <v>-0.26249999999999979</v>
      </c>
      <c r="AA143">
        <v>-0.34430555555555559</v>
      </c>
      <c r="AB143">
        <v>-0.30708333333333321</v>
      </c>
      <c r="AC143">
        <f>X143 - X$103</f>
        <v>-1.2283333333333333</v>
      </c>
      <c r="AD143">
        <f>Y143 - Y$103</f>
        <v>-1.0111111111111106</v>
      </c>
      <c r="AE143">
        <f>Z143 - Z$103</f>
        <v>-0.83583333333333298</v>
      </c>
      <c r="AF143">
        <f>AA143 - AA$103</f>
        <v>-1.034583333333333</v>
      </c>
      <c r="AG143">
        <f>AB143 - AB$103</f>
        <v>-1.162638888888889</v>
      </c>
    </row>
    <row r="144" spans="2:33" x14ac:dyDescent="0.35">
      <c r="B144" t="str">
        <v>_______</v>
      </c>
      <c r="C144">
        <v>-4.6975377572623955</v>
      </c>
      <c r="D144" t="str">
        <v xml:space="preserve">DeMarcus Cousins </v>
      </c>
      <c r="E144" t="str">
        <v>C</v>
      </c>
      <c r="F144" t="str">
        <v>HOU</v>
      </c>
      <c r="G144">
        <v>30</v>
      </c>
      <c r="H144">
        <v>23.2</v>
      </c>
      <c r="I144">
        <v>1</v>
      </c>
      <c r="J144">
        <v>-0.47083333333333338</v>
      </c>
      <c r="K144">
        <v>-0.17500000000000007</v>
      </c>
      <c r="L144">
        <v>-4.1666666666666755E-2</v>
      </c>
      <c r="M144">
        <v>0.16250000000000006</v>
      </c>
      <c r="N144">
        <v>0.1291666666666666</v>
      </c>
      <c r="O144">
        <v>0.53</v>
      </c>
      <c r="P144">
        <v>-0.81</v>
      </c>
      <c r="Q144">
        <v>-0.66</v>
      </c>
      <c r="R144">
        <v>-0.47</v>
      </c>
      <c r="S144">
        <v>0.65</v>
      </c>
      <c r="T144">
        <v>-0.32</v>
      </c>
      <c r="U144">
        <v>-0.05</v>
      </c>
      <c r="V144">
        <v>1.44</v>
      </c>
      <c r="W144">
        <v>-0.73</v>
      </c>
      <c r="X144">
        <v>-0.47083333333333338</v>
      </c>
      <c r="Y144">
        <v>-0.35444444444444478</v>
      </c>
      <c r="Z144">
        <v>-0.27222222222222214</v>
      </c>
      <c r="AA144">
        <v>-0.35444444444444412</v>
      </c>
      <c r="AB144">
        <v>-0.40277777777777796</v>
      </c>
      <c r="AC144">
        <f>X144 - X$103</f>
        <v>-1.2618055555555554</v>
      </c>
      <c r="AD144">
        <f>Y144 - Y$103</f>
        <v>-1.0350000000000001</v>
      </c>
      <c r="AE144">
        <f>Z144 - Z$103</f>
        <v>-0.84555555555555539</v>
      </c>
      <c r="AF144">
        <f>AA144 - AA$103</f>
        <v>-1.0447222222222217</v>
      </c>
      <c r="AG144">
        <f>AB144 - AB$103</f>
        <v>-1.2583333333333337</v>
      </c>
    </row>
    <row r="145" spans="2:33" x14ac:dyDescent="0.35">
      <c r="B145" t="str">
        <v>_______</v>
      </c>
      <c r="C145">
        <v>0.80761560819633638</v>
      </c>
      <c r="D145" t="str">
        <v>DeAndre Jordan</v>
      </c>
      <c r="E145" t="str">
        <v>C</v>
      </c>
      <c r="F145" t="str">
        <v>BRO</v>
      </c>
      <c r="G145">
        <v>68</v>
      </c>
      <c r="H145">
        <v>22</v>
      </c>
      <c r="I145">
        <v>1</v>
      </c>
      <c r="J145">
        <v>-0.47222222222222232</v>
      </c>
      <c r="K145">
        <v>0.65166666666666662</v>
      </c>
      <c r="L145">
        <v>1.0294444444444444</v>
      </c>
      <c r="M145">
        <v>1.501666666666666</v>
      </c>
      <c r="N145">
        <v>0.491111111111111</v>
      </c>
      <c r="O145">
        <v>2.65</v>
      </c>
      <c r="P145">
        <v>-0.9</v>
      </c>
      <c r="Q145">
        <v>-1.75</v>
      </c>
      <c r="R145">
        <v>-0.74</v>
      </c>
      <c r="S145">
        <v>2.11</v>
      </c>
      <c r="T145">
        <v>-0.4</v>
      </c>
      <c r="U145">
        <v>-1.47</v>
      </c>
      <c r="V145">
        <v>1.02</v>
      </c>
      <c r="W145">
        <v>0.17</v>
      </c>
      <c r="X145">
        <v>-0.47222222222222232</v>
      </c>
      <c r="Y145">
        <v>-0.35555555555555551</v>
      </c>
      <c r="Z145">
        <v>-0.27499999999999997</v>
      </c>
      <c r="AA145">
        <v>-0.42777777777777759</v>
      </c>
      <c r="AB145">
        <v>-0.40888888888888886</v>
      </c>
      <c r="AC145">
        <f>X145 - X$103</f>
        <v>-1.2631944444444443</v>
      </c>
      <c r="AD145">
        <f>Y145 - Y$103</f>
        <v>-1.0361111111111108</v>
      </c>
      <c r="AE145">
        <f>Z145 - Z$103</f>
        <v>-0.84833333333333316</v>
      </c>
      <c r="AF145">
        <f>AA145 - AA$103</f>
        <v>-1.1180555555555549</v>
      </c>
      <c r="AG145">
        <f>AB145 - AB$103</f>
        <v>-1.2644444444444445</v>
      </c>
    </row>
    <row r="146" spans="2:33" x14ac:dyDescent="0.35">
      <c r="B146" t="str">
        <v>_______</v>
      </c>
      <c r="C146">
        <v>-11.227507979059883</v>
      </c>
      <c r="D146" t="str">
        <v>Svi Mykhailiuk</v>
      </c>
      <c r="E146" t="str">
        <v>SG, SF</v>
      </c>
      <c r="F146" t="str">
        <v>DET</v>
      </c>
      <c r="G146">
        <v>67</v>
      </c>
      <c r="H146">
        <v>26.8</v>
      </c>
      <c r="I146">
        <v>1</v>
      </c>
      <c r="J146">
        <v>-0.48388888888888892</v>
      </c>
      <c r="K146">
        <v>-1.2097222222222224</v>
      </c>
      <c r="L146">
        <v>-1.1538888888888892</v>
      </c>
      <c r="M146">
        <v>-1.4609722222222226</v>
      </c>
      <c r="N146">
        <v>-1.3865277777777778</v>
      </c>
      <c r="O146">
        <v>-0.67</v>
      </c>
      <c r="P146">
        <v>0.27</v>
      </c>
      <c r="Q146">
        <v>1.17</v>
      </c>
      <c r="R146">
        <v>-0.24</v>
      </c>
      <c r="S146">
        <v>-0.97</v>
      </c>
      <c r="T146">
        <v>-0.06</v>
      </c>
      <c r="U146">
        <v>-0.02</v>
      </c>
      <c r="V146">
        <v>-0.97</v>
      </c>
      <c r="W146">
        <v>0.19</v>
      </c>
      <c r="X146">
        <v>-0.48388888888888892</v>
      </c>
      <c r="Y146">
        <v>-0.36250000000000021</v>
      </c>
      <c r="Z146">
        <v>-0.31111111111111095</v>
      </c>
      <c r="AA146">
        <v>-0.51527777777777795</v>
      </c>
      <c r="AB146">
        <v>-0.42499999999999971</v>
      </c>
      <c r="AC146">
        <f>X146 - X$103</f>
        <v>-1.274861111111111</v>
      </c>
      <c r="AD146">
        <f>Y146 - Y$103</f>
        <v>-1.0430555555555554</v>
      </c>
      <c r="AE146">
        <f>Z146 - Z$103</f>
        <v>-0.88444444444444414</v>
      </c>
      <c r="AF146">
        <f>AA146 - AA$103</f>
        <v>-1.2055555555555553</v>
      </c>
      <c r="AG146">
        <f>AB146 - AB$103</f>
        <v>-1.2805555555555554</v>
      </c>
    </row>
    <row r="147" spans="2:33" x14ac:dyDescent="0.35">
      <c r="B147" t="str">
        <v>_______</v>
      </c>
      <c r="C147">
        <v>4.0430031203560546</v>
      </c>
      <c r="D147" t="str">
        <v>Jerami Grant</v>
      </c>
      <c r="E147" t="str">
        <v>SF, PF</v>
      </c>
      <c r="F147" t="str">
        <v>DET</v>
      </c>
      <c r="G147">
        <v>70</v>
      </c>
      <c r="H147">
        <v>30.4</v>
      </c>
      <c r="I147">
        <v>1</v>
      </c>
      <c r="J147">
        <v>-0.50555555555555542</v>
      </c>
      <c r="K147">
        <v>1.1375</v>
      </c>
      <c r="L147">
        <v>1.7305555555555556</v>
      </c>
      <c r="M147">
        <v>1.351388888888889</v>
      </c>
      <c r="N147">
        <v>0.63194444444444442</v>
      </c>
      <c r="O147">
        <v>0.33</v>
      </c>
      <c r="P147">
        <v>-0.22</v>
      </c>
      <c r="Q147">
        <v>0.2</v>
      </c>
      <c r="R147">
        <v>0.15</v>
      </c>
      <c r="S147">
        <v>-0.15</v>
      </c>
      <c r="T147">
        <v>-0.61</v>
      </c>
      <c r="U147">
        <v>-0.22</v>
      </c>
      <c r="V147">
        <v>1.17</v>
      </c>
      <c r="W147">
        <v>0.52</v>
      </c>
      <c r="X147">
        <v>-0.50555555555555542</v>
      </c>
      <c r="Y147">
        <v>-0.37430555555555534</v>
      </c>
      <c r="Z147">
        <v>-0.35208333333333347</v>
      </c>
      <c r="AA147">
        <v>-0.56888888888888889</v>
      </c>
      <c r="AB147">
        <v>-0.46722222222222209</v>
      </c>
      <c r="AC147">
        <f>X147 - X$103</f>
        <v>-1.2965277777777775</v>
      </c>
      <c r="AD147">
        <f>Y147 - Y$103</f>
        <v>-1.0548611111111106</v>
      </c>
      <c r="AE147">
        <f>Z147 - Z$103</f>
        <v>-0.92541666666666678</v>
      </c>
      <c r="AF147">
        <f>AA147 - AA$103</f>
        <v>-1.2591666666666663</v>
      </c>
      <c r="AG147">
        <f>AB147 - AB$103</f>
        <v>-1.3227777777777778</v>
      </c>
    </row>
    <row r="148" spans="2:33" x14ac:dyDescent="0.35">
      <c r="B148" t="str">
        <v>_______</v>
      </c>
      <c r="C148">
        <v>1</v>
      </c>
      <c r="D148" t="str">
        <v>Steven Adams</v>
      </c>
      <c r="E148" t="str">
        <v>C</v>
      </c>
      <c r="F148" t="str">
        <v>NOP</v>
      </c>
      <c r="G148">
        <v>70</v>
      </c>
      <c r="H148">
        <v>27.4</v>
      </c>
      <c r="I148">
        <v>1</v>
      </c>
      <c r="J148">
        <v>-0.50555555555555576</v>
      </c>
      <c r="K148">
        <v>0.68055555555555525</v>
      </c>
      <c r="L148">
        <v>0.75833333333333308</v>
      </c>
      <c r="M148">
        <v>3.3055555555555554</v>
      </c>
      <c r="N148">
        <v>0.91388888888888864</v>
      </c>
      <c r="O148">
        <v>2.58</v>
      </c>
      <c r="P148">
        <v>-2.7</v>
      </c>
      <c r="Q148">
        <v>-1.75</v>
      </c>
      <c r="R148">
        <v>-0.28999999999999998</v>
      </c>
      <c r="S148">
        <v>1.92</v>
      </c>
      <c r="T148">
        <v>-0.08</v>
      </c>
      <c r="U148">
        <v>-0.2</v>
      </c>
      <c r="V148">
        <v>1.46</v>
      </c>
      <c r="W148">
        <v>-0.24</v>
      </c>
      <c r="X148">
        <v>-0.50555555555555576</v>
      </c>
      <c r="Y148">
        <v>-0.39861111111111108</v>
      </c>
      <c r="Z148">
        <v>-0.41333333333333333</v>
      </c>
      <c r="AA148">
        <v>-0.56888888888888889</v>
      </c>
      <c r="AB148">
        <v>-0.47638888888888886</v>
      </c>
      <c r="AC148">
        <f>X148 - X$103</f>
        <v>-1.2965277777777779</v>
      </c>
      <c r="AD148">
        <f>Y148 - Y$103</f>
        <v>-1.0791666666666664</v>
      </c>
      <c r="AE148">
        <f>Z148 - Z$103</f>
        <v>-0.98666666666666658</v>
      </c>
      <c r="AF148">
        <f>AA148 - AA$103</f>
        <v>-1.2591666666666663</v>
      </c>
      <c r="AG148">
        <f>AB148 - AB$103</f>
        <v>-1.3319444444444446</v>
      </c>
    </row>
    <row r="149" spans="2:33" x14ac:dyDescent="0.35">
      <c r="B149" t="str">
        <v>_______</v>
      </c>
      <c r="C149">
        <v>-5.9461864540650327</v>
      </c>
      <c r="D149" t="str">
        <v>Aron Baynes</v>
      </c>
      <c r="E149" t="str">
        <v>C</v>
      </c>
      <c r="F149" t="str">
        <v>TOR</v>
      </c>
      <c r="G149">
        <v>58</v>
      </c>
      <c r="H149">
        <v>27.6</v>
      </c>
      <c r="I149">
        <v>1</v>
      </c>
      <c r="J149">
        <v>-0.58000000000000018</v>
      </c>
      <c r="K149">
        <v>-0.36250000000000021</v>
      </c>
      <c r="L149">
        <v>-0.13694444444444456</v>
      </c>
      <c r="M149">
        <v>-0.23361111111111132</v>
      </c>
      <c r="N149">
        <v>-0.40277777777777796</v>
      </c>
      <c r="O149">
        <v>0.49</v>
      </c>
      <c r="P149">
        <v>-0.16</v>
      </c>
      <c r="Q149">
        <v>-0.12</v>
      </c>
      <c r="R149">
        <v>-0.04</v>
      </c>
      <c r="S149">
        <v>0.98</v>
      </c>
      <c r="T149">
        <v>-0.28000000000000003</v>
      </c>
      <c r="U149">
        <v>-1.59</v>
      </c>
      <c r="V149">
        <v>0.22</v>
      </c>
      <c r="W149">
        <v>0.05</v>
      </c>
      <c r="X149">
        <v>-0.58000000000000018</v>
      </c>
      <c r="Y149">
        <v>-0.42666666666666653</v>
      </c>
      <c r="Z149">
        <v>-0.4622222222222222</v>
      </c>
      <c r="AA149">
        <v>-0.57222222222222241</v>
      </c>
      <c r="AB149">
        <v>-0.48666666666666647</v>
      </c>
      <c r="AC149">
        <f>X149 - X$103</f>
        <v>-1.3709722222222223</v>
      </c>
      <c r="AD149">
        <f>Y149 - Y$103</f>
        <v>-1.1072222222222217</v>
      </c>
      <c r="AE149">
        <f>Z149 - Z$103</f>
        <v>-1.0355555555555553</v>
      </c>
      <c r="AF149">
        <f>AA149 - AA$103</f>
        <v>-1.2624999999999997</v>
      </c>
      <c r="AG149">
        <f>AB149 - AB$103</f>
        <v>-1.3422222222222222</v>
      </c>
    </row>
    <row r="150" spans="2:33" x14ac:dyDescent="0.35">
      <c r="B150" t="str">
        <v>_______</v>
      </c>
      <c r="C150">
        <v>-2.1909911140511782</v>
      </c>
      <c r="D150" t="str">
        <v xml:space="preserve">Marvin Bagley III </v>
      </c>
      <c r="E150" t="str">
        <v>PF</v>
      </c>
      <c r="F150" t="str">
        <v>SAC</v>
      </c>
      <c r="G150">
        <v>58</v>
      </c>
      <c r="H150">
        <v>28.6</v>
      </c>
      <c r="I150">
        <v>1</v>
      </c>
      <c r="J150">
        <v>-0.58805555555555555</v>
      </c>
      <c r="K150">
        <v>0.20138888888888898</v>
      </c>
      <c r="L150">
        <v>0.94250000000000012</v>
      </c>
      <c r="M150">
        <v>8.0555555555556976E-3</v>
      </c>
      <c r="N150">
        <v>0.29805555555555563</v>
      </c>
      <c r="O150">
        <v>0.43</v>
      </c>
      <c r="P150">
        <v>0.24</v>
      </c>
      <c r="Q150">
        <v>-1.26</v>
      </c>
      <c r="R150">
        <v>0.26</v>
      </c>
      <c r="S150">
        <v>1.37</v>
      </c>
      <c r="T150">
        <v>-0.92</v>
      </c>
      <c r="U150">
        <v>-0.85</v>
      </c>
      <c r="V150">
        <v>1.1000000000000001</v>
      </c>
      <c r="W150">
        <v>-0.12</v>
      </c>
      <c r="X150">
        <v>-0.58805555555555555</v>
      </c>
      <c r="Y150">
        <v>-0.42694444444444429</v>
      </c>
      <c r="Z150">
        <v>-0.49652777777777785</v>
      </c>
      <c r="AA150">
        <v>-0.63111111111111118</v>
      </c>
      <c r="AB150">
        <v>-0.50250000000000006</v>
      </c>
      <c r="AC150">
        <f>X150 - X$103</f>
        <v>-1.3790277777777775</v>
      </c>
      <c r="AD150">
        <f>Y150 - Y$103</f>
        <v>-1.1074999999999995</v>
      </c>
      <c r="AE150">
        <f>Z150 - Z$103</f>
        <v>-1.0698611111111112</v>
      </c>
      <c r="AF150">
        <f>AA150 - AA$103</f>
        <v>-1.3213888888888885</v>
      </c>
      <c r="AG150">
        <f>AB150 - AB$103</f>
        <v>-1.3580555555555558</v>
      </c>
    </row>
    <row r="151" spans="2:33" x14ac:dyDescent="0.35">
      <c r="B151" t="str">
        <v>_______</v>
      </c>
      <c r="C151">
        <v>-1.09033041094367</v>
      </c>
      <c r="D151" t="str">
        <v>Marc Gasol</v>
      </c>
      <c r="E151" t="str">
        <v>C</v>
      </c>
      <c r="F151" t="str">
        <v>LAL</v>
      </c>
      <c r="G151">
        <v>60</v>
      </c>
      <c r="H151">
        <v>25.7</v>
      </c>
      <c r="I151">
        <v>1</v>
      </c>
      <c r="J151">
        <v>-0.64166666666666672</v>
      </c>
      <c r="K151">
        <v>0.36666666666666664</v>
      </c>
      <c r="L151">
        <v>-4.1666666666666706E-2</v>
      </c>
      <c r="M151">
        <v>0.55833333333333335</v>
      </c>
      <c r="N151">
        <v>0.14999999999999997</v>
      </c>
      <c r="O151">
        <v>-0.42</v>
      </c>
      <c r="P151">
        <v>-0.23</v>
      </c>
      <c r="Q151">
        <v>-0.22</v>
      </c>
      <c r="R151">
        <v>-0.84</v>
      </c>
      <c r="S151">
        <v>0.65</v>
      </c>
      <c r="T151">
        <v>0.49</v>
      </c>
      <c r="U151">
        <v>-0.2</v>
      </c>
      <c r="V151">
        <v>0.95</v>
      </c>
      <c r="W151">
        <v>0.26</v>
      </c>
      <c r="X151">
        <v>-0.64166666666666672</v>
      </c>
      <c r="Y151">
        <v>-0.45694444444444465</v>
      </c>
      <c r="Z151">
        <v>-0.52444444444444438</v>
      </c>
      <c r="AA151">
        <v>-0.69027777777777777</v>
      </c>
      <c r="AB151">
        <v>-0.5033333333333333</v>
      </c>
      <c r="AC151">
        <f>X151 - X$103</f>
        <v>-1.4326388888888888</v>
      </c>
      <c r="AD151">
        <f>Y151 - Y$103</f>
        <v>-1.1375</v>
      </c>
      <c r="AE151">
        <f>Z151 - Z$103</f>
        <v>-1.0977777777777775</v>
      </c>
      <c r="AF151">
        <f>AA151 - AA$103</f>
        <v>-1.3805555555555551</v>
      </c>
      <c r="AG151">
        <f>AB151 - AB$103</f>
        <v>-1.358888888888889</v>
      </c>
    </row>
    <row r="152" spans="2:33" x14ac:dyDescent="0.35">
      <c r="B152" t="str">
        <v>_______</v>
      </c>
      <c r="C152">
        <v>-5.3560843292057134</v>
      </c>
      <c r="D152" t="str">
        <v xml:space="preserve">Jeremy Lamb </v>
      </c>
      <c r="E152" t="str">
        <v>SG, SF</v>
      </c>
      <c r="F152" t="str">
        <v>IND</v>
      </c>
      <c r="G152">
        <v>58</v>
      </c>
      <c r="H152">
        <v>24.7</v>
      </c>
      <c r="I152">
        <v>1</v>
      </c>
      <c r="J152">
        <v>-0.65250000000000019</v>
      </c>
      <c r="K152">
        <v>-0.27388888888888913</v>
      </c>
      <c r="L152">
        <v>2.41666666666666E-2</v>
      </c>
      <c r="M152">
        <v>-0.73305555555555546</v>
      </c>
      <c r="N152">
        <v>-0.82972222222222247</v>
      </c>
      <c r="O152">
        <v>-0.12</v>
      </c>
      <c r="P152">
        <v>0.56999999999999995</v>
      </c>
      <c r="Q152">
        <v>-0.54</v>
      </c>
      <c r="R152">
        <v>-0.31</v>
      </c>
      <c r="S152">
        <v>-0.41</v>
      </c>
      <c r="T152">
        <v>-0.37</v>
      </c>
      <c r="U152">
        <v>0.37</v>
      </c>
      <c r="V152">
        <v>-0.22</v>
      </c>
      <c r="W152">
        <v>0.69</v>
      </c>
      <c r="X152">
        <v>-0.65250000000000019</v>
      </c>
      <c r="Y152">
        <v>-0.46666666666666651</v>
      </c>
      <c r="Z152">
        <v>-0.55222222222222239</v>
      </c>
      <c r="AA152">
        <v>-0.73305555555555546</v>
      </c>
      <c r="AB152">
        <v>-0.64222222222222214</v>
      </c>
      <c r="AC152">
        <f>X152 - X$103</f>
        <v>-1.4434722222222223</v>
      </c>
      <c r="AD152">
        <f>Y152 - Y$103</f>
        <v>-1.1472222222222217</v>
      </c>
      <c r="AE152">
        <f>Z152 - Z$103</f>
        <v>-1.1255555555555556</v>
      </c>
      <c r="AF152">
        <f>AA152 - AA$103</f>
        <v>-1.4233333333333329</v>
      </c>
      <c r="AG152">
        <f>AB152 - AB$103</f>
        <v>-1.4977777777777779</v>
      </c>
    </row>
    <row r="153" spans="2:33" x14ac:dyDescent="0.35">
      <c r="B153" t="str">
        <v>_______</v>
      </c>
      <c r="C153">
        <v>-4.0574896845309709</v>
      </c>
      <c r="D153" t="str">
        <v>P.J. Tucker</v>
      </c>
      <c r="E153" t="str">
        <v>SF, PF</v>
      </c>
      <c r="F153" t="str">
        <v>HOU</v>
      </c>
      <c r="G153">
        <v>71</v>
      </c>
      <c r="H153">
        <v>34.700000000000003</v>
      </c>
      <c r="I153">
        <v>1</v>
      </c>
      <c r="J153">
        <v>-0.66069444444444436</v>
      </c>
      <c r="K153">
        <v>-7.8888888888888856E-2</v>
      </c>
      <c r="L153">
        <v>0.4043055555555557</v>
      </c>
      <c r="M153">
        <v>9.8611111111111208E-3</v>
      </c>
      <c r="N153">
        <v>-0.71</v>
      </c>
      <c r="O153">
        <v>-0.46</v>
      </c>
      <c r="P153">
        <v>-0.09</v>
      </c>
      <c r="Q153">
        <v>0</v>
      </c>
      <c r="R153">
        <v>-0.93</v>
      </c>
      <c r="S153">
        <v>0.79</v>
      </c>
      <c r="T153">
        <v>-0.49</v>
      </c>
      <c r="U153">
        <v>0.51</v>
      </c>
      <c r="V153">
        <v>-0.05</v>
      </c>
      <c r="W153">
        <v>0.64</v>
      </c>
      <c r="X153">
        <v>-0.66069444444444436</v>
      </c>
      <c r="Y153">
        <v>-0.48611111111111088</v>
      </c>
      <c r="Z153">
        <v>-0.56388888888888888</v>
      </c>
      <c r="AA153">
        <v>-0.75625000000000042</v>
      </c>
      <c r="AB153">
        <v>-0.69027777777777766</v>
      </c>
      <c r="AC153">
        <f>X153 - X$103</f>
        <v>-1.4516666666666664</v>
      </c>
      <c r="AD153">
        <f>Y153 - Y$103</f>
        <v>-1.1666666666666661</v>
      </c>
      <c r="AE153">
        <f>Z153 - Z$103</f>
        <v>-1.1372222222222221</v>
      </c>
      <c r="AF153">
        <f>AA153 - AA$103</f>
        <v>-1.4465277777777779</v>
      </c>
      <c r="AG153">
        <f>AB153 - AB$103</f>
        <v>-1.5458333333333334</v>
      </c>
    </row>
    <row r="154" spans="2:33" x14ac:dyDescent="0.35">
      <c r="B154" t="str">
        <v>_______</v>
      </c>
      <c r="C154">
        <v>-11.016625088044329</v>
      </c>
      <c r="D154" t="str">
        <v>Dario Saric</v>
      </c>
      <c r="E154" t="str">
        <v>PF</v>
      </c>
      <c r="F154" t="str">
        <v>PHX</v>
      </c>
      <c r="G154">
        <v>60</v>
      </c>
      <c r="H154">
        <v>22.1</v>
      </c>
      <c r="I154">
        <v>1</v>
      </c>
      <c r="J154">
        <v>-0.69166666666666676</v>
      </c>
      <c r="K154">
        <v>-1.1250000000000002</v>
      </c>
      <c r="L154">
        <v>-0.74166666666666681</v>
      </c>
      <c r="M154">
        <v>-1.5333333333333337</v>
      </c>
      <c r="N154">
        <v>-1.3583333333333334</v>
      </c>
      <c r="O154">
        <v>0.36</v>
      </c>
      <c r="P154">
        <v>0.49</v>
      </c>
      <c r="Q154">
        <v>-0.14000000000000001</v>
      </c>
      <c r="R154">
        <v>-0.51</v>
      </c>
      <c r="S154">
        <v>0.31</v>
      </c>
      <c r="T154">
        <v>-0.46</v>
      </c>
      <c r="U154">
        <v>-0.88</v>
      </c>
      <c r="V154">
        <v>-0.8</v>
      </c>
      <c r="W154">
        <v>0.28000000000000003</v>
      </c>
      <c r="X154">
        <v>-0.69166666666666676</v>
      </c>
      <c r="Y154">
        <v>-0.5477777777777777</v>
      </c>
      <c r="Z154">
        <v>-0.59611111111111093</v>
      </c>
      <c r="AA154">
        <v>-0.77236111111111105</v>
      </c>
      <c r="AB154">
        <v>-0.69513888888888886</v>
      </c>
      <c r="AC154">
        <f>X154 - X$103</f>
        <v>-1.4826388888888888</v>
      </c>
      <c r="AD154">
        <f>Y154 - Y$103</f>
        <v>-1.2283333333333331</v>
      </c>
      <c r="AE154">
        <f>Z154 - Z$103</f>
        <v>-1.1694444444444443</v>
      </c>
      <c r="AF154">
        <f>AA154 - AA$103</f>
        <v>-1.4626388888888884</v>
      </c>
      <c r="AG154">
        <f>AB154 - AB$103</f>
        <v>-1.5506944444444446</v>
      </c>
    </row>
    <row r="155" spans="2:33" x14ac:dyDescent="0.35">
      <c r="B155" t="str">
        <v>_______</v>
      </c>
      <c r="C155">
        <v>7.0212614934704929</v>
      </c>
      <c r="D155" t="str">
        <v>Maxi Kleber</v>
      </c>
      <c r="E155" t="str">
        <v>PF</v>
      </c>
      <c r="F155" t="str">
        <v>DAL</v>
      </c>
      <c r="G155">
        <v>70</v>
      </c>
      <c r="H155">
        <v>27.1</v>
      </c>
      <c r="I155">
        <v>1</v>
      </c>
      <c r="J155">
        <v>-0.75833333333333297</v>
      </c>
      <c r="K155">
        <v>1.5847222222222226</v>
      </c>
      <c r="L155">
        <v>2.1680555555555561</v>
      </c>
      <c r="M155">
        <v>1.2152777777777777</v>
      </c>
      <c r="N155">
        <v>0.85555555555555574</v>
      </c>
      <c r="O155">
        <v>0.63</v>
      </c>
      <c r="P155">
        <v>0.38</v>
      </c>
      <c r="Q155">
        <v>0.33</v>
      </c>
      <c r="R155">
        <v>-0.43</v>
      </c>
      <c r="S155">
        <v>0.35</v>
      </c>
      <c r="T155">
        <v>-0.6</v>
      </c>
      <c r="U155">
        <v>-1.44</v>
      </c>
      <c r="V155">
        <v>1.66</v>
      </c>
      <c r="W155">
        <v>0.75</v>
      </c>
      <c r="X155">
        <v>-0.75833333333333297</v>
      </c>
      <c r="Y155">
        <v>-0.5477777777777777</v>
      </c>
      <c r="Z155">
        <v>-0.61416666666666675</v>
      </c>
      <c r="AA155">
        <v>-0.78222222222222204</v>
      </c>
      <c r="AB155">
        <v>-0.71</v>
      </c>
      <c r="AC155">
        <f>X155 - X$103</f>
        <v>-1.549305555555555</v>
      </c>
      <c r="AD155">
        <f>Y155 - Y$103</f>
        <v>-1.2283333333333331</v>
      </c>
      <c r="AE155">
        <f>Z155 - Z$103</f>
        <v>-1.1875</v>
      </c>
      <c r="AF155">
        <f>AA155 - AA$103</f>
        <v>-1.4724999999999995</v>
      </c>
      <c r="AG155">
        <f>AB155 - AB$103</f>
        <v>-1.5655555555555556</v>
      </c>
    </row>
    <row r="156" spans="2:33" x14ac:dyDescent="0.35">
      <c r="B156" t="str">
        <v>_______</v>
      </c>
      <c r="C156">
        <v>-6.3753516357808993</v>
      </c>
      <c r="D156" t="str">
        <v>Cody Zeller</v>
      </c>
      <c r="E156" t="str">
        <v>C</v>
      </c>
      <c r="F156" t="str">
        <v>CHA</v>
      </c>
      <c r="G156">
        <v>58</v>
      </c>
      <c r="H156">
        <v>26.1</v>
      </c>
      <c r="I156">
        <v>1</v>
      </c>
      <c r="J156">
        <v>-0.82166666666666655</v>
      </c>
      <c r="K156">
        <v>-0.42694444444444429</v>
      </c>
      <c r="L156">
        <v>-7.2499999999999801E-2</v>
      </c>
      <c r="M156">
        <v>0.2416666666666667</v>
      </c>
      <c r="N156">
        <v>-0.46722222222222209</v>
      </c>
      <c r="O156">
        <v>1.08</v>
      </c>
      <c r="P156">
        <v>-0.83</v>
      </c>
      <c r="Q156">
        <v>-1.28</v>
      </c>
      <c r="R156">
        <v>-0.19</v>
      </c>
      <c r="S156">
        <v>0.88</v>
      </c>
      <c r="T156">
        <v>-0.44</v>
      </c>
      <c r="U156">
        <v>-0.24</v>
      </c>
      <c r="V156">
        <v>0.44</v>
      </c>
      <c r="W156">
        <v>0.05</v>
      </c>
      <c r="X156">
        <v>-0.82166666666666655</v>
      </c>
      <c r="Y156">
        <v>-0.54902777777777789</v>
      </c>
      <c r="Z156">
        <v>-0.65166666666666651</v>
      </c>
      <c r="AA156">
        <v>-0.81250000000000011</v>
      </c>
      <c r="AB156">
        <v>-0.71250000000000013</v>
      </c>
      <c r="AC156">
        <f>X156 - X$103</f>
        <v>-1.6126388888888887</v>
      </c>
      <c r="AD156">
        <f>Y156 - Y$103</f>
        <v>-1.2295833333333333</v>
      </c>
      <c r="AE156">
        <f>Z156 - Z$103</f>
        <v>-1.2249999999999996</v>
      </c>
      <c r="AF156">
        <f>AA156 - AA$103</f>
        <v>-1.5027777777777775</v>
      </c>
      <c r="AG156">
        <f>AB156 - AB$103</f>
        <v>-1.568055555555556</v>
      </c>
    </row>
    <row r="157" spans="2:33" x14ac:dyDescent="0.35">
      <c r="B157" t="str">
        <v>_______</v>
      </c>
      <c r="C157">
        <v>-5.5392194714034302</v>
      </c>
      <c r="D157" t="str">
        <v>Royce O'Neale</v>
      </c>
      <c r="E157" t="str">
        <v>SF</v>
      </c>
      <c r="F157" t="str">
        <v>UTA</v>
      </c>
      <c r="G157">
        <v>70</v>
      </c>
      <c r="H157">
        <v>28.2</v>
      </c>
      <c r="I157">
        <v>1</v>
      </c>
      <c r="J157">
        <v>-0.84583333333333321</v>
      </c>
      <c r="K157">
        <v>-0.30138888888888871</v>
      </c>
      <c r="L157">
        <v>-0.27222222222222214</v>
      </c>
      <c r="M157">
        <v>-0.21388888888888885</v>
      </c>
      <c r="N157">
        <v>-0.94305555555555542</v>
      </c>
      <c r="O157">
        <v>0</v>
      </c>
      <c r="P157">
        <v>-0.09</v>
      </c>
      <c r="Q157">
        <v>-0.28999999999999998</v>
      </c>
      <c r="R157">
        <v>-1</v>
      </c>
      <c r="S157">
        <v>0.25</v>
      </c>
      <c r="T157">
        <v>-0.03</v>
      </c>
      <c r="U157">
        <v>0.28999999999999998</v>
      </c>
      <c r="V157">
        <v>-0.1</v>
      </c>
      <c r="W157">
        <v>0.66</v>
      </c>
      <c r="X157">
        <v>-0.84583333333333321</v>
      </c>
      <c r="Y157">
        <v>-0.55111111111111122</v>
      </c>
      <c r="Z157">
        <v>-0.67</v>
      </c>
      <c r="AA157">
        <v>-0.85333333333333328</v>
      </c>
      <c r="AB157">
        <v>-0.73513888888888879</v>
      </c>
      <c r="AC157">
        <f>X157 - X$103</f>
        <v>-1.6368055555555552</v>
      </c>
      <c r="AD157">
        <f>Y157 - Y$103</f>
        <v>-1.2316666666666665</v>
      </c>
      <c r="AE157">
        <f>Z157 - Z$103</f>
        <v>-1.2433333333333332</v>
      </c>
      <c r="AF157">
        <f>AA157 - AA$103</f>
        <v>-1.5436111111111108</v>
      </c>
      <c r="AG157">
        <f>AB157 - AB$103</f>
        <v>-1.5906944444444444</v>
      </c>
    </row>
    <row r="158" spans="2:33" x14ac:dyDescent="0.35">
      <c r="B158" t="str">
        <v>_______</v>
      </c>
      <c r="C158">
        <v>-12.517778299089276</v>
      </c>
      <c r="D158" t="str">
        <v>Shake Milton</v>
      </c>
      <c r="E158" t="str">
        <v>PG</v>
      </c>
      <c r="F158" t="str">
        <v>PHI</v>
      </c>
      <c r="G158">
        <v>60</v>
      </c>
      <c r="H158">
        <v>24.7</v>
      </c>
      <c r="I158">
        <v>1</v>
      </c>
      <c r="J158">
        <v>-0.87500000000000011</v>
      </c>
      <c r="K158">
        <v>-1.375</v>
      </c>
      <c r="L158">
        <v>-1.7083333333333333</v>
      </c>
      <c r="M158">
        <v>-1.541666666666667</v>
      </c>
      <c r="N158">
        <v>-1.4416666666666667</v>
      </c>
      <c r="O158">
        <v>-0.09</v>
      </c>
      <c r="P158">
        <v>0.2</v>
      </c>
      <c r="Q158">
        <v>0.24</v>
      </c>
      <c r="R158">
        <v>-0.27</v>
      </c>
      <c r="S158">
        <v>-0.85</v>
      </c>
      <c r="T158">
        <v>0.4</v>
      </c>
      <c r="U158">
        <v>-0.68</v>
      </c>
      <c r="V158">
        <v>-0.68</v>
      </c>
      <c r="W158">
        <v>0.08</v>
      </c>
      <c r="X158">
        <v>-0.87500000000000011</v>
      </c>
      <c r="Y158">
        <v>-0.63111111111111107</v>
      </c>
      <c r="Z158">
        <v>-0.74166666666666681</v>
      </c>
      <c r="AA158">
        <v>-0.85388888888888881</v>
      </c>
      <c r="AB158">
        <v>-0.73777777777777775</v>
      </c>
      <c r="AC158">
        <f>X158 - X$103</f>
        <v>-1.6659722222222222</v>
      </c>
      <c r="AD158">
        <f>Y158 - Y$103</f>
        <v>-1.3116666666666663</v>
      </c>
      <c r="AE158">
        <f>Z158 - Z$103</f>
        <v>-1.3149999999999999</v>
      </c>
      <c r="AF158">
        <f>AA158 - AA$103</f>
        <v>-1.5441666666666662</v>
      </c>
      <c r="AG158">
        <f>AB158 - AB$103</f>
        <v>-1.5933333333333335</v>
      </c>
    </row>
    <row r="159" spans="2:33" x14ac:dyDescent="0.35">
      <c r="B159" t="str">
        <v>_______</v>
      </c>
      <c r="C159">
        <v>18.795556241839044</v>
      </c>
      <c r="D159" t="str">
        <v>Mitchell Robinson</v>
      </c>
      <c r="E159" t="str">
        <v>C</v>
      </c>
      <c r="F159" t="str">
        <v>NYK</v>
      </c>
      <c r="G159">
        <v>68</v>
      </c>
      <c r="H159">
        <v>23.2</v>
      </c>
      <c r="I159">
        <v>1</v>
      </c>
      <c r="J159">
        <v>-0.88777777777777767</v>
      </c>
      <c r="K159">
        <v>3.3527777777777774</v>
      </c>
      <c r="L159">
        <v>4.3727777777777774</v>
      </c>
      <c r="M159">
        <v>5.4211111111111103</v>
      </c>
      <c r="N159">
        <v>2.38</v>
      </c>
      <c r="O159">
        <v>3.54</v>
      </c>
      <c r="P159">
        <v>-2.19</v>
      </c>
      <c r="Q159">
        <v>-1.75</v>
      </c>
      <c r="R159">
        <v>-0.53</v>
      </c>
      <c r="S159">
        <v>1.02</v>
      </c>
      <c r="T159">
        <v>-1.08</v>
      </c>
      <c r="U159">
        <v>0.05</v>
      </c>
      <c r="V159">
        <v>3.46</v>
      </c>
      <c r="W159">
        <v>1.03</v>
      </c>
      <c r="X159">
        <v>-0.88777777777777767</v>
      </c>
      <c r="Y159">
        <v>-0.64208333333333323</v>
      </c>
      <c r="Z159">
        <v>-0.75</v>
      </c>
      <c r="AA159">
        <v>-0.8555555555555554</v>
      </c>
      <c r="AB159">
        <v>-0.75</v>
      </c>
      <c r="AC159">
        <f>X159 - X$103</f>
        <v>-1.6787499999999997</v>
      </c>
      <c r="AD159">
        <f>Y159 - Y$103</f>
        <v>-1.3226388888888885</v>
      </c>
      <c r="AE159">
        <f>Z159 - Z$103</f>
        <v>-1.3233333333333333</v>
      </c>
      <c r="AF159">
        <f>AA159 - AA$103</f>
        <v>-1.5458333333333329</v>
      </c>
      <c r="AG159">
        <f>AB159 - AB$103</f>
        <v>-1.6055555555555556</v>
      </c>
    </row>
    <row r="160" spans="2:33" x14ac:dyDescent="0.35">
      <c r="B160" t="str">
        <v>_______</v>
      </c>
      <c r="C160">
        <v>1.3736696840801992</v>
      </c>
      <c r="D160" t="str">
        <v>Ivica Zubac</v>
      </c>
      <c r="E160" t="str">
        <v>C</v>
      </c>
      <c r="F160" t="str">
        <v>LAC</v>
      </c>
      <c r="G160">
        <v>68</v>
      </c>
      <c r="H160">
        <v>24.1</v>
      </c>
      <c r="I160">
        <v>1</v>
      </c>
      <c r="J160">
        <v>-0.94444444444444431</v>
      </c>
      <c r="K160">
        <v>0.7366666666666668</v>
      </c>
      <c r="L160">
        <v>1.3033333333333335</v>
      </c>
      <c r="M160">
        <v>1.1711111111111114</v>
      </c>
      <c r="N160">
        <v>0.29277777777777791</v>
      </c>
      <c r="O160">
        <v>2.2200000000000002</v>
      </c>
      <c r="P160">
        <v>-0.46</v>
      </c>
      <c r="Q160">
        <v>-1.75</v>
      </c>
      <c r="R160">
        <v>-0.36</v>
      </c>
      <c r="S160">
        <v>1.51</v>
      </c>
      <c r="T160">
        <v>-0.6</v>
      </c>
      <c r="U160">
        <v>-1.56</v>
      </c>
      <c r="V160">
        <v>1.31</v>
      </c>
      <c r="W160">
        <v>0.47</v>
      </c>
      <c r="X160">
        <v>-0.94444444444444431</v>
      </c>
      <c r="Y160">
        <v>-0.7466666666666667</v>
      </c>
      <c r="Z160">
        <v>-0.75777777777777799</v>
      </c>
      <c r="AA160">
        <v>-0.85611111111111127</v>
      </c>
      <c r="AB160">
        <v>-0.79749999999999999</v>
      </c>
      <c r="AC160">
        <f>X160 - X$103</f>
        <v>-1.7354166666666664</v>
      </c>
      <c r="AD160">
        <f>Y160 - Y$103</f>
        <v>-1.4272222222222219</v>
      </c>
      <c r="AE160">
        <f>Z160 - Z$103</f>
        <v>-1.3311111111111114</v>
      </c>
      <c r="AF160">
        <f>AA160 - AA$103</f>
        <v>-1.5463888888888886</v>
      </c>
      <c r="AG160">
        <f>AB160 - AB$103</f>
        <v>-1.6530555555555557</v>
      </c>
    </row>
    <row r="161" spans="2:33" x14ac:dyDescent="0.35">
      <c r="B161" t="str">
        <v>_______</v>
      </c>
      <c r="C161">
        <v>-10.99072718914768</v>
      </c>
      <c r="D161" t="str">
        <v>Josh Okogie</v>
      </c>
      <c r="E161" t="str">
        <v>SG, SF</v>
      </c>
      <c r="F161" t="str">
        <v>MIN</v>
      </c>
      <c r="G161">
        <v>68</v>
      </c>
      <c r="H161">
        <v>25.3</v>
      </c>
      <c r="I161">
        <v>1</v>
      </c>
      <c r="J161">
        <v>-0.982222222222222</v>
      </c>
      <c r="K161">
        <v>-1.1238888888888887</v>
      </c>
      <c r="L161">
        <v>-0.65166666666666651</v>
      </c>
      <c r="M161">
        <v>-1.5111111111111108</v>
      </c>
      <c r="N161">
        <v>-1.2844444444444443</v>
      </c>
      <c r="O161">
        <v>-0.3</v>
      </c>
      <c r="P161">
        <v>0.41</v>
      </c>
      <c r="Q161">
        <v>-0.7</v>
      </c>
      <c r="R161">
        <v>-0.57999999999999996</v>
      </c>
      <c r="S161">
        <v>-0.18</v>
      </c>
      <c r="T161">
        <v>-0.5</v>
      </c>
      <c r="U161">
        <v>0.81</v>
      </c>
      <c r="V161">
        <v>-0.32</v>
      </c>
      <c r="W161">
        <v>0.17</v>
      </c>
      <c r="X161">
        <v>-0.982222222222222</v>
      </c>
      <c r="Y161">
        <v>-0.74861111111111089</v>
      </c>
      <c r="Z161">
        <v>-0.82819444444444457</v>
      </c>
      <c r="AA161">
        <v>-0.92499999999999993</v>
      </c>
      <c r="AB161">
        <v>-0.80958333333333343</v>
      </c>
      <c r="AC161">
        <f>X161 - X$103</f>
        <v>-1.7731944444444441</v>
      </c>
      <c r="AD161">
        <f>Y161 - Y$103</f>
        <v>-1.4291666666666663</v>
      </c>
      <c r="AE161">
        <f>Z161 - Z$103</f>
        <v>-1.4015277777777779</v>
      </c>
      <c r="AF161">
        <f>AA161 - AA$103</f>
        <v>-1.6152777777777774</v>
      </c>
      <c r="AG161">
        <f>AB161 - AB$103</f>
        <v>-1.6651388888888892</v>
      </c>
    </row>
    <row r="162" spans="2:33" x14ac:dyDescent="0.35">
      <c r="B162" t="str">
        <v>_______</v>
      </c>
      <c r="C162">
        <v>-11.142414882685188</v>
      </c>
      <c r="D162" t="str">
        <v>Andrew Wiggins</v>
      </c>
      <c r="E162" t="str">
        <v>SF, SG</v>
      </c>
      <c r="F162" t="str">
        <v>GSW</v>
      </c>
      <c r="G162">
        <v>67</v>
      </c>
      <c r="H162">
        <v>32.799999999999997</v>
      </c>
      <c r="I162">
        <v>1</v>
      </c>
      <c r="J162">
        <v>-0.98638888888888876</v>
      </c>
      <c r="K162">
        <v>-1.1445833333333333</v>
      </c>
      <c r="L162">
        <v>-1.4609722222222221</v>
      </c>
      <c r="M162">
        <v>-5.5833333333333124E-2</v>
      </c>
      <c r="N162">
        <v>-0.30708333333333321</v>
      </c>
      <c r="O162">
        <v>-0.46</v>
      </c>
      <c r="P162">
        <v>-1.17</v>
      </c>
      <c r="Q162">
        <v>0.24</v>
      </c>
      <c r="R162">
        <v>0.88</v>
      </c>
      <c r="S162">
        <v>-0.28000000000000003</v>
      </c>
      <c r="T162">
        <v>0.34</v>
      </c>
      <c r="U162">
        <v>-0.61</v>
      </c>
      <c r="V162">
        <v>0.73</v>
      </c>
      <c r="W162">
        <v>-0.9</v>
      </c>
      <c r="X162">
        <v>-0.98638888888888876</v>
      </c>
      <c r="Y162">
        <v>-0.75374999999999992</v>
      </c>
      <c r="Z162">
        <v>-0.86222222222222211</v>
      </c>
      <c r="AA162">
        <v>-0.93055555555555536</v>
      </c>
      <c r="AB162">
        <v>-0.82972222222222247</v>
      </c>
      <c r="AC162">
        <f>X162 - X$103</f>
        <v>-1.7773611111111109</v>
      </c>
      <c r="AD162">
        <f>Y162 - Y$103</f>
        <v>-1.4343055555555551</v>
      </c>
      <c r="AE162">
        <f>Z162 - Z$103</f>
        <v>-1.4355555555555553</v>
      </c>
      <c r="AF162">
        <f>AA162 - AA$103</f>
        <v>-1.6208333333333327</v>
      </c>
      <c r="AG162">
        <f>AB162 - AB$103</f>
        <v>-1.6852777777777783</v>
      </c>
    </row>
    <row r="163" spans="2:33" x14ac:dyDescent="0.35">
      <c r="B163" t="str">
        <v>_______</v>
      </c>
      <c r="C163">
        <v>-4.6420422596267228</v>
      </c>
      <c r="D163" t="str">
        <v>Robert Williams</v>
      </c>
      <c r="E163" t="str">
        <v>PC, C</v>
      </c>
      <c r="F163" t="str">
        <v>BOS</v>
      </c>
      <c r="G163">
        <v>24</v>
      </c>
      <c r="H163">
        <v>14.2</v>
      </c>
      <c r="I163">
        <v>1</v>
      </c>
      <c r="J163">
        <v>-1.0066666666666666</v>
      </c>
      <c r="K163">
        <v>-0.16666666666666666</v>
      </c>
      <c r="L163">
        <v>0.13666666666666671</v>
      </c>
      <c r="M163">
        <v>2.666666666666654E-2</v>
      </c>
      <c r="N163">
        <v>-0.5033333333333333</v>
      </c>
      <c r="O163">
        <v>1.97</v>
      </c>
      <c r="P163">
        <v>-0.57999999999999996</v>
      </c>
      <c r="Q163">
        <v>-1.75</v>
      </c>
      <c r="R163">
        <v>-1.26</v>
      </c>
      <c r="S163">
        <v>-0.22</v>
      </c>
      <c r="T163">
        <v>-0.91</v>
      </c>
      <c r="U163">
        <v>-0.27</v>
      </c>
      <c r="V163">
        <v>1.51</v>
      </c>
      <c r="W163">
        <v>1.01</v>
      </c>
      <c r="X163">
        <v>-1.0066666666666666</v>
      </c>
      <c r="Y163">
        <v>-0.7644444444444447</v>
      </c>
      <c r="Z163">
        <v>-0.87749999999999995</v>
      </c>
      <c r="AA163">
        <v>-0.93333333333333335</v>
      </c>
      <c r="AB163">
        <v>-0.84055555555555539</v>
      </c>
      <c r="AC163">
        <f>X163 - X$103</f>
        <v>-1.7976388888888888</v>
      </c>
      <c r="AD163">
        <f>Y163 - Y$103</f>
        <v>-1.4449999999999998</v>
      </c>
      <c r="AE163">
        <f>Z163 - Z$103</f>
        <v>-1.4508333333333332</v>
      </c>
      <c r="AF163">
        <f>AA163 - AA$103</f>
        <v>-1.6236111111111109</v>
      </c>
      <c r="AG163">
        <f>AB163 - AB$103</f>
        <v>-1.6961111111111111</v>
      </c>
    </row>
    <row r="164" spans="2:33" x14ac:dyDescent="0.35">
      <c r="B164" t="str">
        <v>_______</v>
      </c>
      <c r="C164">
        <v>-5.8925408063505511</v>
      </c>
      <c r="D164" t="str">
        <v>Danuel House Jr.</v>
      </c>
      <c r="E164" t="str">
        <v>SF, SG</v>
      </c>
      <c r="F164" t="str">
        <v>HOU</v>
      </c>
      <c r="G164">
        <v>58</v>
      </c>
      <c r="H164">
        <v>28.9</v>
      </c>
      <c r="I164">
        <v>1</v>
      </c>
      <c r="J164">
        <v>-1.0150000000000001</v>
      </c>
      <c r="K164">
        <v>-0.35444444444444478</v>
      </c>
      <c r="L164">
        <v>0.21749999999999983</v>
      </c>
      <c r="M164">
        <v>-0.32222222222222235</v>
      </c>
      <c r="N164">
        <v>-1.111666666666667</v>
      </c>
      <c r="O164">
        <v>-0.53</v>
      </c>
      <c r="P164">
        <v>-0.04</v>
      </c>
      <c r="Q164">
        <v>0.44</v>
      </c>
      <c r="R164">
        <v>-0.47</v>
      </c>
      <c r="S164">
        <v>-0.32</v>
      </c>
      <c r="T164">
        <v>-0.71</v>
      </c>
      <c r="U164">
        <v>0.37</v>
      </c>
      <c r="V164">
        <v>-0.12</v>
      </c>
      <c r="W164">
        <v>0.94</v>
      </c>
      <c r="X164">
        <v>-1.0150000000000001</v>
      </c>
      <c r="Y164">
        <v>-0.79444444444444429</v>
      </c>
      <c r="Z164">
        <v>-0.95111111111111091</v>
      </c>
      <c r="AA164">
        <v>-0.94444444444444431</v>
      </c>
      <c r="AB164">
        <v>-0.91194444444444445</v>
      </c>
      <c r="AC164">
        <f>X164 - X$103</f>
        <v>-1.8059722222222221</v>
      </c>
      <c r="AD164">
        <f>Y164 - Y$103</f>
        <v>-1.4749999999999996</v>
      </c>
      <c r="AE164">
        <f>Z164 - Z$103</f>
        <v>-1.5244444444444443</v>
      </c>
      <c r="AF164">
        <f>AA164 - AA$103</f>
        <v>-1.6347222222222217</v>
      </c>
      <c r="AG164">
        <f>AB164 - AB$103</f>
        <v>-1.7675000000000001</v>
      </c>
    </row>
    <row r="165" spans="2:33" x14ac:dyDescent="0.35">
      <c r="B165" t="str">
        <v>_______</v>
      </c>
      <c r="C165">
        <v>-2.5831592973432671</v>
      </c>
      <c r="D165" t="str">
        <v>Derrick Jones Jr.</v>
      </c>
      <c r="E165" t="str">
        <v>SF, SG</v>
      </c>
      <c r="F165" t="str">
        <v>POR</v>
      </c>
      <c r="G165">
        <v>54</v>
      </c>
      <c r="H165">
        <v>26.4</v>
      </c>
      <c r="I165">
        <v>1</v>
      </c>
      <c r="J165">
        <v>-1.0425</v>
      </c>
      <c r="K165">
        <v>0.14249999999999979</v>
      </c>
      <c r="L165">
        <v>0.64500000000000002</v>
      </c>
      <c r="M165">
        <v>0.24749999999999972</v>
      </c>
      <c r="N165">
        <v>-0.71250000000000013</v>
      </c>
      <c r="O165">
        <v>0.26</v>
      </c>
      <c r="P165">
        <v>-0.14000000000000001</v>
      </c>
      <c r="Q165">
        <v>-0.93</v>
      </c>
      <c r="R165">
        <v>-0.5</v>
      </c>
      <c r="S165">
        <v>-7.0000000000000007E-2</v>
      </c>
      <c r="T165">
        <v>-0.67</v>
      </c>
      <c r="U165">
        <v>0.66</v>
      </c>
      <c r="V165">
        <v>0.44</v>
      </c>
      <c r="W165">
        <v>1.1399999999999999</v>
      </c>
      <c r="X165">
        <v>-1.0425</v>
      </c>
      <c r="Y165">
        <v>-0.84444444444444433</v>
      </c>
      <c r="Z165">
        <v>-0.9538888888888889</v>
      </c>
      <c r="AA165">
        <v>-0.98194444444444462</v>
      </c>
      <c r="AB165">
        <v>-0.91388888888888875</v>
      </c>
      <c r="AC165">
        <f>X165 - X$103</f>
        <v>-1.8334722222222219</v>
      </c>
      <c r="AD165">
        <f>Y165 - Y$103</f>
        <v>-1.5249999999999995</v>
      </c>
      <c r="AE165">
        <f>Z165 - Z$103</f>
        <v>-1.527222222222222</v>
      </c>
      <c r="AF165">
        <f>AA165 - AA$103</f>
        <v>-1.6722222222222221</v>
      </c>
      <c r="AG165">
        <f>AB165 - AB$103</f>
        <v>-1.7694444444444444</v>
      </c>
    </row>
    <row r="166" spans="2:33" x14ac:dyDescent="0.35">
      <c r="B166" t="str">
        <v>_______</v>
      </c>
      <c r="C166">
        <v>-4.412660869399275</v>
      </c>
      <c r="D166" t="str">
        <v>Dwight Powell</v>
      </c>
      <c r="E166" t="str">
        <v>C</v>
      </c>
      <c r="F166" t="str">
        <v>DAL</v>
      </c>
      <c r="G166">
        <v>68</v>
      </c>
      <c r="H166">
        <v>26.8</v>
      </c>
      <c r="I166">
        <v>1</v>
      </c>
      <c r="J166">
        <v>-1.0483333333333331</v>
      </c>
      <c r="K166">
        <v>-0.13222222222222213</v>
      </c>
      <c r="L166">
        <v>0.34944444444444456</v>
      </c>
      <c r="M166">
        <v>1.2466666666666666</v>
      </c>
      <c r="N166">
        <v>-0.84055555555555539</v>
      </c>
      <c r="O166">
        <v>2.41</v>
      </c>
      <c r="P166">
        <v>-1.46</v>
      </c>
      <c r="Q166">
        <v>-1.44</v>
      </c>
      <c r="R166">
        <v>-0.55000000000000004</v>
      </c>
      <c r="S166">
        <v>0.44</v>
      </c>
      <c r="T166">
        <v>-0.51</v>
      </c>
      <c r="U166">
        <v>0</v>
      </c>
      <c r="V166">
        <v>0.22</v>
      </c>
      <c r="W166">
        <v>0.75</v>
      </c>
      <c r="X166">
        <v>-1.0483333333333331</v>
      </c>
      <c r="Y166">
        <v>-0.85000000000000009</v>
      </c>
      <c r="Z166">
        <v>-0.97708333333333341</v>
      </c>
      <c r="AA166">
        <v>-0.99999999999999978</v>
      </c>
      <c r="AB166">
        <v>-0.9362499999999998</v>
      </c>
      <c r="AC166">
        <f>X166 - X$103</f>
        <v>-1.8393055555555553</v>
      </c>
      <c r="AD166">
        <f>Y166 - Y$103</f>
        <v>-1.5305555555555554</v>
      </c>
      <c r="AE166">
        <f>Z166 - Z$103</f>
        <v>-1.5504166666666666</v>
      </c>
      <c r="AF166">
        <f>AA166 - AA$103</f>
        <v>-1.6902777777777773</v>
      </c>
      <c r="AG166">
        <f>AB166 - AB$103</f>
        <v>-1.7918055555555554</v>
      </c>
    </row>
    <row r="167" spans="2:33" x14ac:dyDescent="0.35">
      <c r="B167" t="str">
        <v>_______</v>
      </c>
      <c r="C167">
        <v>-11.154438907172915</v>
      </c>
      <c r="D167" t="str">
        <v>Gary Trent Jr.</v>
      </c>
      <c r="E167" t="str">
        <v>SG</v>
      </c>
      <c r="F167" t="str">
        <v>POR</v>
      </c>
      <c r="G167">
        <v>64</v>
      </c>
      <c r="H167">
        <v>26.4</v>
      </c>
      <c r="I167">
        <v>1</v>
      </c>
      <c r="J167">
        <v>-1.0577777777777777</v>
      </c>
      <c r="K167">
        <v>-1.1555555555555554</v>
      </c>
      <c r="L167">
        <v>-0.52444444444444438</v>
      </c>
      <c r="M167">
        <v>-1.2177777777777776</v>
      </c>
      <c r="N167">
        <v>-1.4044444444444444</v>
      </c>
      <c r="O167">
        <v>-0.25</v>
      </c>
      <c r="P167">
        <v>7.0000000000000007E-2</v>
      </c>
      <c r="Q167">
        <v>0.82</v>
      </c>
      <c r="R167">
        <v>-0.53</v>
      </c>
      <c r="S167">
        <v>-1.1499999999999999</v>
      </c>
      <c r="T167">
        <v>-0.71</v>
      </c>
      <c r="U167">
        <v>0.56000000000000005</v>
      </c>
      <c r="V167">
        <v>-0.39</v>
      </c>
      <c r="W167">
        <v>0.28000000000000003</v>
      </c>
      <c r="X167">
        <v>-1.0577777777777777</v>
      </c>
      <c r="Y167">
        <v>-0.89333333333333376</v>
      </c>
      <c r="Z167">
        <v>-0.98194444444444418</v>
      </c>
      <c r="AA167">
        <v>-1.0044444444444443</v>
      </c>
      <c r="AB167">
        <v>-0.94305555555555542</v>
      </c>
      <c r="AC167">
        <f>X167 - X$103</f>
        <v>-1.8487499999999999</v>
      </c>
      <c r="AD167">
        <f>Y167 - Y$103</f>
        <v>-1.5738888888888889</v>
      </c>
      <c r="AE167">
        <f>Z167 - Z$103</f>
        <v>-1.5552777777777775</v>
      </c>
      <c r="AF167">
        <f>AA167 - AA$103</f>
        <v>-1.6947222222222216</v>
      </c>
      <c r="AG167">
        <f>AB167 - AB$103</f>
        <v>-1.7986111111111112</v>
      </c>
    </row>
    <row r="168" spans="2:33" x14ac:dyDescent="0.35">
      <c r="B168" t="str">
        <v>_______</v>
      </c>
      <c r="C168">
        <v>-12.009069570762279</v>
      </c>
      <c r="D168" t="str">
        <v>Luke Kennard</v>
      </c>
      <c r="E168" t="str">
        <v>SG</v>
      </c>
      <c r="F168" t="str">
        <v>LAC</v>
      </c>
      <c r="G168">
        <v>50</v>
      </c>
      <c r="H168">
        <v>22.9</v>
      </c>
      <c r="I168">
        <v>1</v>
      </c>
      <c r="J168">
        <v>-1.0902777777777777</v>
      </c>
      <c r="K168">
        <v>-1.3333333333333333</v>
      </c>
      <c r="L168">
        <v>-1.4652777777777777</v>
      </c>
      <c r="M168">
        <v>-2.020833333333333</v>
      </c>
      <c r="N168">
        <v>-1.75</v>
      </c>
      <c r="O168">
        <v>-0.28999999999999998</v>
      </c>
      <c r="P168">
        <v>0.99</v>
      </c>
      <c r="Q168">
        <v>0.32</v>
      </c>
      <c r="R168">
        <v>-0.33</v>
      </c>
      <c r="S168">
        <v>-0.94</v>
      </c>
      <c r="T168">
        <v>0.19</v>
      </c>
      <c r="U168">
        <v>-1.51</v>
      </c>
      <c r="V168">
        <v>-0.95</v>
      </c>
      <c r="W168">
        <v>0.6</v>
      </c>
      <c r="X168">
        <v>-1.0902777777777777</v>
      </c>
      <c r="Y168">
        <v>-0.90416666666666656</v>
      </c>
      <c r="Z168">
        <v>-0.98277777777777775</v>
      </c>
      <c r="AA168">
        <v>-1.020833333333333</v>
      </c>
      <c r="AB168">
        <v>-1.0133333333333332</v>
      </c>
      <c r="AC168">
        <f>X168 - X$103</f>
        <v>-1.8812499999999996</v>
      </c>
      <c r="AD168">
        <f>Y168 - Y$103</f>
        <v>-1.5847222222222217</v>
      </c>
      <c r="AE168">
        <f>Z168 - Z$103</f>
        <v>-1.556111111111111</v>
      </c>
      <c r="AF168">
        <f>AA168 - AA$103</f>
        <v>-1.7111111111111104</v>
      </c>
      <c r="AG168">
        <f>AB168 - AB$103</f>
        <v>-1.8688888888888888</v>
      </c>
    </row>
    <row r="169" spans="2:33" x14ac:dyDescent="0.35">
      <c r="B169" t="str">
        <v>_______</v>
      </c>
      <c r="C169">
        <v>-6.1866669438196134</v>
      </c>
      <c r="D169" t="str">
        <v>Miles Bridges</v>
      </c>
      <c r="E169" t="str">
        <v>SF, PF</v>
      </c>
      <c r="F169" t="str">
        <v>CHA</v>
      </c>
      <c r="G169">
        <v>70</v>
      </c>
      <c r="H169">
        <v>28.4</v>
      </c>
      <c r="I169">
        <v>1</v>
      </c>
      <c r="J169">
        <v>-1.1861111111111111</v>
      </c>
      <c r="K169">
        <v>-0.39861111111111108</v>
      </c>
      <c r="L169">
        <v>5.8333333333333341E-2</v>
      </c>
      <c r="M169">
        <v>-0.42777777777777759</v>
      </c>
      <c r="N169">
        <v>-0.47638888888888886</v>
      </c>
      <c r="O169">
        <v>-0.16</v>
      </c>
      <c r="P169">
        <v>0.03</v>
      </c>
      <c r="Q169">
        <v>-0.14000000000000001</v>
      </c>
      <c r="R169">
        <v>0</v>
      </c>
      <c r="S169">
        <v>0.23</v>
      </c>
      <c r="T169">
        <v>-0.47</v>
      </c>
      <c r="U169">
        <v>-0.71</v>
      </c>
      <c r="V169">
        <v>0.73</v>
      </c>
      <c r="W169">
        <v>0.08</v>
      </c>
      <c r="X169">
        <v>-1.1861111111111111</v>
      </c>
      <c r="Y169">
        <v>-0.99166666666666647</v>
      </c>
      <c r="Z169">
        <v>-1.0294444444444444</v>
      </c>
      <c r="AA169">
        <v>-1.0701388888888888</v>
      </c>
      <c r="AB169">
        <v>-1.0143055555555553</v>
      </c>
      <c r="AC169">
        <f>X169 - X$103</f>
        <v>-1.9770833333333333</v>
      </c>
      <c r="AD169">
        <f>Y169 - Y$103</f>
        <v>-1.6722222222222216</v>
      </c>
      <c r="AE169">
        <f>Z169 - Z$103</f>
        <v>-1.6027777777777776</v>
      </c>
      <c r="AF169">
        <f>AA169 - AA$103</f>
        <v>-1.7604166666666661</v>
      </c>
      <c r="AG169">
        <f>AB169 - AB$103</f>
        <v>-1.8698611111111112</v>
      </c>
    </row>
    <row r="170" spans="2:33" x14ac:dyDescent="0.35">
      <c r="B170" t="str">
        <v>_______</v>
      </c>
      <c r="C170">
        <v>-11.77413863077126</v>
      </c>
      <c r="D170" t="str">
        <v>Jabari Parker</v>
      </c>
      <c r="E170" t="str">
        <v>PF</v>
      </c>
      <c r="F170" t="str">
        <v>SAC</v>
      </c>
      <c r="G170">
        <v>50</v>
      </c>
      <c r="H170">
        <v>17.100000000000001</v>
      </c>
      <c r="I170">
        <v>1</v>
      </c>
      <c r="J170">
        <v>-1.1875</v>
      </c>
      <c r="K170">
        <v>-1.2708333333333333</v>
      </c>
      <c r="L170">
        <v>-0.75</v>
      </c>
      <c r="M170">
        <v>-1.1944444444444446</v>
      </c>
      <c r="N170">
        <v>-1.5277777777777779</v>
      </c>
      <c r="O170">
        <v>0.93</v>
      </c>
      <c r="P170">
        <v>-0.11</v>
      </c>
      <c r="Q170">
        <v>-1</v>
      </c>
      <c r="R170">
        <v>-0.5</v>
      </c>
      <c r="S170">
        <v>-0.16</v>
      </c>
      <c r="T170">
        <v>-0.75</v>
      </c>
      <c r="U170">
        <v>-0.12</v>
      </c>
      <c r="V170">
        <v>-0.49</v>
      </c>
      <c r="W170">
        <v>0.37</v>
      </c>
      <c r="X170">
        <v>-1.1875</v>
      </c>
      <c r="Y170">
        <v>-1.1199999999999997</v>
      </c>
      <c r="Z170">
        <v>-1.0402777777777779</v>
      </c>
      <c r="AA170">
        <v>-1.088888888888889</v>
      </c>
      <c r="AB170">
        <v>-1.111666666666667</v>
      </c>
      <c r="AC170">
        <f>X170 - X$103</f>
        <v>-1.978472222222222</v>
      </c>
      <c r="AD170">
        <f>Y170 - Y$103</f>
        <v>-1.800555555555555</v>
      </c>
      <c r="AE170">
        <f>Z170 - Z$103</f>
        <v>-1.6136111111111111</v>
      </c>
      <c r="AF170">
        <f>AA170 - AA$103</f>
        <v>-1.7791666666666663</v>
      </c>
      <c r="AG170">
        <f>AB170 - AB$103</f>
        <v>-1.9672222222222229</v>
      </c>
    </row>
    <row r="171" spans="2:33" x14ac:dyDescent="0.35">
      <c r="B171" t="str">
        <v>_______</v>
      </c>
      <c r="C171">
        <v>-4.7160362564742879</v>
      </c>
      <c r="D171" t="str">
        <v>Montrezl Harrell</v>
      </c>
      <c r="E171" t="str">
        <v>C, PF</v>
      </c>
      <c r="F171" t="str">
        <v>LAL</v>
      </c>
      <c r="G171">
        <v>64</v>
      </c>
      <c r="H171">
        <v>26.1</v>
      </c>
      <c r="I171">
        <v>1</v>
      </c>
      <c r="J171">
        <v>-1.1911111111111112</v>
      </c>
      <c r="K171">
        <v>-0.17777777777777795</v>
      </c>
      <c r="L171">
        <v>0.31111111111111095</v>
      </c>
      <c r="M171">
        <v>2.0266666666666664</v>
      </c>
      <c r="N171">
        <v>-0.21333333333333351</v>
      </c>
      <c r="O171">
        <v>3.26</v>
      </c>
      <c r="P171">
        <v>-2.48</v>
      </c>
      <c r="Q171">
        <v>-1.75</v>
      </c>
      <c r="R171">
        <v>0.44</v>
      </c>
      <c r="S171">
        <v>0.64</v>
      </c>
      <c r="T171">
        <v>-0.55000000000000004</v>
      </c>
      <c r="U171">
        <v>-0.9</v>
      </c>
      <c r="V171">
        <v>1.1000000000000001</v>
      </c>
      <c r="W171">
        <v>0.04</v>
      </c>
      <c r="X171">
        <v>-1.1911111111111112</v>
      </c>
      <c r="Y171">
        <v>-1.1238888888888887</v>
      </c>
      <c r="Z171">
        <v>-1.0472222222222221</v>
      </c>
      <c r="AA171">
        <v>-1.1183333333333334</v>
      </c>
      <c r="AB171">
        <v>-1.1375000000000002</v>
      </c>
      <c r="AC171">
        <f>X171 - X$103</f>
        <v>-1.9820833333333332</v>
      </c>
      <c r="AD171">
        <f>Y171 - Y$103</f>
        <v>-1.8044444444444441</v>
      </c>
      <c r="AE171">
        <f>Z171 - Z$103</f>
        <v>-1.6205555555555553</v>
      </c>
      <c r="AF171">
        <f>AA171 - AA$103</f>
        <v>-1.8086111111111109</v>
      </c>
      <c r="AG171">
        <f>AB171 - AB$103</f>
        <v>-1.9930555555555558</v>
      </c>
    </row>
    <row r="172" spans="2:33" x14ac:dyDescent="0.35">
      <c r="B172" t="str">
        <v>_______</v>
      </c>
      <c r="C172">
        <v>8.95435466111309</v>
      </c>
      <c r="D172" t="str">
        <v xml:space="preserve">Hassan Whiteside </v>
      </c>
      <c r="E172" t="str">
        <v>C</v>
      </c>
      <c r="F172" t="str">
        <v>SAC</v>
      </c>
      <c r="G172">
        <v>60</v>
      </c>
      <c r="H172">
        <v>22.4</v>
      </c>
      <c r="I172">
        <v>1</v>
      </c>
      <c r="J172">
        <v>-1.1916666666666667</v>
      </c>
      <c r="K172">
        <v>1.875</v>
      </c>
      <c r="L172">
        <v>2.6916666666666669</v>
      </c>
      <c r="M172">
        <v>2.7916666666666665</v>
      </c>
      <c r="N172">
        <v>1.4666666666666668</v>
      </c>
      <c r="O172">
        <v>2.62</v>
      </c>
      <c r="P172">
        <v>-1.1000000000000001</v>
      </c>
      <c r="Q172">
        <v>-1.68</v>
      </c>
      <c r="R172">
        <v>-0.4</v>
      </c>
      <c r="S172">
        <v>1.7</v>
      </c>
      <c r="T172">
        <v>-0.98</v>
      </c>
      <c r="U172">
        <v>-1.59</v>
      </c>
      <c r="V172">
        <v>3.19</v>
      </c>
      <c r="W172">
        <v>0.49</v>
      </c>
      <c r="X172">
        <v>-1.1916666666666667</v>
      </c>
      <c r="Y172">
        <v>-1.1250000000000002</v>
      </c>
      <c r="Z172">
        <v>-1.0608333333333335</v>
      </c>
      <c r="AA172">
        <v>-1.1445833333333335</v>
      </c>
      <c r="AB172">
        <v>-1.1994444444444445</v>
      </c>
      <c r="AC172">
        <f>X172 - X$103</f>
        <v>-1.9826388888888888</v>
      </c>
      <c r="AD172">
        <f>Y172 - Y$103</f>
        <v>-1.8055555555555554</v>
      </c>
      <c r="AE172">
        <f>Z172 - Z$103</f>
        <v>-1.6341666666666668</v>
      </c>
      <c r="AF172">
        <f>AA172 - AA$103</f>
        <v>-1.8348611111111111</v>
      </c>
      <c r="AG172">
        <f>AB172 - AB$103</f>
        <v>-2.0550000000000002</v>
      </c>
    </row>
    <row r="173" spans="2:33" x14ac:dyDescent="0.35">
      <c r="B173" t="str">
        <v>_______</v>
      </c>
      <c r="C173">
        <v>-13.180949495835563</v>
      </c>
      <c r="D173" t="str">
        <v>Cam Reddish</v>
      </c>
      <c r="E173" t="str">
        <v>SF, SG</v>
      </c>
      <c r="F173" t="str">
        <v>ATL</v>
      </c>
      <c r="G173">
        <v>68</v>
      </c>
      <c r="H173">
        <v>27.3</v>
      </c>
      <c r="I173">
        <v>1</v>
      </c>
      <c r="J173">
        <v>-1.2183333333333333</v>
      </c>
      <c r="K173">
        <v>-1.5677777777777779</v>
      </c>
      <c r="L173">
        <v>-0.9538888888888889</v>
      </c>
      <c r="M173">
        <v>-1.8699999999999999</v>
      </c>
      <c r="N173">
        <v>-1.1994444444444445</v>
      </c>
      <c r="O173">
        <v>-1.03</v>
      </c>
      <c r="P173">
        <v>0.32</v>
      </c>
      <c r="Q173">
        <v>0.22</v>
      </c>
      <c r="R173">
        <v>-7.0000000000000007E-2</v>
      </c>
      <c r="S173">
        <v>-0.52</v>
      </c>
      <c r="T173">
        <v>-0.65</v>
      </c>
      <c r="U173">
        <v>0.44</v>
      </c>
      <c r="V173">
        <v>0.02</v>
      </c>
      <c r="W173">
        <v>-0.39</v>
      </c>
      <c r="X173">
        <v>-1.2183333333333333</v>
      </c>
      <c r="Y173">
        <v>-1.138194444444445</v>
      </c>
      <c r="Z173">
        <v>-1.0652777777777778</v>
      </c>
      <c r="AA173">
        <v>-1.1841666666666668</v>
      </c>
      <c r="AB173">
        <v>-1.2844444444444443</v>
      </c>
      <c r="AC173">
        <f>X173 - X$103</f>
        <v>-2.0093055555555552</v>
      </c>
      <c r="AD173">
        <f>Y173 - Y$103</f>
        <v>-1.8187500000000001</v>
      </c>
      <c r="AE173">
        <f>Z173 - Z$103</f>
        <v>-1.638611111111111</v>
      </c>
      <c r="AF173">
        <f>AA173 - AA$103</f>
        <v>-1.8744444444444444</v>
      </c>
      <c r="AG173">
        <f>AB173 - AB$103</f>
        <v>-2.14</v>
      </c>
    </row>
    <row r="174" spans="2:33" x14ac:dyDescent="0.35">
      <c r="B174" t="str">
        <v>_______</v>
      </c>
      <c r="C174">
        <v>-14.575736336412138</v>
      </c>
      <c r="D174" t="str">
        <v>De'Anthony Melton</v>
      </c>
      <c r="E174" t="str">
        <v>PG</v>
      </c>
      <c r="F174" t="str">
        <v>MEM</v>
      </c>
      <c r="G174">
        <v>68</v>
      </c>
      <c r="H174">
        <v>20.2</v>
      </c>
      <c r="I174">
        <v>1</v>
      </c>
      <c r="J174">
        <v>-1.2749999999999999</v>
      </c>
      <c r="K174">
        <v>-1.662222222222222</v>
      </c>
      <c r="L174">
        <v>-1.9266666666666667</v>
      </c>
      <c r="M174">
        <v>-1.7944444444444445</v>
      </c>
      <c r="N174">
        <v>-1.7849999999999999</v>
      </c>
      <c r="O174">
        <v>-0.78</v>
      </c>
      <c r="P174">
        <v>0.14000000000000001</v>
      </c>
      <c r="Q174">
        <v>-0.89</v>
      </c>
      <c r="R174">
        <v>-0.78</v>
      </c>
      <c r="S174">
        <v>-0.39</v>
      </c>
      <c r="T174">
        <v>0.28000000000000003</v>
      </c>
      <c r="U174">
        <v>1.07</v>
      </c>
      <c r="V174">
        <v>-0.54</v>
      </c>
      <c r="W174">
        <v>0.13</v>
      </c>
      <c r="X174">
        <v>-1.2749999999999999</v>
      </c>
      <c r="Y174">
        <v>-1.1427777777777779</v>
      </c>
      <c r="Z174">
        <v>-1.0933333333333333</v>
      </c>
      <c r="AA174">
        <v>-1.1922222222222225</v>
      </c>
      <c r="AB174">
        <v>-1.3583333333333334</v>
      </c>
      <c r="AC174">
        <f>X174 - X$103</f>
        <v>-2.0659722222222219</v>
      </c>
      <c r="AD174">
        <f>Y174 - Y$103</f>
        <v>-1.8233333333333333</v>
      </c>
      <c r="AE174">
        <f>Z174 - Z$103</f>
        <v>-1.6666666666666665</v>
      </c>
      <c r="AF174">
        <f>AA174 - AA$103</f>
        <v>-1.8824999999999998</v>
      </c>
      <c r="AG174">
        <f>AB174 - AB$103</f>
        <v>-2.213888888888889</v>
      </c>
    </row>
    <row r="175" spans="2:33" x14ac:dyDescent="0.35">
      <c r="B175" t="str">
        <v>_______</v>
      </c>
      <c r="C175">
        <v>-15.252781407567344</v>
      </c>
      <c r="D175" t="str">
        <v>Dillon Brooks</v>
      </c>
      <c r="E175" t="str">
        <v>SG, SF</v>
      </c>
      <c r="F175" t="str">
        <v>MEM</v>
      </c>
      <c r="G175">
        <v>70</v>
      </c>
      <c r="H175">
        <v>28.7</v>
      </c>
      <c r="I175">
        <v>1</v>
      </c>
      <c r="J175">
        <v>-1.2930555555555556</v>
      </c>
      <c r="K175">
        <v>-1.788888888888889</v>
      </c>
      <c r="L175">
        <v>-1.5652777777777778</v>
      </c>
      <c r="M175">
        <v>-1.9638888888888888</v>
      </c>
      <c r="N175">
        <v>-1.6236111111111113</v>
      </c>
      <c r="O175">
        <v>-1.67</v>
      </c>
      <c r="P175">
        <v>0.18</v>
      </c>
      <c r="Q175">
        <v>0.53</v>
      </c>
      <c r="R175">
        <v>0.48</v>
      </c>
      <c r="S175">
        <v>-0.62</v>
      </c>
      <c r="T175">
        <v>-0.23</v>
      </c>
      <c r="U175">
        <v>0</v>
      </c>
      <c r="V175">
        <v>-0.34</v>
      </c>
      <c r="W175">
        <v>-0.17</v>
      </c>
      <c r="X175">
        <v>-1.2930555555555556</v>
      </c>
      <c r="Y175">
        <v>-1.1445833333333333</v>
      </c>
      <c r="Z175">
        <v>-1.1538888888888892</v>
      </c>
      <c r="AA175">
        <v>-1.1944444444444446</v>
      </c>
      <c r="AB175">
        <v>-1.3679166666666669</v>
      </c>
      <c r="AC175">
        <f>X175 - X$103</f>
        <v>-2.0840277777777776</v>
      </c>
      <c r="AD175">
        <f>Y175 - Y$103</f>
        <v>-1.8251388888888886</v>
      </c>
      <c r="AE175">
        <f>Z175 - Z$103</f>
        <v>-1.7272222222222224</v>
      </c>
      <c r="AF175">
        <f>AA175 - AA$103</f>
        <v>-1.884722222222222</v>
      </c>
      <c r="AG175">
        <f>AB175 - AB$103</f>
        <v>-2.2234722222222225</v>
      </c>
    </row>
    <row r="176" spans="2:33" x14ac:dyDescent="0.35">
      <c r="B176" t="str">
        <v>_______</v>
      </c>
      <c r="C176">
        <v>-6.5751354272693243</v>
      </c>
      <c r="D176" t="str">
        <v>Dorian Finney-Smith</v>
      </c>
      <c r="E176" t="str">
        <v>PF, SF</v>
      </c>
      <c r="F176" t="str">
        <v>DAL</v>
      </c>
      <c r="G176">
        <v>70</v>
      </c>
      <c r="H176">
        <v>26.1</v>
      </c>
      <c r="I176">
        <v>1</v>
      </c>
      <c r="J176">
        <v>-1.351388888888889</v>
      </c>
      <c r="K176">
        <v>-0.45694444444444465</v>
      </c>
      <c r="L176">
        <v>2.9166666666666584E-2</v>
      </c>
      <c r="M176">
        <v>-0.20416666666666669</v>
      </c>
      <c r="N176">
        <v>-1.1375000000000002</v>
      </c>
      <c r="O176">
        <v>0.06</v>
      </c>
      <c r="P176">
        <v>-0.26</v>
      </c>
      <c r="Q176">
        <v>0.03</v>
      </c>
      <c r="R176">
        <v>-0.63</v>
      </c>
      <c r="S176">
        <v>0.23</v>
      </c>
      <c r="T176">
        <v>-0.5</v>
      </c>
      <c r="U176">
        <v>-0.32</v>
      </c>
      <c r="V176">
        <v>0.22</v>
      </c>
      <c r="W176">
        <v>0.7</v>
      </c>
      <c r="X176">
        <v>-1.351388888888889</v>
      </c>
      <c r="Y176">
        <v>-1.1555555555555554</v>
      </c>
      <c r="Z176">
        <v>-1.1841666666666666</v>
      </c>
      <c r="AA176">
        <v>-1.2177777777777776</v>
      </c>
      <c r="AB176">
        <v>-1.3865277777777778</v>
      </c>
      <c r="AC176">
        <f>X176 - X$103</f>
        <v>-2.1423611111111112</v>
      </c>
      <c r="AD176">
        <f>Y176 - Y$103</f>
        <v>-1.8361111111111108</v>
      </c>
      <c r="AE176">
        <f>Z176 - Z$103</f>
        <v>-1.7574999999999998</v>
      </c>
      <c r="AF176">
        <f>AA176 - AA$103</f>
        <v>-1.9080555555555549</v>
      </c>
      <c r="AG176">
        <f>AB176 - AB$103</f>
        <v>-2.2420833333333334</v>
      </c>
    </row>
    <row r="177" spans="2:33" x14ac:dyDescent="0.35">
      <c r="B177" t="str">
        <v>_______</v>
      </c>
      <c r="C177">
        <v>-13.972685262104495</v>
      </c>
      <c r="D177" t="str">
        <v>Moritz Wagner</v>
      </c>
      <c r="E177" t="str">
        <v>C, PF</v>
      </c>
      <c r="F177" t="str">
        <v>WAS</v>
      </c>
      <c r="G177">
        <v>58</v>
      </c>
      <c r="H177">
        <v>18.399999999999999</v>
      </c>
      <c r="I177">
        <v>1</v>
      </c>
      <c r="J177">
        <v>-1.3855555555555557</v>
      </c>
      <c r="K177">
        <v>-1.578888888888889</v>
      </c>
      <c r="L177">
        <v>-0.98277777777777775</v>
      </c>
      <c r="M177">
        <v>-1.8286111111111112</v>
      </c>
      <c r="N177">
        <v>-1.6433333333333333</v>
      </c>
      <c r="O177">
        <v>1.25</v>
      </c>
      <c r="P177">
        <v>0.31</v>
      </c>
      <c r="Q177">
        <v>-1.07</v>
      </c>
      <c r="R177">
        <v>-0.7</v>
      </c>
      <c r="S177">
        <v>-0.01</v>
      </c>
      <c r="T177">
        <v>-0.74</v>
      </c>
      <c r="U177">
        <v>-0.76</v>
      </c>
      <c r="V177">
        <v>-0.32</v>
      </c>
      <c r="W177">
        <v>0.08</v>
      </c>
      <c r="X177">
        <v>-1.3855555555555557</v>
      </c>
      <c r="Y177">
        <v>-1.2097222222222224</v>
      </c>
      <c r="Z177">
        <v>-1.291666666666667</v>
      </c>
      <c r="AA177">
        <v>-1.2355555555555553</v>
      </c>
      <c r="AB177">
        <v>-1.4044444444444444</v>
      </c>
      <c r="AC177">
        <f>X177 - X$103</f>
        <v>-2.1765277777777778</v>
      </c>
      <c r="AD177">
        <f>Y177 - Y$103</f>
        <v>-1.8902777777777775</v>
      </c>
      <c r="AE177">
        <f>Z177 - Z$103</f>
        <v>-1.8650000000000002</v>
      </c>
      <c r="AF177">
        <f>AA177 - AA$103</f>
        <v>-1.9258333333333328</v>
      </c>
      <c r="AG177">
        <f>AB177 - AB$103</f>
        <v>-2.2600000000000002</v>
      </c>
    </row>
    <row r="178" spans="2:33" x14ac:dyDescent="0.35">
      <c r="B178" t="str">
        <v>_______</v>
      </c>
      <c r="C178">
        <v>-12.688889416799267</v>
      </c>
      <c r="D178" t="str">
        <v>Kevin Huerter</v>
      </c>
      <c r="E178" t="str">
        <v>SG</v>
      </c>
      <c r="F178" t="str">
        <v>ATL</v>
      </c>
      <c r="G178">
        <v>67</v>
      </c>
      <c r="H178">
        <v>26.2</v>
      </c>
      <c r="I178">
        <v>1</v>
      </c>
      <c r="J178">
        <v>-1.3865277777777776</v>
      </c>
      <c r="K178">
        <v>-1.3772222222222221</v>
      </c>
      <c r="L178">
        <v>-1.6749999999999998</v>
      </c>
      <c r="M178">
        <v>-1.5633333333333335</v>
      </c>
      <c r="N178">
        <v>-1.6377777777777776</v>
      </c>
      <c r="O178">
        <v>-0.87</v>
      </c>
      <c r="P178">
        <v>0.2</v>
      </c>
      <c r="Q178">
        <v>0.5</v>
      </c>
      <c r="R178">
        <v>-0.43</v>
      </c>
      <c r="S178">
        <v>-0.87</v>
      </c>
      <c r="T178">
        <v>0.32</v>
      </c>
      <c r="U178">
        <v>-0.34</v>
      </c>
      <c r="V178">
        <v>-0.27</v>
      </c>
      <c r="W178">
        <v>0.28000000000000003</v>
      </c>
      <c r="X178">
        <v>-1.3865277777777776</v>
      </c>
      <c r="Y178">
        <v>-1.2163888888888887</v>
      </c>
      <c r="Z178">
        <v>-1.3679166666666669</v>
      </c>
      <c r="AA178">
        <v>-1.2748611111111112</v>
      </c>
      <c r="AB178">
        <v>-1.4416666666666667</v>
      </c>
      <c r="AC178">
        <f>X178 - X$103</f>
        <v>-2.1774999999999998</v>
      </c>
      <c r="AD178">
        <f>Y178 - Y$103</f>
        <v>-1.8969444444444439</v>
      </c>
      <c r="AE178">
        <f>Z178 - Z$103</f>
        <v>-1.9412500000000001</v>
      </c>
      <c r="AF178">
        <f>AA178 - AA$103</f>
        <v>-1.9651388888888888</v>
      </c>
      <c r="AG178">
        <f>AB178 - AB$103</f>
        <v>-2.2972222222222225</v>
      </c>
    </row>
    <row r="179" spans="2:33" x14ac:dyDescent="0.35">
      <c r="B179" t="str">
        <v>_______</v>
      </c>
      <c r="C179">
        <v>-11.739916407229263</v>
      </c>
      <c r="D179" t="str">
        <v>Monte Morris</v>
      </c>
      <c r="E179" t="str">
        <v>PG</v>
      </c>
      <c r="F179" t="str">
        <v>DEN</v>
      </c>
      <c r="G179">
        <v>67</v>
      </c>
      <c r="H179">
        <v>22.7</v>
      </c>
      <c r="I179">
        <v>1</v>
      </c>
      <c r="J179">
        <v>-1.4144444444444444</v>
      </c>
      <c r="K179">
        <v>-1.2376388888888887</v>
      </c>
      <c r="L179">
        <v>-1.8425</v>
      </c>
      <c r="M179">
        <v>-1.5261111111111112</v>
      </c>
      <c r="N179">
        <v>-2.1402777777777775</v>
      </c>
      <c r="O179">
        <v>0.09</v>
      </c>
      <c r="P179">
        <v>0.31</v>
      </c>
      <c r="Q179">
        <v>-0.67</v>
      </c>
      <c r="R179">
        <v>-0.56000000000000005</v>
      </c>
      <c r="S179">
        <v>-1.19</v>
      </c>
      <c r="T179">
        <v>0.65</v>
      </c>
      <c r="U179">
        <v>-0.15</v>
      </c>
      <c r="V179">
        <v>-0.78</v>
      </c>
      <c r="W179">
        <v>0.97</v>
      </c>
      <c r="X179">
        <v>-1.4144444444444444</v>
      </c>
      <c r="Y179">
        <v>-1.2325000000000002</v>
      </c>
      <c r="Z179">
        <v>-1.3688888888888893</v>
      </c>
      <c r="AA179">
        <v>-1.395</v>
      </c>
      <c r="AB179">
        <v>-1.5277777777777779</v>
      </c>
      <c r="AC179">
        <f>X179 - X$103</f>
        <v>-2.2054166666666664</v>
      </c>
      <c r="AD179">
        <f>Y179 - Y$103</f>
        <v>-1.9130555555555553</v>
      </c>
      <c r="AE179">
        <f>Z179 - Z$103</f>
        <v>-1.9422222222222225</v>
      </c>
      <c r="AF179">
        <f>AA179 - AA$103</f>
        <v>-2.0852777777777773</v>
      </c>
      <c r="AG179">
        <f>AB179 - AB$103</f>
        <v>-2.3833333333333337</v>
      </c>
    </row>
    <row r="180" spans="2:33" x14ac:dyDescent="0.35">
      <c r="B180" t="str">
        <v>_______</v>
      </c>
      <c r="C180">
        <v>-14.601634235308781</v>
      </c>
      <c r="D180" t="str">
        <v>Frank Ntilikina</v>
      </c>
      <c r="E180" t="str">
        <v>PG</v>
      </c>
      <c r="F180" t="str">
        <v>NYK</v>
      </c>
      <c r="G180">
        <v>68</v>
      </c>
      <c r="H180">
        <v>24.6</v>
      </c>
      <c r="I180">
        <v>1</v>
      </c>
      <c r="J180">
        <v>-1.4827777777777773</v>
      </c>
      <c r="K180">
        <v>-1.6811111111111108</v>
      </c>
      <c r="L180">
        <v>-2.2666666666666662</v>
      </c>
      <c r="M180">
        <v>-1.9077777777777774</v>
      </c>
      <c r="N180">
        <v>-1.6905555555555551</v>
      </c>
      <c r="O180">
        <v>-0.83</v>
      </c>
      <c r="P180">
        <v>0.24</v>
      </c>
      <c r="Q180">
        <v>-0.37</v>
      </c>
      <c r="R180">
        <v>-0.82</v>
      </c>
      <c r="S180">
        <v>-0.92</v>
      </c>
      <c r="T180">
        <v>0.62</v>
      </c>
      <c r="U180">
        <v>0.51</v>
      </c>
      <c r="V180">
        <v>-0.22</v>
      </c>
      <c r="W180">
        <v>0.01</v>
      </c>
      <c r="X180">
        <v>-1.4827777777777773</v>
      </c>
      <c r="Y180">
        <v>-1.2376388888888887</v>
      </c>
      <c r="Z180">
        <v>-1.3777777777777778</v>
      </c>
      <c r="AA180">
        <v>-1.4488888888888887</v>
      </c>
      <c r="AB180">
        <v>-1.5354166666666671</v>
      </c>
      <c r="AC180">
        <f>X180 - X$103</f>
        <v>-2.2737499999999993</v>
      </c>
      <c r="AD180">
        <f>Y180 - Y$103</f>
        <v>-1.9181944444444441</v>
      </c>
      <c r="AE180">
        <f>Z180 - Z$103</f>
        <v>-1.951111111111111</v>
      </c>
      <c r="AF180">
        <f>AA180 - AA$103</f>
        <v>-2.1391666666666662</v>
      </c>
      <c r="AG180">
        <f>AB180 - AB$103</f>
        <v>-2.3909722222222229</v>
      </c>
    </row>
    <row r="181" spans="2:33" x14ac:dyDescent="0.35">
      <c r="B181" t="str">
        <v>_______</v>
      </c>
      <c r="C181">
        <v>4.6442043447425085</v>
      </c>
      <c r="D181" t="str">
        <v>Nerlens Noel</v>
      </c>
      <c r="E181" t="str">
        <v>C</v>
      </c>
      <c r="F181" t="str">
        <v>NYK</v>
      </c>
      <c r="G181">
        <v>65</v>
      </c>
      <c r="H181">
        <v>23</v>
      </c>
      <c r="I181">
        <v>1</v>
      </c>
      <c r="J181">
        <v>-1.4986111111111113</v>
      </c>
      <c r="K181">
        <v>1.2277777777777776</v>
      </c>
      <c r="L181">
        <v>1.9500000000000002</v>
      </c>
      <c r="M181">
        <v>1.7874999999999999</v>
      </c>
      <c r="N181">
        <v>0.98402777777777761</v>
      </c>
      <c r="O181">
        <v>1.24</v>
      </c>
      <c r="P181">
        <v>-0.62</v>
      </c>
      <c r="Q181">
        <v>-1.75</v>
      </c>
      <c r="R181">
        <v>-0.89</v>
      </c>
      <c r="S181">
        <v>0.45</v>
      </c>
      <c r="T181">
        <v>-0.8</v>
      </c>
      <c r="U181">
        <v>0.71</v>
      </c>
      <c r="V181">
        <v>2.75</v>
      </c>
      <c r="W181">
        <v>0.27</v>
      </c>
      <c r="X181">
        <v>-1.4986111111111113</v>
      </c>
      <c r="Y181">
        <v>-1.2708333333333333</v>
      </c>
      <c r="Z181">
        <v>-1.4609722222222221</v>
      </c>
      <c r="AA181">
        <v>-1.4609722222222226</v>
      </c>
      <c r="AB181">
        <v>-1.5416666666666667</v>
      </c>
      <c r="AC181">
        <f>X181 - X$103</f>
        <v>-2.2895833333333333</v>
      </c>
      <c r="AD181">
        <f>Y181 - Y$103</f>
        <v>-1.9513888888888884</v>
      </c>
      <c r="AE181">
        <f>Z181 - Z$103</f>
        <v>-2.0343055555555551</v>
      </c>
      <c r="AF181">
        <f>AA181 - AA$103</f>
        <v>-2.1512500000000001</v>
      </c>
      <c r="AG181">
        <f>AB181 - AB$103</f>
        <v>-2.3972222222222226</v>
      </c>
    </row>
    <row r="182" spans="2:33" x14ac:dyDescent="0.35">
      <c r="B182" t="str">
        <v>_______</v>
      </c>
      <c r="C182">
        <v>-11.632625111800293</v>
      </c>
      <c r="D182" t="str">
        <v>Michael Carter-Williams</v>
      </c>
      <c r="E182" t="str">
        <v>PG</v>
      </c>
      <c r="F182" t="str">
        <v>ORL</v>
      </c>
      <c r="G182">
        <v>58</v>
      </c>
      <c r="H182">
        <v>18.100000000000001</v>
      </c>
      <c r="I182">
        <v>1</v>
      </c>
      <c r="J182">
        <v>-1.5225000000000002</v>
      </c>
      <c r="K182">
        <v>-1.2325000000000002</v>
      </c>
      <c r="L182">
        <v>-1.1841666666666666</v>
      </c>
      <c r="M182">
        <v>-1.8527777777777776</v>
      </c>
      <c r="N182">
        <v>-1.578888888888889</v>
      </c>
      <c r="O182">
        <v>-0.33</v>
      </c>
      <c r="P182">
        <v>0.77</v>
      </c>
      <c r="Q182">
        <v>-1.17</v>
      </c>
      <c r="R182">
        <v>-0.91</v>
      </c>
      <c r="S182">
        <v>-0.65</v>
      </c>
      <c r="T182">
        <v>-0.06</v>
      </c>
      <c r="U182">
        <v>0.46</v>
      </c>
      <c r="V182">
        <v>-7.0000000000000007E-2</v>
      </c>
      <c r="W182">
        <v>0.43</v>
      </c>
      <c r="X182">
        <v>-1.5225000000000002</v>
      </c>
      <c r="Y182">
        <v>-1.2729166666666671</v>
      </c>
      <c r="Z182">
        <v>-1.4652777777777777</v>
      </c>
      <c r="AA182">
        <v>-1.5111111111111108</v>
      </c>
      <c r="AB182">
        <v>-1.578888888888889</v>
      </c>
      <c r="AC182">
        <f>X182 - X$103</f>
        <v>-2.3134722222222224</v>
      </c>
      <c r="AD182">
        <f>Y182 - Y$103</f>
        <v>-1.9534722222222225</v>
      </c>
      <c r="AE182">
        <f>Z182 - Z$103</f>
        <v>-2.0386111111111109</v>
      </c>
      <c r="AF182">
        <f>AA182 - AA$103</f>
        <v>-2.2013888888888884</v>
      </c>
      <c r="AG182">
        <f>AB182 - AB$103</f>
        <v>-2.4344444444444449</v>
      </c>
    </row>
    <row r="183" spans="2:33" x14ac:dyDescent="0.35">
      <c r="B183" t="str">
        <v>_______</v>
      </c>
      <c r="C183">
        <v>-14.046679258952055</v>
      </c>
      <c r="D183" t="str">
        <v>Patty Mills</v>
      </c>
      <c r="E183" t="str">
        <v>PG</v>
      </c>
      <c r="F183" t="str">
        <v>SAS</v>
      </c>
      <c r="G183">
        <v>60</v>
      </c>
      <c r="H183">
        <v>20.399999999999999</v>
      </c>
      <c r="I183">
        <v>1</v>
      </c>
      <c r="J183">
        <v>-1.5666666666666669</v>
      </c>
      <c r="K183">
        <v>-1.6583333333333337</v>
      </c>
      <c r="L183">
        <v>-1.291666666666667</v>
      </c>
      <c r="M183">
        <v>-2.3083333333333331</v>
      </c>
      <c r="N183">
        <v>-2.4416666666666669</v>
      </c>
      <c r="O183">
        <v>-0.61</v>
      </c>
      <c r="P183">
        <v>0.78</v>
      </c>
      <c r="Q183">
        <v>0.57999999999999996</v>
      </c>
      <c r="R183">
        <v>-0.52</v>
      </c>
      <c r="S183">
        <v>-1.33</v>
      </c>
      <c r="T183">
        <v>-0.44</v>
      </c>
      <c r="U183">
        <v>-0.34</v>
      </c>
      <c r="V183">
        <v>-1.05</v>
      </c>
      <c r="W183">
        <v>0.94</v>
      </c>
      <c r="X183">
        <v>-1.5666666666666669</v>
      </c>
      <c r="Y183">
        <v>-1.3333333333333333</v>
      </c>
      <c r="Z183">
        <v>-1.5555555555555554</v>
      </c>
      <c r="AA183">
        <v>-1.5261111111111112</v>
      </c>
      <c r="AB183">
        <v>-1.588888888888889</v>
      </c>
      <c r="AC183">
        <f>X183 - X$103</f>
        <v>-2.3576388888888888</v>
      </c>
      <c r="AD183">
        <f>Y183 - Y$103</f>
        <v>-2.0138888888888884</v>
      </c>
      <c r="AE183">
        <f>Z183 - Z$103</f>
        <v>-2.1288888888888886</v>
      </c>
      <c r="AF183">
        <f>AA183 - AA$103</f>
        <v>-2.2163888888888885</v>
      </c>
      <c r="AG183">
        <f>AB183 - AB$103</f>
        <v>-2.4444444444444446</v>
      </c>
    </row>
    <row r="184" spans="2:33" x14ac:dyDescent="0.35">
      <c r="B184" t="str">
        <v>_______</v>
      </c>
      <c r="C184">
        <v>-16.112036695959677</v>
      </c>
      <c r="D184" t="str">
        <v>Thaddeus Young</v>
      </c>
      <c r="E184" t="str">
        <v>PF, SF</v>
      </c>
      <c r="F184" t="str">
        <v>CHI</v>
      </c>
      <c r="G184">
        <v>67</v>
      </c>
      <c r="H184">
        <v>20.7</v>
      </c>
      <c r="I184">
        <v>1</v>
      </c>
      <c r="J184">
        <v>-1.6284722222222223</v>
      </c>
      <c r="K184">
        <v>-1.8890277777777778</v>
      </c>
      <c r="L184">
        <v>-1.3679166666666669</v>
      </c>
      <c r="M184">
        <v>-1.2748611111111112</v>
      </c>
      <c r="N184">
        <v>-2.0565277777777777</v>
      </c>
      <c r="O184">
        <v>0.12</v>
      </c>
      <c r="P184">
        <v>-0.66</v>
      </c>
      <c r="Q184">
        <v>-0.47</v>
      </c>
      <c r="R184">
        <v>-0.63</v>
      </c>
      <c r="S184">
        <v>-0.23</v>
      </c>
      <c r="T184">
        <v>-0.56000000000000005</v>
      </c>
      <c r="U184">
        <v>0.68</v>
      </c>
      <c r="V184">
        <v>-0.46</v>
      </c>
      <c r="W184">
        <v>0.18</v>
      </c>
      <c r="X184">
        <v>-1.6284722222222223</v>
      </c>
      <c r="Y184">
        <v>-1.3493055555555555</v>
      </c>
      <c r="Z184">
        <v>-1.5652777777777778</v>
      </c>
      <c r="AA184">
        <v>-1.5333333333333337</v>
      </c>
      <c r="AB184">
        <v>-1.6236111111111113</v>
      </c>
      <c r="AC184">
        <f>X184 - X$103</f>
        <v>-2.4194444444444443</v>
      </c>
      <c r="AD184">
        <f>Y184 - Y$103</f>
        <v>-2.0298611111111109</v>
      </c>
      <c r="AE184">
        <f>Z184 - Z$103</f>
        <v>-2.138611111111111</v>
      </c>
      <c r="AF184">
        <f>AA184 - AA$103</f>
        <v>-2.223611111111111</v>
      </c>
      <c r="AG184">
        <f>AB184 - AB$103</f>
        <v>-2.479166666666667</v>
      </c>
    </row>
    <row r="185" spans="2:33" x14ac:dyDescent="0.35">
      <c r="B185" t="str">
        <v>_______</v>
      </c>
      <c r="C185">
        <v>-12.921970506869091</v>
      </c>
      <c r="D185" t="str">
        <v>Cameron Johnson</v>
      </c>
      <c r="E185" t="str">
        <v>SF, SG</v>
      </c>
      <c r="F185" t="str">
        <v>PHX</v>
      </c>
      <c r="G185">
        <v>64</v>
      </c>
      <c r="H185">
        <v>24.2</v>
      </c>
      <c r="I185">
        <v>1</v>
      </c>
      <c r="J185">
        <v>-1.6533333333333331</v>
      </c>
      <c r="K185">
        <v>-1.4488888888888889</v>
      </c>
      <c r="L185">
        <v>-0.86222222222222211</v>
      </c>
      <c r="M185">
        <v>-1.5466666666666664</v>
      </c>
      <c r="N185">
        <v>-1.8488888888888888</v>
      </c>
      <c r="O185">
        <v>-0.38</v>
      </c>
      <c r="P185">
        <v>0.11</v>
      </c>
      <c r="Q185">
        <v>0.68</v>
      </c>
      <c r="R185">
        <v>-0.51</v>
      </c>
      <c r="S185">
        <v>-0.51</v>
      </c>
      <c r="T185">
        <v>-0.66</v>
      </c>
      <c r="U185">
        <v>-0.59</v>
      </c>
      <c r="V185">
        <v>-0.22</v>
      </c>
      <c r="W185">
        <v>0.45</v>
      </c>
      <c r="X185">
        <v>-1.6533333333333331</v>
      </c>
      <c r="Y185">
        <v>-1.375</v>
      </c>
      <c r="Z185">
        <v>-1.6716666666666664</v>
      </c>
      <c r="AA185">
        <v>-1.541666666666667</v>
      </c>
      <c r="AB185">
        <v>-1.6377777777777776</v>
      </c>
      <c r="AC185">
        <f>X185 - X$103</f>
        <v>-2.4443055555555553</v>
      </c>
      <c r="AD185">
        <f>Y185 - Y$103</f>
        <v>-2.0555555555555554</v>
      </c>
      <c r="AE185">
        <f>Z185 - Z$103</f>
        <v>-2.2449999999999997</v>
      </c>
      <c r="AF185">
        <f>AA185 - AA$103</f>
        <v>-2.2319444444444443</v>
      </c>
      <c r="AG185">
        <f>AB185 - AB$103</f>
        <v>-2.4933333333333332</v>
      </c>
    </row>
    <row r="186" spans="2:33" x14ac:dyDescent="0.35">
      <c r="B186" t="str">
        <v>_______</v>
      </c>
      <c r="C186">
        <v>-9.4812496534573842</v>
      </c>
      <c r="D186" t="str">
        <v>Danny Green</v>
      </c>
      <c r="E186" t="str">
        <v>SG, SF</v>
      </c>
      <c r="F186" t="str">
        <v>PHI</v>
      </c>
      <c r="G186">
        <v>70</v>
      </c>
      <c r="H186">
        <v>24.9</v>
      </c>
      <c r="I186">
        <v>1</v>
      </c>
      <c r="J186">
        <v>-1.7013888888888888</v>
      </c>
      <c r="K186">
        <v>-0.90416666666666656</v>
      </c>
      <c r="L186">
        <v>-0.25277777777777777</v>
      </c>
      <c r="M186">
        <v>-0.69027777777777777</v>
      </c>
      <c r="N186">
        <v>-1.6527777777777777</v>
      </c>
      <c r="O186">
        <v>-0.72</v>
      </c>
      <c r="P186">
        <v>-0.22</v>
      </c>
      <c r="Q186">
        <v>0.45</v>
      </c>
      <c r="R186">
        <v>-0.76</v>
      </c>
      <c r="S186">
        <v>-0.56000000000000005</v>
      </c>
      <c r="T186">
        <v>-0.67</v>
      </c>
      <c r="U186">
        <v>0.73</v>
      </c>
      <c r="V186">
        <v>0.05</v>
      </c>
      <c r="W186">
        <v>0.77</v>
      </c>
      <c r="X186">
        <v>-1.7013888888888888</v>
      </c>
      <c r="Y186">
        <v>-1.3772222222222221</v>
      </c>
      <c r="Z186">
        <v>-1.6749999999999998</v>
      </c>
      <c r="AA186">
        <v>-1.5466666666666664</v>
      </c>
      <c r="AB186">
        <v>-1.6433333333333333</v>
      </c>
      <c r="AC186">
        <f>X186 - X$103</f>
        <v>-2.4923611111111108</v>
      </c>
      <c r="AD186">
        <f>Y186 - Y$103</f>
        <v>-2.0577777777777775</v>
      </c>
      <c r="AE186">
        <f>Z186 - Z$103</f>
        <v>-2.2483333333333331</v>
      </c>
      <c r="AF186">
        <f>AA186 - AA$103</f>
        <v>-2.2369444444444437</v>
      </c>
      <c r="AG186">
        <f>AB186 - AB$103</f>
        <v>-2.4988888888888892</v>
      </c>
    </row>
    <row r="187" spans="2:33" x14ac:dyDescent="0.35">
      <c r="B187" t="str">
        <v>_______</v>
      </c>
      <c r="C187">
        <v>-6.3735017858597098</v>
      </c>
      <c r="D187" t="str">
        <v xml:space="preserve">Matisse Thybulle </v>
      </c>
      <c r="E187" t="str">
        <v>SF</v>
      </c>
      <c r="F187" t="str">
        <v>PHI</v>
      </c>
      <c r="G187">
        <v>64</v>
      </c>
      <c r="H187">
        <v>25.1</v>
      </c>
      <c r="I187">
        <v>1</v>
      </c>
      <c r="J187">
        <v>-1.7244444444444442</v>
      </c>
      <c r="K187">
        <v>-0.42666666666666653</v>
      </c>
      <c r="L187">
        <v>7.9999999999999863E-2</v>
      </c>
      <c r="M187">
        <v>-7.1111111111111264E-2</v>
      </c>
      <c r="N187">
        <v>-1.0133333333333332</v>
      </c>
      <c r="O187">
        <v>-0.24</v>
      </c>
      <c r="P187">
        <v>-0.4</v>
      </c>
      <c r="Q187">
        <v>-0.47</v>
      </c>
      <c r="R187">
        <v>-1.04</v>
      </c>
      <c r="S187">
        <v>-1.1000000000000001</v>
      </c>
      <c r="T187">
        <v>-0.56999999999999995</v>
      </c>
      <c r="U187">
        <v>1.88</v>
      </c>
      <c r="V187">
        <v>0.8</v>
      </c>
      <c r="W187">
        <v>0.66</v>
      </c>
      <c r="X187">
        <v>-1.7244444444444442</v>
      </c>
      <c r="Y187">
        <v>-1.3844444444444446</v>
      </c>
      <c r="Z187">
        <v>-1.6936111111111114</v>
      </c>
      <c r="AA187">
        <v>-1.5633333333333335</v>
      </c>
      <c r="AB187">
        <v>-1.6527777777777777</v>
      </c>
      <c r="AC187">
        <f>X187 - X$103</f>
        <v>-2.5154166666666664</v>
      </c>
      <c r="AD187">
        <f>Y187 - Y$103</f>
        <v>-2.0649999999999999</v>
      </c>
      <c r="AE187">
        <f>Z187 - Z$103</f>
        <v>-2.2669444444444444</v>
      </c>
      <c r="AF187">
        <f>AA187 - AA$103</f>
        <v>-2.2536111111111108</v>
      </c>
      <c r="AG187">
        <f>AB187 - AB$103</f>
        <v>-2.5083333333333333</v>
      </c>
    </row>
    <row r="188" spans="2:33" x14ac:dyDescent="0.35">
      <c r="B188" t="str">
        <v>_______</v>
      </c>
      <c r="C188">
        <v>-11.024024487729084</v>
      </c>
      <c r="D188" t="str">
        <v>Enes Kanter</v>
      </c>
      <c r="E188" t="str">
        <v>C</v>
      </c>
      <c r="F188" t="str">
        <v>POR</v>
      </c>
      <c r="G188">
        <v>55</v>
      </c>
      <c r="H188">
        <v>16</v>
      </c>
      <c r="I188">
        <v>1</v>
      </c>
      <c r="J188">
        <v>-1.9250000000000003</v>
      </c>
      <c r="K188">
        <v>-1.138194444444445</v>
      </c>
      <c r="L188">
        <v>-0.49652777777777785</v>
      </c>
      <c r="M188">
        <v>-0.75625000000000042</v>
      </c>
      <c r="N188">
        <v>-1.5354166666666671</v>
      </c>
      <c r="O188">
        <v>1.63</v>
      </c>
      <c r="P188">
        <v>-0.5</v>
      </c>
      <c r="Q188">
        <v>-1.74</v>
      </c>
      <c r="R188">
        <v>-0.82</v>
      </c>
      <c r="S188">
        <v>0.95</v>
      </c>
      <c r="T188">
        <v>-0.84</v>
      </c>
      <c r="U188">
        <v>-1.2</v>
      </c>
      <c r="V188">
        <v>0.51</v>
      </c>
      <c r="W188">
        <v>0.52</v>
      </c>
      <c r="X188">
        <v>-1.9250000000000003</v>
      </c>
      <c r="Y188">
        <v>-1.41</v>
      </c>
      <c r="Z188">
        <v>-1.7083333333333333</v>
      </c>
      <c r="AA188">
        <v>-1.7944444444444445</v>
      </c>
      <c r="AB188">
        <v>-1.6533333333333335</v>
      </c>
      <c r="AC188">
        <f>X188 - X$103</f>
        <v>-2.7159722222222222</v>
      </c>
      <c r="AD188">
        <f>Y188 - Y$103</f>
        <v>-2.0905555555555551</v>
      </c>
      <c r="AE188">
        <f>Z188 - Z$103</f>
        <v>-2.2816666666666663</v>
      </c>
      <c r="AF188">
        <f>AA188 - AA$103</f>
        <v>-2.4847222222222221</v>
      </c>
      <c r="AG188">
        <f>AB188 - AB$103</f>
        <v>-2.5088888888888894</v>
      </c>
    </row>
    <row r="189" spans="2:33" x14ac:dyDescent="0.35">
      <c r="B189" t="str">
        <v>_______</v>
      </c>
      <c r="C189">
        <v>-11.111892358985568</v>
      </c>
      <c r="D189" t="str">
        <v>Marquese Chriss</v>
      </c>
      <c r="E189" t="str">
        <v>PF, C</v>
      </c>
      <c r="F189" t="str">
        <v>GSW</v>
      </c>
      <c r="G189">
        <v>44</v>
      </c>
      <c r="H189">
        <v>14.4</v>
      </c>
      <c r="I189">
        <v>1</v>
      </c>
      <c r="J189">
        <v>-1.973888888888889</v>
      </c>
      <c r="K189">
        <v>-1.1427777777777779</v>
      </c>
      <c r="L189">
        <v>-0.75777777777777799</v>
      </c>
      <c r="M189">
        <v>-1.1183333333333334</v>
      </c>
      <c r="N189">
        <v>-1.588888888888889</v>
      </c>
      <c r="O189">
        <v>1.1499999999999999</v>
      </c>
      <c r="P189">
        <v>-0.04</v>
      </c>
      <c r="Q189">
        <v>-1.61</v>
      </c>
      <c r="R189">
        <v>-0.99</v>
      </c>
      <c r="S189">
        <v>-0.13</v>
      </c>
      <c r="T189">
        <v>-0.63</v>
      </c>
      <c r="U189">
        <v>-0.98</v>
      </c>
      <c r="V189">
        <v>0.63</v>
      </c>
      <c r="W189">
        <v>0.73</v>
      </c>
      <c r="X189">
        <v>-1.973888888888889</v>
      </c>
      <c r="Y189">
        <v>-1.4488888888888889</v>
      </c>
      <c r="Z189">
        <v>-1.805277777777778</v>
      </c>
      <c r="AA189">
        <v>-1.8286111111111112</v>
      </c>
      <c r="AB189">
        <v>-1.6875</v>
      </c>
      <c r="AC189">
        <f>X189 - X$103</f>
        <v>-2.7648611111111112</v>
      </c>
      <c r="AD189">
        <f>Y189 - Y$103</f>
        <v>-2.1294444444444443</v>
      </c>
      <c r="AE189">
        <f>Z189 - Z$103</f>
        <v>-2.3786111111111112</v>
      </c>
      <c r="AF189">
        <f>AA189 - AA$103</f>
        <v>-2.5188888888888887</v>
      </c>
      <c r="AG189">
        <f>AB189 - AB$103</f>
        <v>-2.5430555555555556</v>
      </c>
    </row>
    <row r="190" spans="2:33" x14ac:dyDescent="0.35">
      <c r="B190" t="str">
        <v>_______</v>
      </c>
      <c r="C190">
        <v>-9.1556760673281019</v>
      </c>
      <c r="D190" t="str">
        <v>Derrick Favors</v>
      </c>
      <c r="E190" t="str">
        <v>C, PF</v>
      </c>
      <c r="F190" t="str">
        <v>UTA</v>
      </c>
      <c r="G190">
        <v>60</v>
      </c>
      <c r="H190">
        <v>18.600000000000001</v>
      </c>
      <c r="I190">
        <v>1</v>
      </c>
      <c r="J190">
        <v>-2.0250000000000004</v>
      </c>
      <c r="K190">
        <v>-0.85000000000000009</v>
      </c>
      <c r="L190">
        <v>-0.25833333333333358</v>
      </c>
      <c r="M190">
        <v>-2.4999999999999838E-2</v>
      </c>
      <c r="N190">
        <v>-1.5416666666666667</v>
      </c>
      <c r="O190">
        <v>2.0699999999999998</v>
      </c>
      <c r="P190">
        <v>-0.99</v>
      </c>
      <c r="Q190">
        <v>-1.75</v>
      </c>
      <c r="R190">
        <v>-0.96</v>
      </c>
      <c r="S190">
        <v>0.98</v>
      </c>
      <c r="T190">
        <v>-0.71</v>
      </c>
      <c r="U190">
        <v>-1.07</v>
      </c>
      <c r="V190">
        <v>0.57999999999999996</v>
      </c>
      <c r="W190">
        <v>0.83</v>
      </c>
      <c r="X190">
        <v>-2.0250000000000004</v>
      </c>
      <c r="Y190">
        <v>-1.5677777777777779</v>
      </c>
      <c r="Z190">
        <v>-1.8425</v>
      </c>
      <c r="AA190">
        <v>-1.8527777777777776</v>
      </c>
      <c r="AB190">
        <v>-1.6905555555555551</v>
      </c>
      <c r="AC190">
        <f>X190 - X$103</f>
        <v>-2.8159722222222223</v>
      </c>
      <c r="AD190">
        <f>Y190 - Y$103</f>
        <v>-2.2483333333333331</v>
      </c>
      <c r="AE190">
        <f>Z190 - Z$103</f>
        <v>-2.4158333333333335</v>
      </c>
      <c r="AF190">
        <f>AA190 - AA$103</f>
        <v>-2.5430555555555552</v>
      </c>
      <c r="AG190">
        <f>AB190 - AB$103</f>
        <v>-2.5461111111111108</v>
      </c>
    </row>
    <row r="191" spans="2:33" x14ac:dyDescent="0.35">
      <c r="B191" t="str">
        <v>_______</v>
      </c>
      <c r="C191">
        <v>-9.1926730657518849</v>
      </c>
      <c r="D191" t="str">
        <v>Justin Holiday</v>
      </c>
      <c r="E191" t="str">
        <v>SG, SF</v>
      </c>
      <c r="F191" t="str">
        <v>IND</v>
      </c>
      <c r="G191">
        <v>67</v>
      </c>
      <c r="H191">
        <v>22.5</v>
      </c>
      <c r="I191">
        <v>1</v>
      </c>
      <c r="J191">
        <v>-2.0472222222222225</v>
      </c>
      <c r="K191">
        <v>-0.89333333333333376</v>
      </c>
      <c r="L191">
        <v>-0.21402777777777776</v>
      </c>
      <c r="M191">
        <v>-0.85611111111111127</v>
      </c>
      <c r="N191">
        <v>-2.000694444444445</v>
      </c>
      <c r="O191">
        <v>-0.45</v>
      </c>
      <c r="P191">
        <v>-0.04</v>
      </c>
      <c r="Q191">
        <v>0.16</v>
      </c>
      <c r="R191">
        <v>-0.88</v>
      </c>
      <c r="S191">
        <v>-0.75</v>
      </c>
      <c r="T191">
        <v>-0.73</v>
      </c>
      <c r="U191">
        <v>0.49</v>
      </c>
      <c r="V191">
        <v>0.05</v>
      </c>
      <c r="W191">
        <v>1.19</v>
      </c>
      <c r="X191">
        <v>-2.0472222222222225</v>
      </c>
      <c r="Y191">
        <v>-1.578888888888889</v>
      </c>
      <c r="Z191">
        <v>-1.9266666666666667</v>
      </c>
      <c r="AA191">
        <v>-1.8611111111111107</v>
      </c>
      <c r="AB191">
        <v>-1.75</v>
      </c>
      <c r="AC191">
        <f>X191 - X$103</f>
        <v>-2.8381944444444445</v>
      </c>
      <c r="AD191">
        <f>Y191 - Y$103</f>
        <v>-2.2594444444444441</v>
      </c>
      <c r="AE191">
        <f>Z191 - Z$103</f>
        <v>-2.5</v>
      </c>
      <c r="AF191">
        <f>AA191 - AA$103</f>
        <v>-2.551388888888888</v>
      </c>
      <c r="AG191">
        <f>AB191 - AB$103</f>
        <v>-2.6055555555555556</v>
      </c>
    </row>
    <row r="192" spans="2:33" x14ac:dyDescent="0.35">
      <c r="B192" t="str">
        <v>_______</v>
      </c>
      <c r="C192">
        <v>-15.963123777303956</v>
      </c>
      <c r="D192" t="str">
        <v>Luguentz Dort</v>
      </c>
      <c r="E192" t="str">
        <v>SG</v>
      </c>
      <c r="F192" t="str">
        <v>OKL</v>
      </c>
      <c r="G192">
        <v>70</v>
      </c>
      <c r="H192">
        <v>28.4</v>
      </c>
      <c r="I192">
        <v>1</v>
      </c>
      <c r="J192">
        <v>-2.255555555555556</v>
      </c>
      <c r="K192">
        <v>-1.8666666666666669</v>
      </c>
      <c r="L192">
        <v>-1.0402777777777779</v>
      </c>
      <c r="M192">
        <v>-2.0027777777777782</v>
      </c>
      <c r="N192">
        <v>-2.5375000000000001</v>
      </c>
      <c r="O192">
        <v>-0.77</v>
      </c>
      <c r="P192">
        <v>0.14000000000000001</v>
      </c>
      <c r="Q192">
        <v>-0.12</v>
      </c>
      <c r="R192">
        <v>-0.43</v>
      </c>
      <c r="S192">
        <v>-0.8</v>
      </c>
      <c r="T192">
        <v>-0.85</v>
      </c>
      <c r="U192">
        <v>0.51</v>
      </c>
      <c r="V192">
        <v>-0.28999999999999998</v>
      </c>
      <c r="W192">
        <v>0.69</v>
      </c>
      <c r="X192">
        <v>-2.255555555555556</v>
      </c>
      <c r="Y192">
        <v>-1.6583333333333337</v>
      </c>
      <c r="Z192">
        <v>-1.9799999999999998</v>
      </c>
      <c r="AA192">
        <v>-1.8699999999999999</v>
      </c>
      <c r="AB192">
        <v>-1.7849999999999999</v>
      </c>
      <c r="AC192">
        <f>X192 - X$103</f>
        <v>-3.0465277777777779</v>
      </c>
      <c r="AD192">
        <f>Y192 - Y$103</f>
        <v>-2.338888888888889</v>
      </c>
      <c r="AE192">
        <f>Z192 - Z$103</f>
        <v>-2.5533333333333328</v>
      </c>
      <c r="AF192">
        <f>AA192 - AA$103</f>
        <v>-2.5602777777777774</v>
      </c>
      <c r="AG192">
        <f>AB192 - AB$103</f>
        <v>-2.6405555555555558</v>
      </c>
    </row>
    <row r="193" spans="2:33" x14ac:dyDescent="0.35">
      <c r="B193" t="str">
        <v>_______</v>
      </c>
      <c r="C193">
        <v>-0.21720124814241903</v>
      </c>
      <c r="D193" t="str">
        <v>Chris Boucher</v>
      </c>
      <c r="E193" t="str">
        <v>PF, C</v>
      </c>
      <c r="F193" t="str">
        <v>TOR</v>
      </c>
      <c r="G193">
        <v>64</v>
      </c>
      <c r="H193">
        <v>18.399999999999999</v>
      </c>
      <c r="I193">
        <v>1</v>
      </c>
      <c r="J193">
        <v>-2.2666666666666662</v>
      </c>
      <c r="K193">
        <v>0.49777777777777782</v>
      </c>
      <c r="L193">
        <v>1.4755555555555555</v>
      </c>
      <c r="M193">
        <v>0.31111111111111112</v>
      </c>
      <c r="N193">
        <v>-0.40888888888888886</v>
      </c>
      <c r="O193">
        <v>0.06</v>
      </c>
      <c r="P193">
        <v>0.21</v>
      </c>
      <c r="Q193">
        <v>-0.79</v>
      </c>
      <c r="R193">
        <v>-0.63</v>
      </c>
      <c r="S193">
        <v>0.55000000000000004</v>
      </c>
      <c r="T193">
        <v>-1.1000000000000001</v>
      </c>
      <c r="U193">
        <v>-0.85</v>
      </c>
      <c r="V193">
        <v>2.09</v>
      </c>
      <c r="W193">
        <v>1.02</v>
      </c>
      <c r="X193">
        <v>-2.2666666666666662</v>
      </c>
      <c r="Y193">
        <v>-1.662222222222222</v>
      </c>
      <c r="Z193">
        <v>-2.1486111111111112</v>
      </c>
      <c r="AA193">
        <v>-1.9077777777777774</v>
      </c>
      <c r="AB193">
        <v>-1.84</v>
      </c>
      <c r="AC193">
        <f>X193 - X$103</f>
        <v>-3.0576388888888881</v>
      </c>
      <c r="AD193">
        <f>Y193 - Y$103</f>
        <v>-2.3427777777777772</v>
      </c>
      <c r="AE193">
        <f>Z193 - Z$103</f>
        <v>-2.7219444444444445</v>
      </c>
      <c r="AF193">
        <f>AA193 - AA$103</f>
        <v>-2.5980555555555549</v>
      </c>
      <c r="AG193">
        <f>AB193 - AB$103</f>
        <v>-2.6955555555555559</v>
      </c>
    </row>
    <row r="194" spans="2:33" x14ac:dyDescent="0.35">
      <c r="B194" t="str">
        <v>_______</v>
      </c>
      <c r="C194">
        <v>-15.134391012611239</v>
      </c>
      <c r="D194" t="str">
        <v xml:space="preserve">Tristan Thompson </v>
      </c>
      <c r="E194" t="str">
        <v>C</v>
      </c>
      <c r="F194" t="str">
        <v>BOS</v>
      </c>
      <c r="G194">
        <v>64</v>
      </c>
      <c r="H194">
        <v>24.4</v>
      </c>
      <c r="I194">
        <v>1</v>
      </c>
      <c r="J194">
        <v>-2.275555555555556</v>
      </c>
      <c r="K194">
        <v>-1.76</v>
      </c>
      <c r="L194">
        <v>-1.3688888888888893</v>
      </c>
      <c r="M194">
        <v>-0.2222222222222226</v>
      </c>
      <c r="N194">
        <v>-1.84</v>
      </c>
      <c r="O194">
        <v>1.23</v>
      </c>
      <c r="P194">
        <v>-1.73</v>
      </c>
      <c r="Q194">
        <v>-1.57</v>
      </c>
      <c r="R194">
        <v>-0.5</v>
      </c>
      <c r="S194">
        <v>1.45</v>
      </c>
      <c r="T194">
        <v>-0.44</v>
      </c>
      <c r="U194">
        <v>-1</v>
      </c>
      <c r="V194">
        <v>0.49</v>
      </c>
      <c r="W194">
        <v>0.09</v>
      </c>
      <c r="X194">
        <v>-2.275555555555556</v>
      </c>
      <c r="Y194">
        <v>-1.6811111111111108</v>
      </c>
      <c r="Z194">
        <v>-2.2288888888888891</v>
      </c>
      <c r="AA194">
        <v>-1.9638888888888888</v>
      </c>
      <c r="AB194">
        <v>-1.8488888888888888</v>
      </c>
      <c r="AC194">
        <f>X194 - X$103</f>
        <v>-3.066527777777778</v>
      </c>
      <c r="AD194">
        <f>Y194 - Y$103</f>
        <v>-2.3616666666666659</v>
      </c>
      <c r="AE194">
        <f>Z194 - Z$103</f>
        <v>-2.8022222222222224</v>
      </c>
      <c r="AF194">
        <f>AA194 - AA$103</f>
        <v>-2.6541666666666663</v>
      </c>
      <c r="AG194">
        <f>AB194 - AB$103</f>
        <v>-2.7044444444444444</v>
      </c>
    </row>
    <row r="195" spans="2:33" x14ac:dyDescent="0.35">
      <c r="B195" t="str">
        <v>_______</v>
      </c>
      <c r="C195">
        <v>-15.445165799371008</v>
      </c>
      <c r="D195" t="str">
        <v>George Hill</v>
      </c>
      <c r="E195" t="str">
        <v>PG, SG</v>
      </c>
      <c r="F195" t="str">
        <v>OKL</v>
      </c>
      <c r="G195">
        <v>64</v>
      </c>
      <c r="H195">
        <v>18.100000000000001</v>
      </c>
      <c r="I195">
        <v>1</v>
      </c>
      <c r="J195">
        <v>-2.2844444444444445</v>
      </c>
      <c r="K195">
        <v>-0.7644444444444447</v>
      </c>
      <c r="L195">
        <v>-0.4622222222222222</v>
      </c>
      <c r="M195">
        <v>-0.56888888888888889</v>
      </c>
      <c r="N195">
        <v>-1.6533333333333335</v>
      </c>
      <c r="O195">
        <v>0.36</v>
      </c>
      <c r="P195">
        <v>-0.22</v>
      </c>
      <c r="Q195">
        <v>-0.75</v>
      </c>
      <c r="R195">
        <v>-0.79</v>
      </c>
      <c r="S195">
        <v>0.24</v>
      </c>
      <c r="T195">
        <v>-0.34</v>
      </c>
      <c r="U195">
        <v>-1.07</v>
      </c>
      <c r="V195">
        <v>0.71</v>
      </c>
      <c r="W195">
        <v>1</v>
      </c>
      <c r="X195">
        <v>-2.2844444444444445</v>
      </c>
      <c r="Y195">
        <v>-1.7029166666666669</v>
      </c>
      <c r="Z195">
        <v>-2.2666666666666662</v>
      </c>
      <c r="AA195">
        <v>-1.9733333333333329</v>
      </c>
      <c r="AB195">
        <v>-1.9252777777777776</v>
      </c>
      <c r="AC195">
        <f>X195 - X$103</f>
        <v>-3.0754166666666665</v>
      </c>
      <c r="AD195">
        <f>Y195 - Y$103</f>
        <v>-2.3834722222222222</v>
      </c>
      <c r="AE195">
        <f>Z195 - Z$103</f>
        <v>-2.8399999999999994</v>
      </c>
      <c r="AF195">
        <f>AA195 - AA$103</f>
        <v>-2.6636111111111105</v>
      </c>
      <c r="AG195">
        <f>AB195 - AB$103</f>
        <v>-2.7808333333333333</v>
      </c>
    </row>
    <row r="196" spans="2:33" x14ac:dyDescent="0.35">
      <c r="B196" t="str">
        <v>_______</v>
      </c>
      <c r="C196">
        <v>-15.988096751240008</v>
      </c>
      <c r="D196" t="str">
        <v>JaMychal Green</v>
      </c>
      <c r="E196" t="str">
        <v>PF, C</v>
      </c>
      <c r="F196" t="str">
        <v>DEN</v>
      </c>
      <c r="G196">
        <v>67</v>
      </c>
      <c r="H196">
        <v>20.5</v>
      </c>
      <c r="I196">
        <v>1</v>
      </c>
      <c r="J196">
        <v>-2.2984722222222222</v>
      </c>
      <c r="K196">
        <v>-1.8704166666666666</v>
      </c>
      <c r="L196">
        <v>-0.97708333333333341</v>
      </c>
      <c r="M196">
        <v>-1.8611111111111107</v>
      </c>
      <c r="N196">
        <v>-2.5962499999999995</v>
      </c>
      <c r="O196">
        <v>0.14000000000000001</v>
      </c>
      <c r="P196">
        <v>-0.01</v>
      </c>
      <c r="Q196">
        <v>-0.03</v>
      </c>
      <c r="R196">
        <v>-0.91</v>
      </c>
      <c r="S196">
        <v>0.52</v>
      </c>
      <c r="T196">
        <v>-0.96</v>
      </c>
      <c r="U196">
        <v>-1.22</v>
      </c>
      <c r="V196">
        <v>-0.32</v>
      </c>
      <c r="W196">
        <v>0.78</v>
      </c>
      <c r="X196">
        <v>-2.2984722222222222</v>
      </c>
      <c r="Y196">
        <v>-1.7111111111111108</v>
      </c>
      <c r="Z196">
        <v>-2.3200000000000003</v>
      </c>
      <c r="AA196">
        <v>-2.0027777777777782</v>
      </c>
      <c r="AB196">
        <v>-1.9833333333333336</v>
      </c>
      <c r="AC196">
        <f>X196 - X$103</f>
        <v>-3.0894444444444442</v>
      </c>
      <c r="AD196">
        <f>Y196 - Y$103</f>
        <v>-2.3916666666666662</v>
      </c>
      <c r="AE196">
        <f>Z196 - Z$103</f>
        <v>-2.8933333333333335</v>
      </c>
      <c r="AF196">
        <f>AA196 - AA$103</f>
        <v>-2.6930555555555555</v>
      </c>
      <c r="AG196">
        <f>AB196 - AB$103</f>
        <v>-2.8388888888888895</v>
      </c>
    </row>
    <row r="197" spans="2:33" x14ac:dyDescent="0.35">
      <c r="B197" t="str">
        <v>_______</v>
      </c>
      <c r="C197">
        <v>-11.588228713691757</v>
      </c>
      <c r="D197" t="str">
        <v>Gorgui Dieng</v>
      </c>
      <c r="E197" t="str">
        <v>C, PF</v>
      </c>
      <c r="F197" t="str">
        <v>MEM</v>
      </c>
      <c r="G197">
        <v>58</v>
      </c>
      <c r="H197">
        <v>13.7</v>
      </c>
      <c r="I197">
        <v>1</v>
      </c>
      <c r="J197">
        <v>-2.3199999999999998</v>
      </c>
      <c r="K197">
        <v>-1.2163888888888887</v>
      </c>
      <c r="L197">
        <v>-0.56388888888888888</v>
      </c>
      <c r="M197">
        <v>-1.1841666666666668</v>
      </c>
      <c r="N197">
        <v>-1.9252777777777776</v>
      </c>
      <c r="O197">
        <v>0.52</v>
      </c>
      <c r="P197">
        <v>-0.04</v>
      </c>
      <c r="Q197">
        <v>-0.82</v>
      </c>
      <c r="R197">
        <v>-1.03</v>
      </c>
      <c r="S197">
        <v>-0.09</v>
      </c>
      <c r="T197">
        <v>-0.81</v>
      </c>
      <c r="U197">
        <v>-0.61</v>
      </c>
      <c r="V197">
        <v>0.49</v>
      </c>
      <c r="W197">
        <v>0.88</v>
      </c>
      <c r="X197">
        <v>-2.3199999999999998</v>
      </c>
      <c r="Y197">
        <v>-1.7422222222222221</v>
      </c>
      <c r="Z197">
        <v>-2.3555555555555552</v>
      </c>
      <c r="AA197">
        <v>-2.020833333333333</v>
      </c>
      <c r="AB197">
        <v>-2.000694444444445</v>
      </c>
      <c r="AC197">
        <f>X197 - X$103</f>
        <v>-3.1109722222222218</v>
      </c>
      <c r="AD197">
        <f>Y197 - Y$103</f>
        <v>-2.4227777777777773</v>
      </c>
      <c r="AE197">
        <f>Z197 - Z$103</f>
        <v>-2.9288888888888884</v>
      </c>
      <c r="AF197">
        <f>AA197 - AA$103</f>
        <v>-2.7111111111111104</v>
      </c>
      <c r="AG197">
        <f>AB197 - AB$103</f>
        <v>-2.8562500000000006</v>
      </c>
    </row>
    <row r="198" spans="2:33" x14ac:dyDescent="0.35">
      <c r="B198" t="str">
        <v>_______</v>
      </c>
      <c r="C198">
        <v>-1.0163364140961049</v>
      </c>
      <c r="D198" t="str">
        <v>JaVale McGee</v>
      </c>
      <c r="E198" t="str">
        <v>C</v>
      </c>
      <c r="F198" t="str">
        <v>CLE</v>
      </c>
      <c r="G198">
        <v>68</v>
      </c>
      <c r="H198">
        <v>17.2</v>
      </c>
      <c r="I198">
        <v>1</v>
      </c>
      <c r="J198">
        <v>-2.5405555555555552</v>
      </c>
      <c r="K198">
        <v>0.37777777777777799</v>
      </c>
      <c r="L198">
        <v>1.4261111111111113</v>
      </c>
      <c r="M198">
        <v>0.94444444444444486</v>
      </c>
      <c r="N198">
        <v>-0.42499999999999971</v>
      </c>
      <c r="O198">
        <v>2.16</v>
      </c>
      <c r="P198">
        <v>-0.6</v>
      </c>
      <c r="Q198">
        <v>-1.75</v>
      </c>
      <c r="R198">
        <v>-0.97</v>
      </c>
      <c r="S198">
        <v>0.51</v>
      </c>
      <c r="T198">
        <v>-1.1100000000000001</v>
      </c>
      <c r="U198">
        <v>-0.93</v>
      </c>
      <c r="V198">
        <v>2.2400000000000002</v>
      </c>
      <c r="W198">
        <v>0.85</v>
      </c>
      <c r="X198">
        <v>-2.5405555555555552</v>
      </c>
      <c r="Y198">
        <v>-1.76</v>
      </c>
      <c r="Z198">
        <v>-2.4938888888888893</v>
      </c>
      <c r="AA198">
        <v>-2.0844444444444448</v>
      </c>
      <c r="AB198">
        <v>-2.0565277777777777</v>
      </c>
      <c r="AC198">
        <f>X198 - X$103</f>
        <v>-3.3315277777777772</v>
      </c>
      <c r="AD198">
        <f>Y198 - Y$103</f>
        <v>-2.4405555555555551</v>
      </c>
      <c r="AE198">
        <f>Z198 - Z$103</f>
        <v>-3.0672222222222225</v>
      </c>
      <c r="AF198">
        <f>AA198 - AA$103</f>
        <v>-2.7747222222222221</v>
      </c>
      <c r="AG198">
        <f>AB198 - AB$103</f>
        <v>-2.9120833333333334</v>
      </c>
    </row>
    <row r="199" spans="2:33" x14ac:dyDescent="0.35">
      <c r="B199" t="str">
        <v>_______</v>
      </c>
      <c r="C199">
        <v>-12.751784314119696</v>
      </c>
      <c r="D199" t="str">
        <v>Vincent Poirier</v>
      </c>
      <c r="E199" t="str">
        <v>C</v>
      </c>
      <c r="F199" t="str">
        <v>OKL</v>
      </c>
      <c r="G199">
        <v>54</v>
      </c>
      <c r="H199">
        <v>19.100000000000001</v>
      </c>
      <c r="I199">
        <v>1</v>
      </c>
      <c r="J199">
        <v>-2.9849999999999999</v>
      </c>
      <c r="K199">
        <v>-1.41</v>
      </c>
      <c r="L199">
        <v>-0.87749999999999995</v>
      </c>
      <c r="M199">
        <v>-1.395</v>
      </c>
      <c r="N199">
        <v>-1.6875</v>
      </c>
      <c r="O199">
        <v>0.41</v>
      </c>
      <c r="P199">
        <v>-0.02</v>
      </c>
      <c r="Q199">
        <v>-1.75</v>
      </c>
      <c r="R199">
        <v>-1.1100000000000001</v>
      </c>
      <c r="S199">
        <v>0.62</v>
      </c>
      <c r="T199">
        <v>-0.71</v>
      </c>
      <c r="U199">
        <v>-1.42</v>
      </c>
      <c r="V199">
        <v>1.73</v>
      </c>
      <c r="W199">
        <v>0.37</v>
      </c>
      <c r="X199">
        <v>-2.9849999999999999</v>
      </c>
      <c r="Y199">
        <v>-1.788888888888889</v>
      </c>
      <c r="Z199">
        <v>-2.5284722222222218</v>
      </c>
      <c r="AA199">
        <v>-2.1030555555555557</v>
      </c>
      <c r="AB199">
        <v>-2.1402777777777775</v>
      </c>
      <c r="AC199">
        <f>X199 - X$103</f>
        <v>-3.7759722222222218</v>
      </c>
      <c r="AD199">
        <f>Y199 - Y$103</f>
        <v>-2.4694444444444441</v>
      </c>
      <c r="AE199">
        <f>Z199 - Z$103</f>
        <v>-3.101805555555555</v>
      </c>
      <c r="AF199">
        <f>AA199 - AA$103</f>
        <v>-2.793333333333333</v>
      </c>
      <c r="AG199">
        <f>AB199 - AB$103</f>
        <v>-2.9958333333333331</v>
      </c>
    </row>
    <row r="200" spans="2:33" x14ac:dyDescent="0.35">
      <c r="B200" t="str">
        <v>_______</v>
      </c>
      <c r="C200">
        <v>-4.6744146332475323</v>
      </c>
      <c r="D200" t="str">
        <v xml:space="preserve">James Wiseman </v>
      </c>
      <c r="E200" t="str">
        <v>C</v>
      </c>
      <c r="F200" t="str">
        <v>GSW</v>
      </c>
      <c r="G200">
        <v>65</v>
      </c>
      <c r="H200">
        <v>25.2</v>
      </c>
      <c r="I200">
        <v>1</v>
      </c>
      <c r="J200">
        <v>-3.0062500000000001</v>
      </c>
      <c r="K200">
        <v>-0.17152777777777783</v>
      </c>
      <c r="L200">
        <v>0.92083333333333339</v>
      </c>
      <c r="M200">
        <v>0.7854166666666671</v>
      </c>
      <c r="N200">
        <v>-0.69513888888888886</v>
      </c>
      <c r="O200">
        <v>1.25</v>
      </c>
      <c r="P200">
        <v>-1.06</v>
      </c>
      <c r="Q200">
        <v>-1.75</v>
      </c>
      <c r="R200">
        <v>-0.47</v>
      </c>
      <c r="S200">
        <v>1.35</v>
      </c>
      <c r="T200">
        <v>-1.21</v>
      </c>
      <c r="U200">
        <v>-1.44</v>
      </c>
      <c r="V200">
        <v>2.56</v>
      </c>
      <c r="W200">
        <v>0.57999999999999996</v>
      </c>
      <c r="X200">
        <v>-3.0062500000000001</v>
      </c>
      <c r="Y200">
        <v>-1.8666666666666669</v>
      </c>
      <c r="Z200">
        <v>-2.7611111111111111</v>
      </c>
      <c r="AA200">
        <v>-2.115555555555555</v>
      </c>
      <c r="AB200">
        <v>-2.4416666666666669</v>
      </c>
      <c r="AC200">
        <f>X200 - X$103</f>
        <v>-3.7972222222222221</v>
      </c>
      <c r="AD200">
        <f>Y200 - Y$103</f>
        <v>-2.5472222222222221</v>
      </c>
      <c r="AE200">
        <f>Z200 - Z$103</f>
        <v>-3.3344444444444443</v>
      </c>
      <c r="AF200">
        <f>AA200 - AA$103</f>
        <v>-2.8058333333333323</v>
      </c>
      <c r="AG200">
        <f>AB200 - AB$103</f>
        <v>-3.2972222222222225</v>
      </c>
    </row>
    <row r="201" spans="2:33" x14ac:dyDescent="0.35">
      <c r="B201" t="str">
        <v>_______</v>
      </c>
      <c r="C201">
        <v>-4.9888891198496763</v>
      </c>
      <c r="D201" t="str">
        <v xml:space="preserve">Mo Bamba </v>
      </c>
      <c r="E201" t="str">
        <v>C</v>
      </c>
      <c r="F201" t="str">
        <v>ORL</v>
      </c>
      <c r="G201">
        <v>63</v>
      </c>
      <c r="H201">
        <v>17.600000000000001</v>
      </c>
      <c r="I201">
        <v>1</v>
      </c>
      <c r="J201">
        <v>-3.3249999999999997</v>
      </c>
      <c r="K201">
        <v>-0.21874999999999989</v>
      </c>
      <c r="L201">
        <v>0.58624999999999994</v>
      </c>
      <c r="M201">
        <v>0.37625000000000003</v>
      </c>
      <c r="N201">
        <v>-0.9362499999999998</v>
      </c>
      <c r="O201">
        <v>0.03</v>
      </c>
      <c r="P201">
        <v>-0.68</v>
      </c>
      <c r="Q201">
        <v>-0.75</v>
      </c>
      <c r="R201">
        <v>-1</v>
      </c>
      <c r="S201">
        <v>0.52</v>
      </c>
      <c r="T201">
        <v>-0.92</v>
      </c>
      <c r="U201">
        <v>-1</v>
      </c>
      <c r="V201">
        <v>2.73</v>
      </c>
      <c r="W201">
        <v>0.82</v>
      </c>
      <c r="X201">
        <v>-3.3249999999999997</v>
      </c>
      <c r="Y201">
        <v>-1.8704166666666666</v>
      </c>
      <c r="Z201">
        <v>-2.9422222222222221</v>
      </c>
      <c r="AA201">
        <v>-2.3083333333333331</v>
      </c>
      <c r="AB201">
        <v>-2.5375000000000001</v>
      </c>
      <c r="AC201">
        <f>X201 - X$103</f>
        <v>-4.1159722222222221</v>
      </c>
      <c r="AD201">
        <f>Y201 - Y$103</f>
        <v>-2.5509722222222218</v>
      </c>
      <c r="AE201">
        <f>Z201 - Z$103</f>
        <v>-3.5155555555555553</v>
      </c>
      <c r="AF201">
        <f>AA201 - AA$103</f>
        <v>-2.9986111111111104</v>
      </c>
      <c r="AG201">
        <f>AB201 - AB$103</f>
        <v>-3.3930555555555557</v>
      </c>
    </row>
    <row r="202" spans="2:33" x14ac:dyDescent="0.35">
      <c r="B202" t="str">
        <v>_______</v>
      </c>
      <c r="C202">
        <v>-12.703688216168779</v>
      </c>
      <c r="D202" t="str">
        <v>Daniel Gafford</v>
      </c>
      <c r="E202" t="str">
        <v>C, PF</v>
      </c>
      <c r="F202" t="str">
        <v>CHI</v>
      </c>
      <c r="G202">
        <v>56</v>
      </c>
      <c r="H202">
        <v>15.5</v>
      </c>
      <c r="I202">
        <v>1</v>
      </c>
      <c r="J202">
        <v>-3.5933333333333333</v>
      </c>
      <c r="K202">
        <v>-1.3844444444444446</v>
      </c>
      <c r="L202">
        <v>-0.55222222222222239</v>
      </c>
      <c r="M202">
        <v>-0.15555555555555536</v>
      </c>
      <c r="N202">
        <v>-1.9833333333333336</v>
      </c>
      <c r="O202">
        <v>2.1800000000000002</v>
      </c>
      <c r="P202">
        <v>-1.58</v>
      </c>
      <c r="Q202">
        <v>-1.75</v>
      </c>
      <c r="R202">
        <v>-1.04</v>
      </c>
      <c r="S202">
        <v>-0.02</v>
      </c>
      <c r="T202">
        <v>-1.07</v>
      </c>
      <c r="U202">
        <v>-1.34</v>
      </c>
      <c r="V202">
        <v>2.0699999999999998</v>
      </c>
      <c r="W202">
        <v>0.77</v>
      </c>
      <c r="X202">
        <v>-3.5933333333333333</v>
      </c>
      <c r="Y202">
        <v>-1.8890277777777778</v>
      </c>
      <c r="Z202">
        <v>-3.1236111111111113</v>
      </c>
      <c r="AA202">
        <v>-2.5375000000000001</v>
      </c>
      <c r="AB202">
        <v>-2.5962499999999995</v>
      </c>
      <c r="AC202">
        <f>X202 - X$103</f>
        <v>-4.3843055555555557</v>
      </c>
      <c r="AD202">
        <f>Y202 - Y$103</f>
        <v>-2.5695833333333331</v>
      </c>
      <c r="AE202">
        <f>Z202 - Z$103</f>
        <v>-3.6969444444444446</v>
      </c>
      <c r="AF202">
        <f>AA202 - AA$103</f>
        <v>-3.2277777777777774</v>
      </c>
      <c r="AG202">
        <f>AB202 - AB$103</f>
        <v>-3.4518055555555551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>
      <selection activeCell="B1" sqref="B1"/>
    </sheetView>
  </sheetViews>
  <sheetFormatPr defaultRowHeight="14.5" x14ac:dyDescent="0.35"/>
  <sheetData>
    <row r="1" spans="1:201" x14ac:dyDescent="0.35">
      <c r="A1" t="str">
        <f>sorted!AC2</f>
        <v>puntORP</v>
      </c>
      <c r="B1">
        <f>sorted!AC3</f>
        <v>12.657916666666665</v>
      </c>
      <c r="C1">
        <f>sorted!AC4</f>
        <v>10.989861111111111</v>
      </c>
      <c r="D1">
        <f>sorted!AC5</f>
        <v>10.394444444444444</v>
      </c>
      <c r="E1">
        <f>sorted!AC6</f>
        <v>9.8812499999999996</v>
      </c>
      <c r="F1">
        <f>sorted!AC7</f>
        <v>9.1086111111111112</v>
      </c>
      <c r="G1">
        <f>sorted!AC8</f>
        <v>8.9519444444444449</v>
      </c>
      <c r="H1">
        <f>sorted!AC9</f>
        <v>8.9409722222222232</v>
      </c>
      <c r="I1">
        <f>sorted!AC10</f>
        <v>8.7499305555555562</v>
      </c>
      <c r="J1">
        <f>sorted!AC11</f>
        <v>8.4506944444444443</v>
      </c>
      <c r="K1">
        <f>sorted!AC12</f>
        <v>8.2937499999999993</v>
      </c>
      <c r="L1">
        <f>sorted!AC13</f>
        <v>7.1340277777777779</v>
      </c>
      <c r="M1">
        <f>sorted!AC14</f>
        <v>6.7602777777777785</v>
      </c>
      <c r="N1">
        <f>sorted!AC15</f>
        <v>6.7511111111111122</v>
      </c>
      <c r="O1">
        <f>sorted!AC16</f>
        <v>6.1044444444444448</v>
      </c>
      <c r="P1">
        <f>sorted!AC17</f>
        <v>6.0513888888888889</v>
      </c>
      <c r="Q1">
        <f>sorted!AC18</f>
        <v>5.8845833333333326</v>
      </c>
      <c r="R1">
        <f>sorted!AC19</f>
        <v>5.8104166666666668</v>
      </c>
      <c r="S1">
        <f>sorted!AC20</f>
        <v>5.7229166666666673</v>
      </c>
      <c r="T1">
        <f>sorted!AC21</f>
        <v>5.5770833333333334</v>
      </c>
      <c r="U1">
        <f>sorted!AC22</f>
        <v>5.4234722222222214</v>
      </c>
      <c r="V1">
        <f>sorted!AC23</f>
        <v>5.1340277777777779</v>
      </c>
      <c r="W1">
        <f>sorted!AC24</f>
        <v>4.9412500000000001</v>
      </c>
      <c r="X1">
        <f>sorted!AC25</f>
        <v>4.9090277777777782</v>
      </c>
      <c r="Y1">
        <f>sorted!AC26</f>
        <v>4.8493055555555564</v>
      </c>
      <c r="Z1">
        <f>sorted!AC27</f>
        <v>4.8261111111111115</v>
      </c>
      <c r="AA1">
        <f>sorted!AC28</f>
        <v>4.761111111111112</v>
      </c>
      <c r="AB1">
        <f>sorted!AC29</f>
        <v>4.7312500000000011</v>
      </c>
      <c r="AC1">
        <f>sorted!AC30</f>
        <v>4.5673611111111123</v>
      </c>
      <c r="AD1">
        <f>sorted!AC31</f>
        <v>4.5565277777777782</v>
      </c>
      <c r="AE1">
        <f>sorted!AC32</f>
        <v>4.242916666666666</v>
      </c>
      <c r="AF1">
        <f>sorted!AC33</f>
        <v>4.2375000000000007</v>
      </c>
      <c r="AG1">
        <f>sorted!AC34</f>
        <v>4.1956944444444444</v>
      </c>
      <c r="AH1">
        <f>sorted!AC35</f>
        <v>4.094444444444445</v>
      </c>
      <c r="AI1">
        <f>sorted!AC36</f>
        <v>3.9362500000000002</v>
      </c>
      <c r="AJ1">
        <f>sorted!AC37</f>
        <v>3.8951388888888889</v>
      </c>
      <c r="AK1">
        <f>sorted!AC38</f>
        <v>3.8368055555555562</v>
      </c>
      <c r="AL1">
        <f>sorted!AC39</f>
        <v>3.484583333333334</v>
      </c>
      <c r="AM1">
        <f>sorted!AC40</f>
        <v>3.3708333333333336</v>
      </c>
      <c r="AN1">
        <f>sorted!AC41</f>
        <v>3.1812499999999999</v>
      </c>
      <c r="AO1">
        <f>sorted!AC42</f>
        <v>3.0845833333333328</v>
      </c>
      <c r="AP1">
        <f>sorted!AC43</f>
        <v>3.0336111111111119</v>
      </c>
      <c r="AQ1">
        <f>sorted!AC44</f>
        <v>2.9520833333333338</v>
      </c>
      <c r="AR1">
        <f>sorted!AC45</f>
        <v>2.8062500000000004</v>
      </c>
      <c r="AS1">
        <f>sorted!AC46</f>
        <v>2.7358333333333338</v>
      </c>
      <c r="AT1">
        <f>sorted!AC47</f>
        <v>2.5923611111111113</v>
      </c>
      <c r="AU1">
        <f>sorted!AC48</f>
        <v>2.5329166666666669</v>
      </c>
      <c r="AV1">
        <f>sorted!AC49</f>
        <v>2.3765277777777776</v>
      </c>
      <c r="AW1">
        <f>sorted!AC50</f>
        <v>2.3734722222222215</v>
      </c>
      <c r="AX1">
        <f>sorted!AC51</f>
        <v>2.2152777777777772</v>
      </c>
      <c r="AY1">
        <f>sorted!AC52</f>
        <v>2.1548611111111118</v>
      </c>
      <c r="AZ1">
        <f>sorted!AC53</f>
        <v>2.0565277777777782</v>
      </c>
      <c r="BA1">
        <f>sorted!AC54</f>
        <v>2.0204166666666672</v>
      </c>
      <c r="BB1">
        <f>sorted!AC55</f>
        <v>2.000694444444445</v>
      </c>
      <c r="BC1">
        <f>sorted!AC56</f>
        <v>1.911805555555556</v>
      </c>
      <c r="BD1">
        <f>sorted!AC57</f>
        <v>1.8009722222222226</v>
      </c>
      <c r="BE1">
        <f>sorted!AC58</f>
        <v>1.6590277777777787</v>
      </c>
      <c r="BF1">
        <f>sorted!AC59</f>
        <v>1.6076388888888893</v>
      </c>
      <c r="BG1">
        <f>sorted!AC60</f>
        <v>1.6015277777777777</v>
      </c>
      <c r="BH1">
        <f>sorted!AC61</f>
        <v>1.5618055555555559</v>
      </c>
      <c r="BI1">
        <f>sorted!AC62</f>
        <v>1.5540277777777782</v>
      </c>
      <c r="BJ1">
        <f>sorted!AC63</f>
        <v>1.4930555555555558</v>
      </c>
      <c r="BK1">
        <f>sorted!AC64</f>
        <v>1.4090277777777791</v>
      </c>
      <c r="BL1">
        <f>sorted!AC65</f>
        <v>1.3772222222222221</v>
      </c>
      <c r="BM1">
        <f>sorted!AC66</f>
        <v>1.3518055555555559</v>
      </c>
      <c r="BN1">
        <f>sorted!AC67</f>
        <v>1.306805555555556</v>
      </c>
      <c r="BO1">
        <f>sorted!AC68</f>
        <v>1.2962500000000001</v>
      </c>
      <c r="BP1">
        <f>sorted!AC69</f>
        <v>1.2376388888888892</v>
      </c>
      <c r="BQ1">
        <f>sorted!AC70</f>
        <v>1.2283333333333335</v>
      </c>
      <c r="BR1">
        <f>sorted!AC71</f>
        <v>1.1544444444444451</v>
      </c>
      <c r="BS1">
        <f>sorted!AC72</f>
        <v>1.0980555555555558</v>
      </c>
      <c r="BT1">
        <f>sorted!AC73</f>
        <v>1.0412500000000007</v>
      </c>
      <c r="BU1">
        <f>sorted!AC74</f>
        <v>1.0145833333333334</v>
      </c>
      <c r="BV1">
        <f>sorted!AC75</f>
        <v>1.0041666666666669</v>
      </c>
      <c r="BW1">
        <f>sorted!AC76</f>
        <v>0.99791666666666712</v>
      </c>
      <c r="BX1">
        <f>sorted!AC77</f>
        <v>0.98638888888888909</v>
      </c>
      <c r="BY1">
        <f>sorted!AC78</f>
        <v>0.96902777777777749</v>
      </c>
      <c r="BZ1">
        <f>sorted!AC79</f>
        <v>0.95708333333333384</v>
      </c>
      <c r="CA1">
        <f>sorted!AC80</f>
        <v>0.88125000000000042</v>
      </c>
      <c r="CB1">
        <f>sorted!AC81</f>
        <v>0.82902777777777759</v>
      </c>
      <c r="CC1">
        <f>sorted!AC82</f>
        <v>0.79374999999999984</v>
      </c>
      <c r="CD1">
        <f>sorted!AC83</f>
        <v>0.78236111111111095</v>
      </c>
      <c r="CE1">
        <f>sorted!AC84</f>
        <v>0.75486111111111132</v>
      </c>
      <c r="CF1">
        <f>sorted!AC85</f>
        <v>0.67291666666666694</v>
      </c>
      <c r="CG1">
        <f>sorted!AC86</f>
        <v>0.65402777777777799</v>
      </c>
      <c r="CH1">
        <f>sorted!AC87</f>
        <v>0.58625000000000005</v>
      </c>
      <c r="CI1">
        <f>sorted!AC88</f>
        <v>0.57791666666666719</v>
      </c>
      <c r="CJ1">
        <f>sorted!AC89</f>
        <v>0.549027777777778</v>
      </c>
      <c r="CK1">
        <f>sorted!AC90</f>
        <v>0.51180555555555596</v>
      </c>
      <c r="CL1">
        <f>sorted!AC91</f>
        <v>0.44236111111111132</v>
      </c>
      <c r="CM1">
        <f>sorted!AC92</f>
        <v>0.42777777777777792</v>
      </c>
      <c r="CN1">
        <f>sorted!AC93</f>
        <v>0.38236111111111126</v>
      </c>
      <c r="CO1">
        <f>sorted!AC94</f>
        <v>0.37152777777777801</v>
      </c>
      <c r="CP1">
        <f>sorted!AC95</f>
        <v>0.2481944444444445</v>
      </c>
      <c r="CQ1">
        <f>sorted!AC96</f>
        <v>0.23208333333333353</v>
      </c>
      <c r="CR1">
        <f>sorted!AC97</f>
        <v>0.15819444444444464</v>
      </c>
      <c r="CS1">
        <f>sorted!AC98</f>
        <v>0.13347222222222233</v>
      </c>
      <c r="CT1">
        <f>sorted!AC99</f>
        <v>8.4027777777777923E-2</v>
      </c>
      <c r="CU1">
        <f>sorted!AC100</f>
        <v>8.013888888888876E-2</v>
      </c>
      <c r="CV1">
        <f>sorted!AC101</f>
        <v>7.569444444444462E-2</v>
      </c>
      <c r="CW1">
        <f>sorted!AC102</f>
        <v>2.6805555555555638E-2</v>
      </c>
      <c r="CX1">
        <f>sorted!AC103</f>
        <v>0</v>
      </c>
      <c r="CY1">
        <f>sorted!AC104</f>
        <v>-5.7638888888888795E-2</v>
      </c>
      <c r="CZ1">
        <f>sorted!AC105</f>
        <v>-6.2083333333332935E-2</v>
      </c>
      <c r="DA1">
        <f>sorted!AC106</f>
        <v>-6.8750000000000422E-2</v>
      </c>
      <c r="DB1">
        <f>sorted!AC107</f>
        <v>-9.0972222222221899E-2</v>
      </c>
      <c r="DC1">
        <f>sorted!AC108</f>
        <v>-0.16763888888888878</v>
      </c>
      <c r="DD1">
        <f>sorted!AC109</f>
        <v>-0.17874999999999974</v>
      </c>
      <c r="DE1">
        <f>sorted!AC110</f>
        <v>-0.23986111111111086</v>
      </c>
      <c r="DF1">
        <f>sorted!AC111</f>
        <v>-0.28402777777777766</v>
      </c>
      <c r="DG1">
        <f>sorted!AC112</f>
        <v>-0.30708333333333326</v>
      </c>
      <c r="DH1">
        <f>sorted!AC113</f>
        <v>-0.36291666666666655</v>
      </c>
      <c r="DI1">
        <f>sorted!AC114</f>
        <v>-0.38208333333333333</v>
      </c>
      <c r="DJ1">
        <f>sorted!AC115</f>
        <v>-0.4226388888888889</v>
      </c>
      <c r="DK1">
        <f>sorted!AC116</f>
        <v>-0.42805555555555519</v>
      </c>
      <c r="DL1">
        <f>sorted!AC117</f>
        <v>-0.45319444444444429</v>
      </c>
      <c r="DM1">
        <f>sorted!AC118</f>
        <v>-0.49763888888888874</v>
      </c>
      <c r="DN1">
        <f>sorted!AC119</f>
        <v>-0.61597222222222203</v>
      </c>
      <c r="DO1">
        <f>sorted!AC120</f>
        <v>-0.62430555555555522</v>
      </c>
      <c r="DP1">
        <f>sorted!AC121</f>
        <v>-0.63541666666666652</v>
      </c>
      <c r="DQ1">
        <f>sorted!AC122</f>
        <v>-0.64930555555555536</v>
      </c>
      <c r="DR1">
        <f>sorted!AC123</f>
        <v>-0.64930555555555536</v>
      </c>
      <c r="DS1">
        <f>sorted!AC124</f>
        <v>-0.6513888888888888</v>
      </c>
      <c r="DT1">
        <f>sorted!AC125</f>
        <v>-0.70722222222222197</v>
      </c>
      <c r="DU1">
        <f>sorted!AC126</f>
        <v>-0.72291666666666632</v>
      </c>
      <c r="DV1">
        <f>sorted!AC127</f>
        <v>-0.72430555555555531</v>
      </c>
      <c r="DW1">
        <f>sorted!AC128</f>
        <v>-0.79986111111111102</v>
      </c>
      <c r="DX1">
        <f>sorted!AC129</f>
        <v>-0.80986111111111092</v>
      </c>
      <c r="DY1">
        <f>sorted!AC130</f>
        <v>-0.82819444444444423</v>
      </c>
      <c r="DZ1">
        <f>sorted!AC131</f>
        <v>-0.83263888888888882</v>
      </c>
      <c r="EA1">
        <f>sorted!AC132</f>
        <v>-0.84013888888888844</v>
      </c>
      <c r="EB1">
        <f>sorted!AC133</f>
        <v>-0.88819444444444418</v>
      </c>
      <c r="EC1">
        <f>sorted!AC134</f>
        <v>-0.89791666666666636</v>
      </c>
      <c r="ED1">
        <f>sorted!AC135</f>
        <v>-0.90763888888888866</v>
      </c>
      <c r="EE1">
        <f>sorted!AC136</f>
        <v>-0.92708333333333315</v>
      </c>
      <c r="EF1">
        <f>sorted!AC137</f>
        <v>-0.96013888888888865</v>
      </c>
      <c r="EG1">
        <f>sorted!AC138</f>
        <v>-0.9854166666666665</v>
      </c>
      <c r="EH1">
        <f>sorted!AC139</f>
        <v>-1.030972222222222</v>
      </c>
      <c r="EI1">
        <f>sorted!AC140</f>
        <v>-1.1876388888888887</v>
      </c>
      <c r="EJ1">
        <f>sorted!AC141</f>
        <v>-1.2004166666666665</v>
      </c>
      <c r="EK1">
        <f>sorted!AC142</f>
        <v>-1.2090277777777778</v>
      </c>
      <c r="EL1">
        <f>sorted!AC143</f>
        <v>-1.2283333333333333</v>
      </c>
      <c r="EM1">
        <f>sorted!AC144</f>
        <v>-1.2618055555555554</v>
      </c>
      <c r="EN1">
        <f>sorted!AC145</f>
        <v>-1.2631944444444443</v>
      </c>
      <c r="EO1">
        <f>sorted!AC146</f>
        <v>-1.274861111111111</v>
      </c>
      <c r="EP1">
        <f>sorted!AC147</f>
        <v>-1.2965277777777775</v>
      </c>
      <c r="EQ1">
        <f>sorted!AC148</f>
        <v>-1.2965277777777779</v>
      </c>
      <c r="ER1">
        <f>sorted!AC149</f>
        <v>-1.3709722222222223</v>
      </c>
      <c r="ES1">
        <f>sorted!AC150</f>
        <v>-1.3790277777777775</v>
      </c>
      <c r="ET1">
        <f>sorted!AC151</f>
        <v>-1.4326388888888888</v>
      </c>
      <c r="EU1">
        <f>sorted!AC152</f>
        <v>-1.4434722222222223</v>
      </c>
      <c r="EV1">
        <f>sorted!AC153</f>
        <v>-1.4516666666666664</v>
      </c>
      <c r="EW1">
        <f>sorted!AC154</f>
        <v>-1.4826388888888888</v>
      </c>
      <c r="EX1">
        <f>sorted!AC155</f>
        <v>-1.549305555555555</v>
      </c>
      <c r="EY1">
        <f>sorted!AC156</f>
        <v>-1.6126388888888887</v>
      </c>
      <c r="EZ1">
        <f>sorted!AC157</f>
        <v>-1.6368055555555552</v>
      </c>
      <c r="FA1">
        <f>sorted!AC158</f>
        <v>-1.6659722222222222</v>
      </c>
      <c r="FB1">
        <f>sorted!AC159</f>
        <v>-1.6787499999999997</v>
      </c>
      <c r="FC1">
        <f>sorted!AC160</f>
        <v>-1.7354166666666664</v>
      </c>
      <c r="FD1">
        <f>sorted!AC161</f>
        <v>-1.7731944444444441</v>
      </c>
      <c r="FE1">
        <f>sorted!AC162</f>
        <v>-1.7773611111111109</v>
      </c>
      <c r="FF1">
        <f>sorted!AC163</f>
        <v>-1.7976388888888888</v>
      </c>
      <c r="FG1">
        <f>sorted!AC164</f>
        <v>-1.8059722222222221</v>
      </c>
      <c r="FH1">
        <f>sorted!AC165</f>
        <v>-1.8334722222222219</v>
      </c>
      <c r="FI1">
        <f>sorted!AC166</f>
        <v>-1.8393055555555553</v>
      </c>
      <c r="FJ1">
        <f>sorted!AC167</f>
        <v>-1.8487499999999999</v>
      </c>
      <c r="FK1">
        <f>sorted!AC168</f>
        <v>-1.8812499999999996</v>
      </c>
      <c r="FL1">
        <f>sorted!AC169</f>
        <v>-1.9770833333333333</v>
      </c>
      <c r="FM1">
        <f>sorted!AC170</f>
        <v>-1.978472222222222</v>
      </c>
      <c r="FN1">
        <f>sorted!AC171</f>
        <v>-1.9820833333333332</v>
      </c>
      <c r="FO1">
        <f>sorted!AC172</f>
        <v>-1.9826388888888888</v>
      </c>
      <c r="FP1">
        <f>sorted!AC173</f>
        <v>-2.0093055555555552</v>
      </c>
      <c r="FQ1">
        <f>sorted!AC174</f>
        <v>-2.0659722222222219</v>
      </c>
      <c r="FR1">
        <f>sorted!AC175</f>
        <v>-2.0840277777777776</v>
      </c>
      <c r="FS1">
        <f>sorted!AC176</f>
        <v>-2.1423611111111112</v>
      </c>
      <c r="FT1">
        <f>sorted!AC177</f>
        <v>-2.1765277777777778</v>
      </c>
      <c r="FU1">
        <f>sorted!AC178</f>
        <v>-2.1774999999999998</v>
      </c>
      <c r="FV1">
        <f>sorted!AC179</f>
        <v>-2.2054166666666664</v>
      </c>
      <c r="FW1">
        <f>sorted!AC180</f>
        <v>-2.2737499999999993</v>
      </c>
      <c r="FX1">
        <f>sorted!AC181</f>
        <v>-2.2895833333333333</v>
      </c>
      <c r="FY1">
        <f>sorted!AC182</f>
        <v>-2.3134722222222224</v>
      </c>
      <c r="FZ1">
        <f>sorted!AC183</f>
        <v>-2.3576388888888888</v>
      </c>
      <c r="GA1">
        <f>sorted!AC184</f>
        <v>-2.4194444444444443</v>
      </c>
      <c r="GB1">
        <f>sorted!AC185</f>
        <v>-2.4443055555555553</v>
      </c>
      <c r="GC1">
        <f>sorted!AC186</f>
        <v>-2.4923611111111108</v>
      </c>
      <c r="GD1">
        <f>sorted!AC187</f>
        <v>-2.5154166666666664</v>
      </c>
      <c r="GE1">
        <f>sorted!AC188</f>
        <v>-2.7159722222222222</v>
      </c>
      <c r="GF1">
        <f>sorted!AC189</f>
        <v>-2.7648611111111112</v>
      </c>
      <c r="GG1">
        <f>sorted!AC190</f>
        <v>-2.8159722222222223</v>
      </c>
      <c r="GH1">
        <f>sorted!AC191</f>
        <v>-2.8381944444444445</v>
      </c>
      <c r="GI1">
        <f>sorted!AC192</f>
        <v>-3.0465277777777779</v>
      </c>
      <c r="GJ1">
        <f>sorted!AC193</f>
        <v>-3.0576388888888881</v>
      </c>
      <c r="GK1">
        <f>sorted!AC194</f>
        <v>-3.066527777777778</v>
      </c>
      <c r="GL1">
        <f>sorted!AC195</f>
        <v>-3.0754166666666665</v>
      </c>
      <c r="GM1">
        <f>sorted!AC196</f>
        <v>-3.0894444444444442</v>
      </c>
      <c r="GN1">
        <f>sorted!AC197</f>
        <v>-3.1109722222222218</v>
      </c>
      <c r="GO1">
        <f>sorted!AC198</f>
        <v>-3.3315277777777772</v>
      </c>
      <c r="GP1">
        <f>sorted!AC199</f>
        <v>-3.7759722222222218</v>
      </c>
      <c r="GQ1">
        <f>sorted!AC200</f>
        <v>-3.7972222222222221</v>
      </c>
      <c r="GR1">
        <f>sorted!AC201</f>
        <v>-4.1159722222222221</v>
      </c>
      <c r="GS1">
        <f>sorted!AC202</f>
        <v>-4.3843055555555557</v>
      </c>
    </row>
    <row r="2" spans="1:201" x14ac:dyDescent="0.35">
      <c r="A2" t="str">
        <f>sorted!AD2</f>
        <v>zORP</v>
      </c>
      <c r="B2">
        <f>sorted!AD3</f>
        <v>11.176944444444445</v>
      </c>
      <c r="C2">
        <f>sorted!AD4</f>
        <v>10.750999999999999</v>
      </c>
      <c r="D2">
        <f>sorted!AD5</f>
        <v>9.4202777777777769</v>
      </c>
      <c r="E2">
        <f>sorted!AD6</f>
        <v>8.9320833333333347</v>
      </c>
      <c r="F2">
        <f>sorted!AD7</f>
        <v>7.9861111111111107</v>
      </c>
      <c r="G2">
        <f>sorted!AD8</f>
        <v>7.6777777777777789</v>
      </c>
      <c r="H2">
        <f>sorted!AD9</f>
        <v>7.5833333333333357</v>
      </c>
      <c r="I2">
        <f>sorted!AD10</f>
        <v>6.3555555555555561</v>
      </c>
      <c r="J2">
        <f>sorted!AD11</f>
        <v>6.1277777777777782</v>
      </c>
      <c r="K2">
        <f>sorted!AD12</f>
        <v>5.9915277777777778</v>
      </c>
      <c r="L2">
        <f>sorted!AD13</f>
        <v>5.9417361111111129</v>
      </c>
      <c r="M2">
        <f>sorted!AD14</f>
        <v>5.6875000000000009</v>
      </c>
      <c r="N2">
        <f>sorted!AD15</f>
        <v>5.6379166666666665</v>
      </c>
      <c r="O2">
        <f>sorted!AD16</f>
        <v>5.636111111111112</v>
      </c>
      <c r="P2">
        <f>sorted!AD17</f>
        <v>5.4815277777777798</v>
      </c>
      <c r="Q2">
        <f>sorted!AD18</f>
        <v>5.4719444444444445</v>
      </c>
      <c r="R2">
        <f>sorted!AD19</f>
        <v>5.2869444444444449</v>
      </c>
      <c r="S2">
        <f>sorted!AD20</f>
        <v>5.2127777777777773</v>
      </c>
      <c r="T2">
        <f>sorted!AD21</f>
        <v>4.709027777777778</v>
      </c>
      <c r="U2">
        <f>sorted!AD22</f>
        <v>4.4747222222222227</v>
      </c>
      <c r="V2">
        <f>sorted!AD23</f>
        <v>4.4291666666666663</v>
      </c>
      <c r="W2">
        <f>sorted!AD24</f>
        <v>4.4188888888888895</v>
      </c>
      <c r="X2">
        <f>sorted!AD25</f>
        <v>4.3993055555555554</v>
      </c>
      <c r="Y2">
        <f>sorted!AD26</f>
        <v>4.1944444444444446</v>
      </c>
      <c r="Z2">
        <f>sorted!AD27</f>
        <v>3.8591666666666669</v>
      </c>
      <c r="AA2">
        <f>sorted!AD28</f>
        <v>3.8338888888888896</v>
      </c>
      <c r="AB2">
        <f>sorted!AD29</f>
        <v>3.7395833333333339</v>
      </c>
      <c r="AC2">
        <f>sorted!AD30</f>
        <v>3.7394444444444446</v>
      </c>
      <c r="AD2">
        <f>sorted!AD31</f>
        <v>3.5555555555555554</v>
      </c>
      <c r="AE2">
        <f>sorted!AD32</f>
        <v>3.3994444444444429</v>
      </c>
      <c r="AF2">
        <f>sorted!AD33</f>
        <v>3.3638888888888898</v>
      </c>
      <c r="AG2">
        <f>sorted!AD34</f>
        <v>3.2891666666666683</v>
      </c>
      <c r="AH2">
        <f>sorted!AD35</f>
        <v>3.2861111111111114</v>
      </c>
      <c r="AI2">
        <f>sorted!AD36</f>
        <v>3.1888888888888891</v>
      </c>
      <c r="AJ2">
        <f>sorted!AD37</f>
        <v>3.0611111111111118</v>
      </c>
      <c r="AK2">
        <f>sorted!AD38</f>
        <v>3.0594444444444444</v>
      </c>
      <c r="AL2">
        <f>sorted!AD39</f>
        <v>3.0194444444444453</v>
      </c>
      <c r="AM2">
        <f>sorted!AD40</f>
        <v>2.9765277777777777</v>
      </c>
      <c r="AN2">
        <f>sorted!AD41</f>
        <v>2.9579166666666672</v>
      </c>
      <c r="AO2">
        <f>sorted!AD42</f>
        <v>2.9215277777777788</v>
      </c>
      <c r="AP2">
        <f>sorted!AD43</f>
        <v>2.8880555555555558</v>
      </c>
      <c r="AQ2">
        <f>sorted!AD44</f>
        <v>2.6794444444444445</v>
      </c>
      <c r="AR2">
        <f>sorted!AD45</f>
        <v>2.6722222222222221</v>
      </c>
      <c r="AS2">
        <f>sorted!AD46</f>
        <v>2.662777777777777</v>
      </c>
      <c r="AT2">
        <f>sorted!AD47</f>
        <v>2.5958333333333337</v>
      </c>
      <c r="AU2">
        <f>sorted!AD48</f>
        <v>2.5577777777777784</v>
      </c>
      <c r="AV2">
        <f>sorted!AD49</f>
        <v>2.4772222222222222</v>
      </c>
      <c r="AW2">
        <f>sorted!AD50</f>
        <v>2.4305555555555554</v>
      </c>
      <c r="AX2">
        <f>sorted!AD51</f>
        <v>2.3149999999999999</v>
      </c>
      <c r="AY2">
        <f>sorted!AD52</f>
        <v>2.1875</v>
      </c>
      <c r="AZ2">
        <f>sorted!AD53</f>
        <v>2.1855555555555557</v>
      </c>
      <c r="BA2">
        <f>sorted!AD54</f>
        <v>2.1390277777777782</v>
      </c>
      <c r="BB2">
        <f>sorted!AD55</f>
        <v>2.0645833333333332</v>
      </c>
      <c r="BC2">
        <f>sorted!AD56</f>
        <v>2.0361111111111114</v>
      </c>
      <c r="BD2">
        <f>sorted!AD57</f>
        <v>1.9826388888888884</v>
      </c>
      <c r="BE2">
        <f>sorted!AD58</f>
        <v>1.9611111111111117</v>
      </c>
      <c r="BF2">
        <f>sorted!AD59</f>
        <v>1.9594444444444443</v>
      </c>
      <c r="BG2">
        <f>sorted!AD60</f>
        <v>1.8338888888888891</v>
      </c>
      <c r="BH2">
        <f>sorted!AD61</f>
        <v>1.7694444444444448</v>
      </c>
      <c r="BI2">
        <f>sorted!AD62</f>
        <v>1.7536111111111112</v>
      </c>
      <c r="BJ2">
        <f>sorted!AD63</f>
        <v>1.681944444444444</v>
      </c>
      <c r="BK2">
        <f>sorted!AD64</f>
        <v>1.6644444444444444</v>
      </c>
      <c r="BL2">
        <f>sorted!AD65</f>
        <v>1.6430555555555557</v>
      </c>
      <c r="BM2">
        <f>sorted!AD66</f>
        <v>1.5856944444444445</v>
      </c>
      <c r="BN2">
        <f>sorted!AD67</f>
        <v>1.5830555555555561</v>
      </c>
      <c r="BO2">
        <f>sorted!AD68</f>
        <v>1.5555555555555554</v>
      </c>
      <c r="BP2">
        <f>sorted!AD69</f>
        <v>1.5434722222222228</v>
      </c>
      <c r="BQ2">
        <f>sorted!AD70</f>
        <v>1.4590277777777776</v>
      </c>
      <c r="BR2">
        <f>sorted!AD71</f>
        <v>1.4583333333333335</v>
      </c>
      <c r="BS2">
        <f>sorted!AD72</f>
        <v>1.4125000000000001</v>
      </c>
      <c r="BT2">
        <f>sorted!AD73</f>
        <v>1.3125000000000004</v>
      </c>
      <c r="BU2">
        <f>sorted!AD74</f>
        <v>1.2369444444444451</v>
      </c>
      <c r="BV2">
        <f>sorted!AD75</f>
        <v>1.1944444444444446</v>
      </c>
      <c r="BW2">
        <f>sorted!AD76</f>
        <v>1.1894444444444447</v>
      </c>
      <c r="BX2">
        <f>sorted!AD77</f>
        <v>1.1105555555555555</v>
      </c>
      <c r="BY2">
        <f>sorted!AD78</f>
        <v>1.052777777777778</v>
      </c>
      <c r="BZ2">
        <f>sorted!AD79</f>
        <v>0.9194444444444444</v>
      </c>
      <c r="CA2">
        <f>sorted!AD80</f>
        <v>0.90416666666666734</v>
      </c>
      <c r="CB2">
        <f>sorted!AD81</f>
        <v>0.88888888888888939</v>
      </c>
      <c r="CC2">
        <f>sorted!AD82</f>
        <v>0.75055555555555598</v>
      </c>
      <c r="CD2">
        <f>sorted!AD83</f>
        <v>0.7316666666666668</v>
      </c>
      <c r="CE2">
        <f>sorted!AD84</f>
        <v>0.6844444444444443</v>
      </c>
      <c r="CF2">
        <f>sorted!AD85</f>
        <v>0.67805555555555597</v>
      </c>
      <c r="CG2">
        <f>sorted!AD86</f>
        <v>0.66111111111111154</v>
      </c>
      <c r="CH2">
        <f>sorted!AD87</f>
        <v>0.65013888888888915</v>
      </c>
      <c r="CI2">
        <f>sorted!AD88</f>
        <v>0.64166666666666694</v>
      </c>
      <c r="CJ2">
        <f>sorted!AD89</f>
        <v>0.56388888888888811</v>
      </c>
      <c r="CK2">
        <f>sorted!AD90</f>
        <v>0.54722222222222239</v>
      </c>
      <c r="CL2">
        <f>sorted!AD91</f>
        <v>0.45694444444444471</v>
      </c>
      <c r="CM2">
        <f>sorted!AD92</f>
        <v>0.35277777777777775</v>
      </c>
      <c r="CN2">
        <f>sorted!AD93</f>
        <v>0.34305555555555578</v>
      </c>
      <c r="CO2">
        <f>sorted!AD94</f>
        <v>0.32444444444444442</v>
      </c>
      <c r="CP2">
        <f>sorted!AD95</f>
        <v>0.31500000000000072</v>
      </c>
      <c r="CQ2">
        <f>sorted!AD96</f>
        <v>0.24069444444444488</v>
      </c>
      <c r="CR2">
        <f>sorted!AD97</f>
        <v>0.1527777777777789</v>
      </c>
      <c r="CS2">
        <f>sorted!AD98</f>
        <v>0.11944444444444491</v>
      </c>
      <c r="CT2">
        <f>sorted!AD99</f>
        <v>0.11041666666666694</v>
      </c>
      <c r="CU2">
        <f>sorted!AD100</f>
        <v>8.3333333333333703E-2</v>
      </c>
      <c r="CV2">
        <f>sorted!AD101</f>
        <v>6.1111111111111671E-2</v>
      </c>
      <c r="CW2">
        <f>sorted!AD102</f>
        <v>5.6111111111111556E-2</v>
      </c>
      <c r="CX2">
        <f>sorted!AD103</f>
        <v>0</v>
      </c>
      <c r="CY2">
        <f>sorted!AD104</f>
        <v>-2.2222222222221255E-3</v>
      </c>
      <c r="CZ2">
        <f>sorted!AD105</f>
        <v>-1.7499999999999405E-2</v>
      </c>
      <c r="DA2">
        <f>sorted!AD106</f>
        <v>-2.8888888888888631E-2</v>
      </c>
      <c r="DB2">
        <f>sorted!AD107</f>
        <v>-8.4444444444443989E-2</v>
      </c>
      <c r="DC2">
        <f>sorted!AD108</f>
        <v>-0.11291666666666644</v>
      </c>
      <c r="DD2">
        <f>sorted!AD109</f>
        <v>-0.14083333333333303</v>
      </c>
      <c r="DE2">
        <f>sorted!AD110</f>
        <v>-0.14583333333333304</v>
      </c>
      <c r="DF2">
        <f>sorted!AD111</f>
        <v>-0.18277777777777743</v>
      </c>
      <c r="DG2">
        <f>sorted!AD112</f>
        <v>-0.18277777777777743</v>
      </c>
      <c r="DH2">
        <f>sorted!AD113</f>
        <v>-0.21777777777777757</v>
      </c>
      <c r="DI2">
        <f>sorted!AD114</f>
        <v>-0.30277777777777726</v>
      </c>
      <c r="DJ2">
        <f>sorted!AD115</f>
        <v>-0.31027777777777732</v>
      </c>
      <c r="DK2">
        <f>sorted!AD116</f>
        <v>-0.31388888888888861</v>
      </c>
      <c r="DL2">
        <f>sorted!AD117</f>
        <v>-0.33055555555555516</v>
      </c>
      <c r="DM2">
        <f>sorted!AD118</f>
        <v>-0.36388888888888854</v>
      </c>
      <c r="DN2">
        <f>sorted!AD119</f>
        <v>-0.39277777777777745</v>
      </c>
      <c r="DO2">
        <f>sorted!AD120</f>
        <v>-0.41805555555555507</v>
      </c>
      <c r="DP2">
        <f>sorted!AD121</f>
        <v>-0.43055555555555536</v>
      </c>
      <c r="DQ2">
        <f>sorted!AD122</f>
        <v>-0.4791666666666663</v>
      </c>
      <c r="DR2">
        <f>sorted!AD123</f>
        <v>-0.50111111111111084</v>
      </c>
      <c r="DS2">
        <f>sorted!AD124</f>
        <v>-0.51166666666666616</v>
      </c>
      <c r="DT2">
        <f>sorted!AD125</f>
        <v>-0.53805555555555551</v>
      </c>
      <c r="DU2">
        <f>sorted!AD126</f>
        <v>-0.5541666666666667</v>
      </c>
      <c r="DV2">
        <f>sorted!AD127</f>
        <v>-0.57361111111111074</v>
      </c>
      <c r="DW2">
        <f>sorted!AD128</f>
        <v>-0.57388888888888867</v>
      </c>
      <c r="DX2">
        <f>sorted!AD129</f>
        <v>-0.6061111111111106</v>
      </c>
      <c r="DY2">
        <f>sorted!AD130</f>
        <v>-0.62388888888888849</v>
      </c>
      <c r="DZ2">
        <f>sorted!AD131</f>
        <v>-0.75944444444444414</v>
      </c>
      <c r="EA2">
        <f>sorted!AD132</f>
        <v>-0.76055555555555543</v>
      </c>
      <c r="EB2">
        <f>sorted!AD133</f>
        <v>-0.81083333333333307</v>
      </c>
      <c r="EC2">
        <f>sorted!AD134</f>
        <v>-0.81277777777777738</v>
      </c>
      <c r="ED2">
        <f>sorted!AD135</f>
        <v>-0.84722222222222188</v>
      </c>
      <c r="EE2">
        <f>sorted!AD136</f>
        <v>-0.85208333333333308</v>
      </c>
      <c r="EF2">
        <f>sorted!AD137</f>
        <v>-0.85555555555555529</v>
      </c>
      <c r="EG2">
        <f>sorted!AD138</f>
        <v>-0.85833333333333317</v>
      </c>
      <c r="EH2">
        <f>sorted!AD139</f>
        <v>-0.85999999999999943</v>
      </c>
      <c r="EI2">
        <f>sorted!AD140</f>
        <v>-0.89930555555555514</v>
      </c>
      <c r="EJ2">
        <f>sorted!AD141</f>
        <v>-0.95444444444444443</v>
      </c>
      <c r="EK2">
        <f>sorted!AD142</f>
        <v>-0.98194444444444395</v>
      </c>
      <c r="EL2">
        <f>sorted!AD143</f>
        <v>-1.0111111111111106</v>
      </c>
      <c r="EM2">
        <f>sorted!AD144</f>
        <v>-1.0350000000000001</v>
      </c>
      <c r="EN2">
        <f>sorted!AD145</f>
        <v>-1.0361111111111108</v>
      </c>
      <c r="EO2">
        <f>sorted!AD146</f>
        <v>-1.0430555555555554</v>
      </c>
      <c r="EP2">
        <f>sorted!AD147</f>
        <v>-1.0548611111111106</v>
      </c>
      <c r="EQ2">
        <f>sorted!AD148</f>
        <v>-1.0791666666666664</v>
      </c>
      <c r="ER2">
        <f>sorted!AD149</f>
        <v>-1.1072222222222217</v>
      </c>
      <c r="ES2">
        <f>sorted!AD150</f>
        <v>-1.1074999999999995</v>
      </c>
      <c r="ET2">
        <f>sorted!AD151</f>
        <v>-1.1375</v>
      </c>
      <c r="EU2">
        <f>sorted!AD152</f>
        <v>-1.1472222222222217</v>
      </c>
      <c r="EV2">
        <f>sorted!AD153</f>
        <v>-1.1666666666666661</v>
      </c>
      <c r="EW2">
        <f>sorted!AD154</f>
        <v>-1.2283333333333331</v>
      </c>
      <c r="EX2">
        <f>sorted!AD155</f>
        <v>-1.2283333333333331</v>
      </c>
      <c r="EY2">
        <f>sorted!AD156</f>
        <v>-1.2295833333333333</v>
      </c>
      <c r="EZ2">
        <f>sorted!AD157</f>
        <v>-1.2316666666666665</v>
      </c>
      <c r="FA2">
        <f>sorted!AD158</f>
        <v>-1.3116666666666663</v>
      </c>
      <c r="FB2">
        <f>sorted!AD159</f>
        <v>-1.3226388888888885</v>
      </c>
      <c r="FC2">
        <f>sorted!AD160</f>
        <v>-1.4272222222222219</v>
      </c>
      <c r="FD2">
        <f>sorted!AD161</f>
        <v>-1.4291666666666663</v>
      </c>
      <c r="FE2">
        <f>sorted!AD162</f>
        <v>-1.4343055555555551</v>
      </c>
      <c r="FF2">
        <f>sorted!AD163</f>
        <v>-1.4449999999999998</v>
      </c>
      <c r="FG2">
        <f>sorted!AD164</f>
        <v>-1.4749999999999996</v>
      </c>
      <c r="FH2">
        <f>sorted!AD165</f>
        <v>-1.5249999999999995</v>
      </c>
      <c r="FI2">
        <f>sorted!AD166</f>
        <v>-1.5305555555555554</v>
      </c>
      <c r="FJ2">
        <f>sorted!AD167</f>
        <v>-1.5738888888888889</v>
      </c>
      <c r="FK2">
        <f>sorted!AD168</f>
        <v>-1.5847222222222217</v>
      </c>
      <c r="FL2">
        <f>sorted!AD169</f>
        <v>-1.6722222222222216</v>
      </c>
      <c r="FM2">
        <f>sorted!AD170</f>
        <v>-1.800555555555555</v>
      </c>
      <c r="FN2">
        <f>sorted!AD171</f>
        <v>-1.8044444444444441</v>
      </c>
      <c r="FO2">
        <f>sorted!AD172</f>
        <v>-1.8055555555555554</v>
      </c>
      <c r="FP2">
        <f>sorted!AD173</f>
        <v>-1.8187500000000001</v>
      </c>
      <c r="FQ2">
        <f>sorted!AD174</f>
        <v>-1.8233333333333333</v>
      </c>
      <c r="FR2">
        <f>sorted!AD175</f>
        <v>-1.8251388888888886</v>
      </c>
      <c r="FS2">
        <f>sorted!AD176</f>
        <v>-1.8361111111111108</v>
      </c>
      <c r="FT2">
        <f>sorted!AD177</f>
        <v>-1.8902777777777775</v>
      </c>
      <c r="FU2">
        <f>sorted!AD178</f>
        <v>-1.8969444444444439</v>
      </c>
      <c r="FV2">
        <f>sorted!AD179</f>
        <v>-1.9130555555555553</v>
      </c>
      <c r="FW2">
        <f>sorted!AD180</f>
        <v>-1.9181944444444441</v>
      </c>
      <c r="FX2">
        <f>sorted!AD181</f>
        <v>-1.9513888888888884</v>
      </c>
      <c r="FY2">
        <f>sorted!AD182</f>
        <v>-1.9534722222222225</v>
      </c>
      <c r="FZ2">
        <f>sorted!AD183</f>
        <v>-2.0138888888888884</v>
      </c>
      <c r="GA2">
        <f>sorted!AD184</f>
        <v>-2.0298611111111109</v>
      </c>
      <c r="GB2">
        <f>sorted!AD185</f>
        <v>-2.0555555555555554</v>
      </c>
      <c r="GC2">
        <f>sorted!AD186</f>
        <v>-2.0577777777777775</v>
      </c>
      <c r="GD2">
        <f>sorted!AD187</f>
        <v>-2.0649999999999999</v>
      </c>
      <c r="GE2">
        <f>sorted!AD188</f>
        <v>-2.0905555555555551</v>
      </c>
      <c r="GF2">
        <f>sorted!AD189</f>
        <v>-2.1294444444444443</v>
      </c>
      <c r="GG2">
        <f>sorted!AD190</f>
        <v>-2.2483333333333331</v>
      </c>
      <c r="GH2">
        <f>sorted!AD191</f>
        <v>-2.2594444444444441</v>
      </c>
      <c r="GI2">
        <f>sorted!AD192</f>
        <v>-2.338888888888889</v>
      </c>
      <c r="GJ2">
        <f>sorted!AD193</f>
        <v>-2.3427777777777772</v>
      </c>
      <c r="GK2">
        <f>sorted!AD194</f>
        <v>-2.3616666666666659</v>
      </c>
      <c r="GL2">
        <f>sorted!AD195</f>
        <v>-2.3834722222222222</v>
      </c>
      <c r="GM2">
        <f>sorted!AD196</f>
        <v>-2.3916666666666662</v>
      </c>
      <c r="GN2">
        <f>sorted!AD197</f>
        <v>-2.4227777777777773</v>
      </c>
      <c r="GO2">
        <f>sorted!AD198</f>
        <v>-2.4405555555555551</v>
      </c>
      <c r="GP2">
        <f>sorted!AD199</f>
        <v>-2.4694444444444441</v>
      </c>
      <c r="GQ2">
        <f>sorted!AD200</f>
        <v>-2.5472222222222221</v>
      </c>
      <c r="GR2">
        <f>sorted!AD201</f>
        <v>-2.5509722222222218</v>
      </c>
      <c r="GS2">
        <f>sorted!AD202</f>
        <v>-2.5695833333333331</v>
      </c>
    </row>
    <row r="3" spans="1:201" x14ac:dyDescent="0.35">
      <c r="A3" t="str">
        <f>sorted!AE2</f>
        <v>pAstORP</v>
      </c>
      <c r="B3">
        <f>sorted!AE3</f>
        <v>10.922499999999999</v>
      </c>
      <c r="C3">
        <f>sorted!AE4</f>
        <v>8.8662500000000009</v>
      </c>
      <c r="D3">
        <f>sorted!AE5</f>
        <v>8.379999999999999</v>
      </c>
      <c r="E3">
        <f>sorted!AE6</f>
        <v>6.6933333333333325</v>
      </c>
      <c r="F3">
        <f>sorted!AE7</f>
        <v>6.3686111111111119</v>
      </c>
      <c r="G3">
        <f>sorted!AE8</f>
        <v>6.3220833333333326</v>
      </c>
      <c r="H3">
        <f>sorted!AE9</f>
        <v>6.1072222222222221</v>
      </c>
      <c r="I3">
        <f>sorted!AE10</f>
        <v>5.4516666666666671</v>
      </c>
      <c r="J3">
        <f>sorted!AE11</f>
        <v>5.2988888888888894</v>
      </c>
      <c r="K3">
        <f>sorted!AE12</f>
        <v>5.09375</v>
      </c>
      <c r="L3">
        <f>sorted!AE13</f>
        <v>5.065555555555556</v>
      </c>
      <c r="M3">
        <f>sorted!AE14</f>
        <v>5.0419444444444448</v>
      </c>
      <c r="N3">
        <f>sorted!AE15</f>
        <v>5.0233333333333334</v>
      </c>
      <c r="O3">
        <f>sorted!AE16</f>
        <v>4.7968055555555553</v>
      </c>
      <c r="P3">
        <f>sorted!AE17</f>
        <v>4.7029166666666669</v>
      </c>
      <c r="Q3">
        <f>sorted!AE18</f>
        <v>4.5683333333333342</v>
      </c>
      <c r="R3">
        <f>sorted!AE19</f>
        <v>4.3377777777777773</v>
      </c>
      <c r="S3">
        <f>sorted!AE20</f>
        <v>3.989305555555557</v>
      </c>
      <c r="T3">
        <f>sorted!AE21</f>
        <v>3.9863888888888885</v>
      </c>
      <c r="U3">
        <f>sorted!AE22</f>
        <v>3.8829166666666675</v>
      </c>
      <c r="V3">
        <f>sorted!AE23</f>
        <v>3.8100000000000005</v>
      </c>
      <c r="W3">
        <f>sorted!AE24</f>
        <v>3.7994444444444442</v>
      </c>
      <c r="X3">
        <f>sorted!AE25</f>
        <v>3.6577777777777785</v>
      </c>
      <c r="Y3">
        <f>sorted!AE26</f>
        <v>3.6420833333333338</v>
      </c>
      <c r="Z3">
        <f>sorted!AE27</f>
        <v>3.6044444444444448</v>
      </c>
      <c r="AA3">
        <f>sorted!AE28</f>
        <v>3.4931944444444438</v>
      </c>
      <c r="AB3">
        <f>sorted!AE29</f>
        <v>3.3808333333333334</v>
      </c>
      <c r="AC3">
        <f>sorted!AE30</f>
        <v>3.3288888888888892</v>
      </c>
      <c r="AD3">
        <f>sorted!AE31</f>
        <v>3.1000000000000005</v>
      </c>
      <c r="AE3">
        <f>sorted!AE32</f>
        <v>3.0436111111111108</v>
      </c>
      <c r="AF3">
        <f>sorted!AE33</f>
        <v>3.0093055555555552</v>
      </c>
      <c r="AG3">
        <f>sorted!AE34</f>
        <v>2.8099999999999996</v>
      </c>
      <c r="AH3">
        <f>sorted!AE35</f>
        <v>2.7038888888888897</v>
      </c>
      <c r="AI3">
        <f>sorted!AE36</f>
        <v>2.6944444444444451</v>
      </c>
      <c r="AJ3">
        <f>sorted!AE37</f>
        <v>2.6558333333333342</v>
      </c>
      <c r="AK3">
        <f>sorted!AE38</f>
        <v>2.6556944444444444</v>
      </c>
      <c r="AL3">
        <f>sorted!AE39</f>
        <v>2.5999999999999996</v>
      </c>
      <c r="AM3">
        <f>sorted!AE40</f>
        <v>2.4988888888888887</v>
      </c>
      <c r="AN3">
        <f>sorted!AE41</f>
        <v>2.4850000000000003</v>
      </c>
      <c r="AO3">
        <f>sorted!AE42</f>
        <v>2.351666666666667</v>
      </c>
      <c r="AP3">
        <f>sorted!AE43</f>
        <v>2.3206944444444439</v>
      </c>
      <c r="AQ3">
        <f>sorted!AE44</f>
        <v>2.3141666666666665</v>
      </c>
      <c r="AR3">
        <f>sorted!AE45</f>
        <v>2.2947222222222226</v>
      </c>
      <c r="AS3">
        <f>sorted!AE46</f>
        <v>2.2555555555555555</v>
      </c>
      <c r="AT3">
        <f>sorted!AE47</f>
        <v>2.1683333333333334</v>
      </c>
      <c r="AU3">
        <f>sorted!AE48</f>
        <v>2.1683333333333334</v>
      </c>
      <c r="AV3">
        <f>sorted!AE49</f>
        <v>2.1183333333333336</v>
      </c>
      <c r="AW3">
        <f>sorted!AE50</f>
        <v>2.11</v>
      </c>
      <c r="AX3">
        <f>sorted!AE51</f>
        <v>2.0016666666666669</v>
      </c>
      <c r="AY3">
        <f>sorted!AE52</f>
        <v>1.9641666666666668</v>
      </c>
      <c r="AZ3">
        <f>sorted!AE53</f>
        <v>1.9641666666666668</v>
      </c>
      <c r="BA3">
        <f>sorted!AE54</f>
        <v>1.8604166666666671</v>
      </c>
      <c r="BB3">
        <f>sorted!AE55</f>
        <v>1.8405555555555555</v>
      </c>
      <c r="BC3">
        <f>sorted!AE56</f>
        <v>1.8377777777777782</v>
      </c>
      <c r="BD3">
        <f>sorted!AE57</f>
        <v>1.798888888888889</v>
      </c>
      <c r="BE3">
        <f>sorted!AE58</f>
        <v>1.7022222222222219</v>
      </c>
      <c r="BF3">
        <f>sorted!AE59</f>
        <v>1.6311111111111112</v>
      </c>
      <c r="BG3">
        <f>sorted!AE60</f>
        <v>1.5947222222222228</v>
      </c>
      <c r="BH3">
        <f>sorted!AE61</f>
        <v>1.5777777777777775</v>
      </c>
      <c r="BI3">
        <f>sorted!AE62</f>
        <v>1.5762500000000004</v>
      </c>
      <c r="BJ3">
        <f>sorted!AE63</f>
        <v>1.4877777777777781</v>
      </c>
      <c r="BK3">
        <f>sorted!AE64</f>
        <v>1.471111111111111</v>
      </c>
      <c r="BL3">
        <f>sorted!AE65</f>
        <v>1.4180555555555558</v>
      </c>
      <c r="BM3">
        <f>sorted!AE66</f>
        <v>1.417777777777778</v>
      </c>
      <c r="BN3">
        <f>sorted!AE67</f>
        <v>1.4099999999999997</v>
      </c>
      <c r="BO3">
        <f>sorted!AE68</f>
        <v>1.3766666666666669</v>
      </c>
      <c r="BP3">
        <f>sorted!AE69</f>
        <v>1.3433333333333335</v>
      </c>
      <c r="BQ3">
        <f>sorted!AE70</f>
        <v>1.226388888888889</v>
      </c>
      <c r="BR3">
        <f>sorted!AE71</f>
        <v>1.2155555555555557</v>
      </c>
      <c r="BS3">
        <f>sorted!AE72</f>
        <v>1.2141666666666664</v>
      </c>
      <c r="BT3">
        <f>sorted!AE73</f>
        <v>1.1572222222222224</v>
      </c>
      <c r="BU3">
        <f>sorted!AE74</f>
        <v>1.1344444444444446</v>
      </c>
      <c r="BV3">
        <f>sorted!AE75</f>
        <v>1.1280555555555554</v>
      </c>
      <c r="BW3">
        <f>sorted!AE76</f>
        <v>0.91833333333333345</v>
      </c>
      <c r="BX3">
        <f>sorted!AE77</f>
        <v>0.90222222222222226</v>
      </c>
      <c r="BY3">
        <f>sorted!AE78</f>
        <v>0.87555555555555475</v>
      </c>
      <c r="BZ3">
        <f>sorted!AE79</f>
        <v>0.85277777777777808</v>
      </c>
      <c r="CA3">
        <f>sorted!AE80</f>
        <v>0.7300000000000002</v>
      </c>
      <c r="CB3">
        <f>sorted!AE81</f>
        <v>0.71083333333333365</v>
      </c>
      <c r="CC3">
        <f>sorted!AE82</f>
        <v>0.7091666666666665</v>
      </c>
      <c r="CD3">
        <f>sorted!AE83</f>
        <v>0.67361111111111116</v>
      </c>
      <c r="CE3">
        <f>sorted!AE84</f>
        <v>0.65166666666666706</v>
      </c>
      <c r="CF3">
        <f>sorted!AE85</f>
        <v>0.63555555555555587</v>
      </c>
      <c r="CG3">
        <f>sorted!AE86</f>
        <v>0.61499999999999999</v>
      </c>
      <c r="CH3">
        <f>sorted!AE87</f>
        <v>0.50833333333333353</v>
      </c>
      <c r="CI3">
        <f>sorted!AE88</f>
        <v>0.45611111111111113</v>
      </c>
      <c r="CJ3">
        <f>sorted!AE89</f>
        <v>0.4409722222222221</v>
      </c>
      <c r="CK3">
        <f>sorted!AE90</f>
        <v>0.41541666666666666</v>
      </c>
      <c r="CL3">
        <f>sorted!AE91</f>
        <v>0.4094444444444445</v>
      </c>
      <c r="CM3">
        <f>sorted!AE92</f>
        <v>0.39444444444444482</v>
      </c>
      <c r="CN3">
        <f>sorted!AE93</f>
        <v>0.36916666666666687</v>
      </c>
      <c r="CO3">
        <f>sorted!AE94</f>
        <v>0.34750000000000014</v>
      </c>
      <c r="CP3">
        <f>sorted!AE95</f>
        <v>0.34333333333333338</v>
      </c>
      <c r="CQ3">
        <f>sorted!AE96</f>
        <v>0.24333333333333418</v>
      </c>
      <c r="CR3">
        <f>sorted!AE97</f>
        <v>0.20305555555555599</v>
      </c>
      <c r="CS3">
        <f>sorted!AE98</f>
        <v>0.18499999999999983</v>
      </c>
      <c r="CT3">
        <f>sorted!AE99</f>
        <v>0.10999999999999999</v>
      </c>
      <c r="CU3">
        <f>sorted!AE100</f>
        <v>8.4444444444444544E-2</v>
      </c>
      <c r="CV3">
        <f>sorted!AE101</f>
        <v>7.1666666666666767E-2</v>
      </c>
      <c r="CW3">
        <f>sorted!AE102</f>
        <v>1.2916666666666687E-2</v>
      </c>
      <c r="CX3">
        <f>sorted!AE103</f>
        <v>0</v>
      </c>
      <c r="CY3">
        <f>sorted!AE104</f>
        <v>-5.0000000000000044E-3</v>
      </c>
      <c r="CZ3">
        <f>sorted!AE105</f>
        <v>-5.6944444444440023E-3</v>
      </c>
      <c r="DA3">
        <f>sorted!AE106</f>
        <v>-9.4444444444442555E-3</v>
      </c>
      <c r="DB3">
        <f>sorted!AE107</f>
        <v>-2.2222222222222032E-2</v>
      </c>
      <c r="DC3">
        <f>sorted!AE108</f>
        <v>-0.11444444444444429</v>
      </c>
      <c r="DD3">
        <f>sorted!AE109</f>
        <v>-0.12000000000000005</v>
      </c>
      <c r="DE3">
        <f>sorted!AE110</f>
        <v>-0.16902777777777755</v>
      </c>
      <c r="DF3">
        <f>sorted!AE111</f>
        <v>-0.20388888888888862</v>
      </c>
      <c r="DG3">
        <f>sorted!AE112</f>
        <v>-0.22388888888888869</v>
      </c>
      <c r="DH3">
        <f>sorted!AE113</f>
        <v>-0.2622222222222223</v>
      </c>
      <c r="DI3">
        <f>sorted!AE114</f>
        <v>-0.34069444444444436</v>
      </c>
      <c r="DJ3">
        <f>sorted!AE115</f>
        <v>-0.35583333333333345</v>
      </c>
      <c r="DK3">
        <f>sorted!AE116</f>
        <v>-0.40333333333333332</v>
      </c>
      <c r="DL3">
        <f>sorted!AE117</f>
        <v>-0.43555555555555553</v>
      </c>
      <c r="DM3">
        <f>sorted!AE118</f>
        <v>-0.43666666666666654</v>
      </c>
      <c r="DN3">
        <f>sorted!AE119</f>
        <v>-0.44305555555555554</v>
      </c>
      <c r="DO3">
        <f>sorted!AE120</f>
        <v>-0.48444444444444429</v>
      </c>
      <c r="DP3">
        <f>sorted!AE121</f>
        <v>-0.48999999999999982</v>
      </c>
      <c r="DQ3">
        <f>sorted!AE122</f>
        <v>-0.4933333333333334</v>
      </c>
      <c r="DR3">
        <f>sorted!AE123</f>
        <v>-0.49888888888888872</v>
      </c>
      <c r="DS3">
        <f>sorted!AE124</f>
        <v>-0.5149999999999999</v>
      </c>
      <c r="DT3">
        <f>sorted!AE125</f>
        <v>-0.54416666666666669</v>
      </c>
      <c r="DU3">
        <f>sorted!AE126</f>
        <v>-0.54916666666666669</v>
      </c>
      <c r="DV3">
        <f>sorted!AE127</f>
        <v>-0.56472222222222213</v>
      </c>
      <c r="DW3">
        <f>sorted!AE128</f>
        <v>-0.61499999999999999</v>
      </c>
      <c r="DX3">
        <f>sorted!AE129</f>
        <v>-0.61499999999999999</v>
      </c>
      <c r="DY3">
        <f>sorted!AE130</f>
        <v>-0.62333333333333307</v>
      </c>
      <c r="DZ3">
        <f>sorted!AE131</f>
        <v>-0.63847222222222244</v>
      </c>
      <c r="EA3">
        <f>sorted!AE132</f>
        <v>-0.64583333333333304</v>
      </c>
      <c r="EB3">
        <f>sorted!AE133</f>
        <v>-0.67111111111111132</v>
      </c>
      <c r="EC3">
        <f>sorted!AE134</f>
        <v>-0.70944444444444466</v>
      </c>
      <c r="ED3">
        <f>sorted!AE135</f>
        <v>-0.71027777777777779</v>
      </c>
      <c r="EE3">
        <f>sorted!AE136</f>
        <v>-0.72444444444444422</v>
      </c>
      <c r="EF3">
        <f>sorted!AE137</f>
        <v>-0.75055555555555553</v>
      </c>
      <c r="EG3">
        <f>sorted!AE138</f>
        <v>-0.78736111111111096</v>
      </c>
      <c r="EH3">
        <f>sorted!AE139</f>
        <v>-0.79055555555555557</v>
      </c>
      <c r="EI3">
        <f>sorted!AE140</f>
        <v>-0.81527777777777777</v>
      </c>
      <c r="EJ3">
        <f>sorted!AE141</f>
        <v>-0.82611111111111102</v>
      </c>
      <c r="EK3">
        <f>sorted!AE142</f>
        <v>-0.83166666666666678</v>
      </c>
      <c r="EL3">
        <f>sorted!AE143</f>
        <v>-0.83583333333333298</v>
      </c>
      <c r="EM3">
        <f>sorted!AE144</f>
        <v>-0.84555555555555539</v>
      </c>
      <c r="EN3">
        <f>sorted!AE145</f>
        <v>-0.84833333333333316</v>
      </c>
      <c r="EO3">
        <f>sorted!AE146</f>
        <v>-0.88444444444444414</v>
      </c>
      <c r="EP3">
        <f>sorted!AE147</f>
        <v>-0.92541666666666678</v>
      </c>
      <c r="EQ3">
        <f>sorted!AE148</f>
        <v>-0.98666666666666658</v>
      </c>
      <c r="ER3">
        <f>sorted!AE149</f>
        <v>-1.0355555555555553</v>
      </c>
      <c r="ES3">
        <f>sorted!AE150</f>
        <v>-1.0698611111111112</v>
      </c>
      <c r="ET3">
        <f>sorted!AE151</f>
        <v>-1.0977777777777775</v>
      </c>
      <c r="EU3">
        <f>sorted!AE152</f>
        <v>-1.1255555555555556</v>
      </c>
      <c r="EV3">
        <f>sorted!AE153</f>
        <v>-1.1372222222222221</v>
      </c>
      <c r="EW3">
        <f>sorted!AE154</f>
        <v>-1.1694444444444443</v>
      </c>
      <c r="EX3">
        <f>sorted!AE155</f>
        <v>-1.1875</v>
      </c>
      <c r="EY3">
        <f>sorted!AE156</f>
        <v>-1.2249999999999996</v>
      </c>
      <c r="EZ3">
        <f>sorted!AE157</f>
        <v>-1.2433333333333332</v>
      </c>
      <c r="FA3">
        <f>sorted!AE158</f>
        <v>-1.3149999999999999</v>
      </c>
      <c r="FB3">
        <f>sorted!AE159</f>
        <v>-1.3233333333333333</v>
      </c>
      <c r="FC3">
        <f>sorted!AE160</f>
        <v>-1.3311111111111114</v>
      </c>
      <c r="FD3">
        <f>sorted!AE161</f>
        <v>-1.4015277777777779</v>
      </c>
      <c r="FE3">
        <f>sorted!AE162</f>
        <v>-1.4355555555555553</v>
      </c>
      <c r="FF3">
        <f>sorted!AE163</f>
        <v>-1.4508333333333332</v>
      </c>
      <c r="FG3">
        <f>sorted!AE164</f>
        <v>-1.5244444444444443</v>
      </c>
      <c r="FH3">
        <f>sorted!AE165</f>
        <v>-1.527222222222222</v>
      </c>
      <c r="FI3">
        <f>sorted!AE166</f>
        <v>-1.5504166666666666</v>
      </c>
      <c r="FJ3">
        <f>sorted!AE167</f>
        <v>-1.5552777777777775</v>
      </c>
      <c r="FK3">
        <f>sorted!AE168</f>
        <v>-1.556111111111111</v>
      </c>
      <c r="FL3">
        <f>sorted!AE169</f>
        <v>-1.6027777777777776</v>
      </c>
      <c r="FM3">
        <f>sorted!AE170</f>
        <v>-1.6136111111111111</v>
      </c>
      <c r="FN3">
        <f>sorted!AE171</f>
        <v>-1.6205555555555553</v>
      </c>
      <c r="FO3">
        <f>sorted!AE172</f>
        <v>-1.6341666666666668</v>
      </c>
      <c r="FP3">
        <f>sorted!AE173</f>
        <v>-1.638611111111111</v>
      </c>
      <c r="FQ3">
        <f>sorted!AE174</f>
        <v>-1.6666666666666665</v>
      </c>
      <c r="FR3">
        <f>sorted!AE175</f>
        <v>-1.7272222222222224</v>
      </c>
      <c r="FS3">
        <f>sorted!AE176</f>
        <v>-1.7574999999999998</v>
      </c>
      <c r="FT3">
        <f>sorted!AE177</f>
        <v>-1.8650000000000002</v>
      </c>
      <c r="FU3">
        <f>sorted!AE178</f>
        <v>-1.9412500000000001</v>
      </c>
      <c r="FV3">
        <f>sorted!AE179</f>
        <v>-1.9422222222222225</v>
      </c>
      <c r="FW3">
        <f>sorted!AE180</f>
        <v>-1.951111111111111</v>
      </c>
      <c r="FX3">
        <f>sorted!AE181</f>
        <v>-2.0343055555555551</v>
      </c>
      <c r="FY3">
        <f>sorted!AE182</f>
        <v>-2.0386111111111109</v>
      </c>
      <c r="FZ3">
        <f>sorted!AE183</f>
        <v>-2.1288888888888886</v>
      </c>
      <c r="GA3">
        <f>sorted!AE184</f>
        <v>-2.138611111111111</v>
      </c>
      <c r="GB3">
        <f>sorted!AE185</f>
        <v>-2.2449999999999997</v>
      </c>
      <c r="GC3">
        <f>sorted!AE186</f>
        <v>-2.2483333333333331</v>
      </c>
      <c r="GD3">
        <f>sorted!AE187</f>
        <v>-2.2669444444444444</v>
      </c>
      <c r="GE3">
        <f>sorted!AE188</f>
        <v>-2.2816666666666663</v>
      </c>
      <c r="GF3">
        <f>sorted!AE189</f>
        <v>-2.3786111111111112</v>
      </c>
      <c r="GG3">
        <f>sorted!AE190</f>
        <v>-2.4158333333333335</v>
      </c>
      <c r="GH3">
        <f>sorted!AE191</f>
        <v>-2.5</v>
      </c>
      <c r="GI3">
        <f>sorted!AE192</f>
        <v>-2.5533333333333328</v>
      </c>
      <c r="GJ3">
        <f>sorted!AE193</f>
        <v>-2.7219444444444445</v>
      </c>
      <c r="GK3">
        <f>sorted!AE194</f>
        <v>-2.8022222222222224</v>
      </c>
      <c r="GL3">
        <f>sorted!AE195</f>
        <v>-2.8399999999999994</v>
      </c>
      <c r="GM3">
        <f>sorted!AE196</f>
        <v>-2.8933333333333335</v>
      </c>
      <c r="GN3">
        <f>sorted!AE197</f>
        <v>-2.9288888888888884</v>
      </c>
      <c r="GO3">
        <f>sorted!AE198</f>
        <v>-3.0672222222222225</v>
      </c>
      <c r="GP3">
        <f>sorted!AE199</f>
        <v>-3.101805555555555</v>
      </c>
      <c r="GQ3">
        <f>sorted!AE200</f>
        <v>-3.3344444444444443</v>
      </c>
      <c r="GR3">
        <f>sorted!AE201</f>
        <v>-3.5155555555555553</v>
      </c>
      <c r="GS3">
        <f>sorted!AE202</f>
        <v>-3.6969444444444446</v>
      </c>
    </row>
    <row r="4" spans="1:201" x14ac:dyDescent="0.35">
      <c r="A4" t="str">
        <f>sorted!AF2</f>
        <v>pFTORP</v>
      </c>
      <c r="B4">
        <f>sorted!AF3</f>
        <v>10.081388888888888</v>
      </c>
      <c r="C4">
        <f>sorted!AF4</f>
        <v>8.6527777777777768</v>
      </c>
      <c r="D4">
        <f>sorted!AF5</f>
        <v>8.5193055555555546</v>
      </c>
      <c r="E4">
        <f>sorted!AF6</f>
        <v>8.1127777777777776</v>
      </c>
      <c r="F4">
        <f>sorted!AF7</f>
        <v>6.8954999999999993</v>
      </c>
      <c r="G4">
        <f>sorted!AF8</f>
        <v>6.6791666666666671</v>
      </c>
      <c r="H4">
        <f>sorted!AF9</f>
        <v>6.2513888888888882</v>
      </c>
      <c r="I4">
        <f>sorted!AF10</f>
        <v>6.1400000000000006</v>
      </c>
      <c r="J4">
        <f>sorted!AF11</f>
        <v>5.854861111111112</v>
      </c>
      <c r="K4">
        <f>sorted!AF12</f>
        <v>5.854861111111112</v>
      </c>
      <c r="L4">
        <f>sorted!AF13</f>
        <v>5.7491666666666665</v>
      </c>
      <c r="M4">
        <f>sorted!AF14</f>
        <v>5.5620833333333337</v>
      </c>
      <c r="N4">
        <f>sorted!AF15</f>
        <v>5.25138888888889</v>
      </c>
      <c r="O4">
        <f>sorted!AF16</f>
        <v>5.1097222222222243</v>
      </c>
      <c r="P4">
        <f>sorted!AF17</f>
        <v>4.911666666666668</v>
      </c>
      <c r="Q4">
        <f>sorted!AF18</f>
        <v>4.8125</v>
      </c>
      <c r="R4">
        <f>sorted!AF19</f>
        <v>4.730833333333333</v>
      </c>
      <c r="S4">
        <f>sorted!AF20</f>
        <v>4.2930555555555552</v>
      </c>
      <c r="T4">
        <f>sorted!AF21</f>
        <v>4.2208333333333332</v>
      </c>
      <c r="U4">
        <f>sorted!AF22</f>
        <v>4.1486111111111112</v>
      </c>
      <c r="V4">
        <f>sorted!AF23</f>
        <v>3.9763888888888896</v>
      </c>
      <c r="W4">
        <f>sorted!AF24</f>
        <v>3.9694444444444441</v>
      </c>
      <c r="X4">
        <f>sorted!AF25</f>
        <v>3.959722222222223</v>
      </c>
      <c r="Y4">
        <f>sorted!AF26</f>
        <v>3.6930555555555564</v>
      </c>
      <c r="Z4">
        <f>sorted!AF27</f>
        <v>3.6363888888888898</v>
      </c>
      <c r="AA4">
        <f>sorted!AF28</f>
        <v>3.5777777777777784</v>
      </c>
      <c r="AB4">
        <f>sorted!AF29</f>
        <v>3.5251388888888888</v>
      </c>
      <c r="AC4">
        <f>sorted!AF30</f>
        <v>3.3948611111111102</v>
      </c>
      <c r="AD4">
        <f>sorted!AF31</f>
        <v>3.2122222222222234</v>
      </c>
      <c r="AE4">
        <f>sorted!AF32</f>
        <v>3.2083333333333335</v>
      </c>
      <c r="AF4">
        <f>sorted!AF33</f>
        <v>3.1252777777777783</v>
      </c>
      <c r="AG4">
        <f>sorted!AF34</f>
        <v>3.0716666666666681</v>
      </c>
      <c r="AH4">
        <f>sorted!AF35</f>
        <v>3.0686111111111121</v>
      </c>
      <c r="AI4">
        <f>sorted!AF36</f>
        <v>3.060833333333334</v>
      </c>
      <c r="AJ4">
        <f>sorted!AF37</f>
        <v>2.8937500000000007</v>
      </c>
      <c r="AK4">
        <f>sorted!AF38</f>
        <v>2.8919444444444449</v>
      </c>
      <c r="AL4">
        <f>sorted!AF39</f>
        <v>2.8513888888888892</v>
      </c>
      <c r="AM4">
        <f>sorted!AF40</f>
        <v>2.7416666666666667</v>
      </c>
      <c r="AN4">
        <f>sorted!AF41</f>
        <v>2.700277777777778</v>
      </c>
      <c r="AO4">
        <f>sorted!AF42</f>
        <v>2.6783333333333341</v>
      </c>
      <c r="AP4">
        <f>sorted!AF43</f>
        <v>2.615277777777778</v>
      </c>
      <c r="AQ4">
        <f>sorted!AF44</f>
        <v>2.5869444444444438</v>
      </c>
      <c r="AR4">
        <f>sorted!AF45</f>
        <v>2.4549999999999996</v>
      </c>
      <c r="AS4">
        <f>sorted!AF46</f>
        <v>2.4475000000000007</v>
      </c>
      <c r="AT4">
        <f>sorted!AF47</f>
        <v>2.3513888888888896</v>
      </c>
      <c r="AU4">
        <f>sorted!AF48</f>
        <v>2.2875000000000005</v>
      </c>
      <c r="AV4">
        <f>sorted!AF49</f>
        <v>2.2069444444444444</v>
      </c>
      <c r="AW4">
        <f>sorted!AF50</f>
        <v>2.1972222222222224</v>
      </c>
      <c r="AX4">
        <f>sorted!AF51</f>
        <v>2.1130555555555564</v>
      </c>
      <c r="AY4">
        <f>sorted!AF52</f>
        <v>2.1055555555555561</v>
      </c>
      <c r="AZ4">
        <f>sorted!AF53</f>
        <v>2.1013888888888892</v>
      </c>
      <c r="BA4">
        <f>sorted!AF54</f>
        <v>2.0455555555555565</v>
      </c>
      <c r="BB4">
        <f>sorted!AF55</f>
        <v>2.0362500000000008</v>
      </c>
      <c r="BC4">
        <f>sorted!AF56</f>
        <v>1.8763888888888891</v>
      </c>
      <c r="BD4">
        <f>sorted!AF57</f>
        <v>1.8555555555555556</v>
      </c>
      <c r="BE4">
        <f>sorted!AF58</f>
        <v>1.8384722222222227</v>
      </c>
      <c r="BF4">
        <f>sorted!AF59</f>
        <v>1.6950000000000007</v>
      </c>
      <c r="BG4">
        <f>sorted!AF60</f>
        <v>1.6919444444444447</v>
      </c>
      <c r="BH4">
        <f>sorted!AF61</f>
        <v>1.5555555555555562</v>
      </c>
      <c r="BI4">
        <f>sorted!AF62</f>
        <v>1.5448611111111119</v>
      </c>
      <c r="BJ4">
        <f>sorted!AF63</f>
        <v>1.4097222222222228</v>
      </c>
      <c r="BK4">
        <f>sorted!AF64</f>
        <v>1.3847222222222224</v>
      </c>
      <c r="BL4">
        <f>sorted!AF65</f>
        <v>1.3413888888888894</v>
      </c>
      <c r="BM4">
        <f>sorted!AF66</f>
        <v>1.3363888888888891</v>
      </c>
      <c r="BN4">
        <f>sorted!AF67</f>
        <v>1.2918055555555559</v>
      </c>
      <c r="BO4">
        <f>sorted!AF68</f>
        <v>1.2638888888888897</v>
      </c>
      <c r="BP4">
        <f>sorted!AF69</f>
        <v>1.256388888888889</v>
      </c>
      <c r="BQ4">
        <f>sorted!AF70</f>
        <v>1.1708333333333334</v>
      </c>
      <c r="BR4">
        <f>sorted!AF71</f>
        <v>1.1680555555555561</v>
      </c>
      <c r="BS4">
        <f>sorted!AF72</f>
        <v>1.1569444444444446</v>
      </c>
      <c r="BT4">
        <f>sorted!AF73</f>
        <v>1.1522222222222225</v>
      </c>
      <c r="BU4">
        <f>sorted!AF74</f>
        <v>1.151388888888889</v>
      </c>
      <c r="BV4">
        <f>sorted!AF75</f>
        <v>1.1497222222222225</v>
      </c>
      <c r="BW4">
        <f>sorted!AF76</f>
        <v>1.1375000000000006</v>
      </c>
      <c r="BX4">
        <f>sorted!AF77</f>
        <v>1.1352777777777785</v>
      </c>
      <c r="BY4">
        <f>sorted!AF78</f>
        <v>1.0972222222222223</v>
      </c>
      <c r="BZ4">
        <f>sorted!AF79</f>
        <v>1.0500000000000003</v>
      </c>
      <c r="CA4">
        <f>sorted!AF80</f>
        <v>0.94361111111111107</v>
      </c>
      <c r="CB4">
        <f>sorted!AF81</f>
        <v>0.8113888888888886</v>
      </c>
      <c r="CC4">
        <f>sorted!AF82</f>
        <v>0.75861111111111124</v>
      </c>
      <c r="CD4">
        <f>sorted!AF83</f>
        <v>0.75833333333333364</v>
      </c>
      <c r="CE4">
        <f>sorted!AF84</f>
        <v>0.73888888888888948</v>
      </c>
      <c r="CF4">
        <f>sorted!AF85</f>
        <v>0.71694444444444494</v>
      </c>
      <c r="CG4">
        <f>sorted!AF86</f>
        <v>0.69611111111111168</v>
      </c>
      <c r="CH4">
        <f>sorted!AF87</f>
        <v>0.68722222222222273</v>
      </c>
      <c r="CI4">
        <f>sorted!AF88</f>
        <v>0.66180555555555587</v>
      </c>
      <c r="CJ4">
        <f>sorted!AF89</f>
        <v>0.66111111111111154</v>
      </c>
      <c r="CK4">
        <f>sorted!AF90</f>
        <v>0.65902777777777832</v>
      </c>
      <c r="CL4">
        <f>sorted!AF91</f>
        <v>0.55638888888888915</v>
      </c>
      <c r="CM4">
        <f>sorted!AF92</f>
        <v>0.54694444444444479</v>
      </c>
      <c r="CN4">
        <f>sorted!AF93</f>
        <v>0.52500000000000024</v>
      </c>
      <c r="CO4">
        <f>sorted!AF94</f>
        <v>0.480833333333334</v>
      </c>
      <c r="CP4">
        <f>sorted!AF95</f>
        <v>0.34083333333333365</v>
      </c>
      <c r="CQ4">
        <f>sorted!AF96</f>
        <v>0.30861111111111139</v>
      </c>
      <c r="CR4">
        <f>sorted!AF97</f>
        <v>0.25416666666666743</v>
      </c>
      <c r="CS4">
        <f>sorted!AF98</f>
        <v>0.11527777777777803</v>
      </c>
      <c r="CT4">
        <f>sorted!AF99</f>
        <v>9.5138888888889661E-2</v>
      </c>
      <c r="CU4">
        <f>sorted!AF100</f>
        <v>9.194444444444505E-2</v>
      </c>
      <c r="CV4">
        <f>sorted!AF101</f>
        <v>1.1111111111111405E-2</v>
      </c>
      <c r="CW4">
        <f>sorted!AF102</f>
        <v>9.7222222222226318E-3</v>
      </c>
      <c r="CX4">
        <f>sorted!AF103</f>
        <v>0</v>
      </c>
      <c r="CY4">
        <f>sorted!AF104</f>
        <v>-2.0277777777777617E-2</v>
      </c>
      <c r="CZ4">
        <f>sorted!AF105</f>
        <v>-4.4722222222221886E-2</v>
      </c>
      <c r="DA4">
        <f>sorted!AF106</f>
        <v>-0.13194444444444409</v>
      </c>
      <c r="DB4">
        <f>sorted!AF107</f>
        <v>-0.31402777777777741</v>
      </c>
      <c r="DC4">
        <f>sorted!AF108</f>
        <v>-0.31527777777777738</v>
      </c>
      <c r="DD4">
        <f>sorted!AF109</f>
        <v>-0.32083333333333297</v>
      </c>
      <c r="DE4">
        <f>sorted!AF110</f>
        <v>-0.33138888888888862</v>
      </c>
      <c r="DF4">
        <f>sorted!AF111</f>
        <v>-0.36305555555555502</v>
      </c>
      <c r="DG4">
        <f>sorted!AF112</f>
        <v>-0.36458333333333293</v>
      </c>
      <c r="DH4">
        <f>sorted!AF113</f>
        <v>-0.37916666666666632</v>
      </c>
      <c r="DI4">
        <f>sorted!AF114</f>
        <v>-0.40527777777777735</v>
      </c>
      <c r="DJ4">
        <f>sorted!AF115</f>
        <v>-0.40611111111111092</v>
      </c>
      <c r="DK4">
        <f>sorted!AF116</f>
        <v>-0.44277777777777771</v>
      </c>
      <c r="DL4">
        <f>sorted!AF117</f>
        <v>-0.44861111111111074</v>
      </c>
      <c r="DM4">
        <f>sorted!AF118</f>
        <v>-0.50069444444444422</v>
      </c>
      <c r="DN4">
        <f>sorted!AF119</f>
        <v>-0.50555555555555509</v>
      </c>
      <c r="DO4">
        <f>sorted!AF120</f>
        <v>-0.52222222222222181</v>
      </c>
      <c r="DP4">
        <f>sorted!AF121</f>
        <v>-0.52777777777777735</v>
      </c>
      <c r="DQ4">
        <f>sorted!AF122</f>
        <v>-0.54861111111111061</v>
      </c>
      <c r="DR4">
        <f>sorted!AF123</f>
        <v>-0.56111111111111067</v>
      </c>
      <c r="DS4">
        <f>sorted!AF124</f>
        <v>-0.59583333333333299</v>
      </c>
      <c r="DT4">
        <f>sorted!AF125</f>
        <v>-0.66236111111111073</v>
      </c>
      <c r="DU4">
        <f>sorted!AF126</f>
        <v>-0.66361111111111093</v>
      </c>
      <c r="DV4">
        <f>sorted!AF127</f>
        <v>-0.68041666666666634</v>
      </c>
      <c r="DW4">
        <f>sorted!AF128</f>
        <v>-0.68222222222222173</v>
      </c>
      <c r="DX4">
        <f>sorted!AF129</f>
        <v>-0.69027777777777743</v>
      </c>
      <c r="DY4">
        <f>sorted!AF130</f>
        <v>-0.71527777777777724</v>
      </c>
      <c r="DZ4">
        <f>sorted!AF131</f>
        <v>-0.73055555555555507</v>
      </c>
      <c r="EA4">
        <f>sorted!AF132</f>
        <v>-0.7461111111111105</v>
      </c>
      <c r="EB4">
        <f>sorted!AF133</f>
        <v>-0.76138888888888867</v>
      </c>
      <c r="EC4">
        <f>sorted!AF134</f>
        <v>-0.83194444444444415</v>
      </c>
      <c r="ED4">
        <f>sorted!AF135</f>
        <v>-0.84583333333333277</v>
      </c>
      <c r="EE4">
        <f>sorted!AF136</f>
        <v>-0.86805555555555514</v>
      </c>
      <c r="EF4">
        <f>sorted!AF137</f>
        <v>-0.89444444444444415</v>
      </c>
      <c r="EG4">
        <f>sorted!AF138</f>
        <v>-0.90416666666666634</v>
      </c>
      <c r="EH4">
        <f>sorted!AF139</f>
        <v>-0.91250000000000009</v>
      </c>
      <c r="EI4">
        <f>sorted!AF140</f>
        <v>-0.92388888888888876</v>
      </c>
      <c r="EJ4">
        <f>sorted!AF141</f>
        <v>-1.0066666666666664</v>
      </c>
      <c r="EK4">
        <f>sorted!AF142</f>
        <v>-1.0124999999999997</v>
      </c>
      <c r="EL4">
        <f>sorted!AF143</f>
        <v>-1.034583333333333</v>
      </c>
      <c r="EM4">
        <f>sorted!AF144</f>
        <v>-1.0447222222222217</v>
      </c>
      <c r="EN4">
        <f>sorted!AF145</f>
        <v>-1.1180555555555549</v>
      </c>
      <c r="EO4">
        <f>sorted!AF146</f>
        <v>-1.2055555555555553</v>
      </c>
      <c r="EP4">
        <f>sorted!AF147</f>
        <v>-1.2591666666666663</v>
      </c>
      <c r="EQ4">
        <f>sorted!AF148</f>
        <v>-1.2591666666666663</v>
      </c>
      <c r="ER4">
        <f>sorted!AF149</f>
        <v>-1.2624999999999997</v>
      </c>
      <c r="ES4">
        <f>sorted!AF150</f>
        <v>-1.3213888888888885</v>
      </c>
      <c r="ET4">
        <f>sorted!AF151</f>
        <v>-1.3805555555555551</v>
      </c>
      <c r="EU4">
        <f>sorted!AF152</f>
        <v>-1.4233333333333329</v>
      </c>
      <c r="EV4">
        <f>sorted!AF153</f>
        <v>-1.4465277777777779</v>
      </c>
      <c r="EW4">
        <f>sorted!AF154</f>
        <v>-1.4626388888888884</v>
      </c>
      <c r="EX4">
        <f>sorted!AF155</f>
        <v>-1.4724999999999995</v>
      </c>
      <c r="EY4">
        <f>sorted!AF156</f>
        <v>-1.5027777777777775</v>
      </c>
      <c r="EZ4">
        <f>sorted!AF157</f>
        <v>-1.5436111111111108</v>
      </c>
      <c r="FA4">
        <f>sorted!AF158</f>
        <v>-1.5441666666666662</v>
      </c>
      <c r="FB4">
        <f>sorted!AF159</f>
        <v>-1.5458333333333329</v>
      </c>
      <c r="FC4">
        <f>sorted!AF160</f>
        <v>-1.5463888888888886</v>
      </c>
      <c r="FD4">
        <f>sorted!AF161</f>
        <v>-1.6152777777777774</v>
      </c>
      <c r="FE4">
        <f>sorted!AF162</f>
        <v>-1.6208333333333327</v>
      </c>
      <c r="FF4">
        <f>sorted!AF163</f>
        <v>-1.6236111111111109</v>
      </c>
      <c r="FG4">
        <f>sorted!AF164</f>
        <v>-1.6347222222222217</v>
      </c>
      <c r="FH4">
        <f>sorted!AF165</f>
        <v>-1.6722222222222221</v>
      </c>
      <c r="FI4">
        <f>sorted!AF166</f>
        <v>-1.6902777777777773</v>
      </c>
      <c r="FJ4">
        <f>sorted!AF167</f>
        <v>-1.6947222222222216</v>
      </c>
      <c r="FK4">
        <f>sorted!AF168</f>
        <v>-1.7111111111111104</v>
      </c>
      <c r="FL4">
        <f>sorted!AF169</f>
        <v>-1.7604166666666661</v>
      </c>
      <c r="FM4">
        <f>sorted!AF170</f>
        <v>-1.7791666666666663</v>
      </c>
      <c r="FN4">
        <f>sorted!AF171</f>
        <v>-1.8086111111111109</v>
      </c>
      <c r="FO4">
        <f>sorted!AF172</f>
        <v>-1.8348611111111111</v>
      </c>
      <c r="FP4">
        <f>sorted!AF173</f>
        <v>-1.8744444444444444</v>
      </c>
      <c r="FQ4">
        <f>sorted!AF174</f>
        <v>-1.8824999999999998</v>
      </c>
      <c r="FR4">
        <f>sorted!AF175</f>
        <v>-1.884722222222222</v>
      </c>
      <c r="FS4">
        <f>sorted!AF176</f>
        <v>-1.9080555555555549</v>
      </c>
      <c r="FT4">
        <f>sorted!AF177</f>
        <v>-1.9258333333333328</v>
      </c>
      <c r="FU4">
        <f>sorted!AF178</f>
        <v>-1.9651388888888888</v>
      </c>
      <c r="FV4">
        <f>sorted!AF179</f>
        <v>-2.0852777777777773</v>
      </c>
      <c r="FW4">
        <f>sorted!AF180</f>
        <v>-2.1391666666666662</v>
      </c>
      <c r="FX4">
        <f>sorted!AF181</f>
        <v>-2.1512500000000001</v>
      </c>
      <c r="FY4">
        <f>sorted!AF182</f>
        <v>-2.2013888888888884</v>
      </c>
      <c r="FZ4">
        <f>sorted!AF183</f>
        <v>-2.2163888888888885</v>
      </c>
      <c r="GA4">
        <f>sorted!AF184</f>
        <v>-2.223611111111111</v>
      </c>
      <c r="GB4">
        <f>sorted!AF185</f>
        <v>-2.2319444444444443</v>
      </c>
      <c r="GC4">
        <f>sorted!AF186</f>
        <v>-2.2369444444444437</v>
      </c>
      <c r="GD4">
        <f>sorted!AF187</f>
        <v>-2.2536111111111108</v>
      </c>
      <c r="GE4">
        <f>sorted!AF188</f>
        <v>-2.4847222222222221</v>
      </c>
      <c r="GF4">
        <f>sorted!AF189</f>
        <v>-2.5188888888888887</v>
      </c>
      <c r="GG4">
        <f>sorted!AF190</f>
        <v>-2.5430555555555552</v>
      </c>
      <c r="GH4">
        <f>sorted!AF191</f>
        <v>-2.551388888888888</v>
      </c>
      <c r="GI4">
        <f>sorted!AF192</f>
        <v>-2.5602777777777774</v>
      </c>
      <c r="GJ4">
        <f>sorted!AF193</f>
        <v>-2.5980555555555549</v>
      </c>
      <c r="GK4">
        <f>sorted!AF194</f>
        <v>-2.6541666666666663</v>
      </c>
      <c r="GL4">
        <f>sorted!AF195</f>
        <v>-2.6636111111111105</v>
      </c>
      <c r="GM4">
        <f>sorted!AF196</f>
        <v>-2.6930555555555555</v>
      </c>
      <c r="GN4">
        <f>sorted!AF197</f>
        <v>-2.7111111111111104</v>
      </c>
      <c r="GO4">
        <f>sorted!AF198</f>
        <v>-2.7747222222222221</v>
      </c>
      <c r="GP4">
        <f>sorted!AF199</f>
        <v>-2.793333333333333</v>
      </c>
      <c r="GQ4">
        <f>sorted!AF200</f>
        <v>-2.8058333333333323</v>
      </c>
      <c r="GR4">
        <f>sorted!AF201</f>
        <v>-2.9986111111111104</v>
      </c>
      <c r="GS4">
        <f>sorted!AF202</f>
        <v>-3.2277777777777774</v>
      </c>
    </row>
    <row r="5" spans="1:201" x14ac:dyDescent="0.35">
      <c r="A5" t="str">
        <f>sorted!AG2</f>
        <v>pTOORP</v>
      </c>
      <c r="B5">
        <f>sorted!AG3</f>
        <v>13.295999999999999</v>
      </c>
      <c r="C5">
        <f>sorted!AG4</f>
        <v>12.000833333333333</v>
      </c>
      <c r="D5">
        <f>sorted!AG5</f>
        <v>11.35361111111111</v>
      </c>
      <c r="E5">
        <f>sorted!AG6</f>
        <v>10.311111111111112</v>
      </c>
      <c r="F5">
        <f>sorted!AG7</f>
        <v>10.194444444444445</v>
      </c>
      <c r="G5">
        <f>sorted!AG8</f>
        <v>9.3527777777777796</v>
      </c>
      <c r="H5">
        <f>sorted!AG9</f>
        <v>8.8249999999999993</v>
      </c>
      <c r="I5">
        <f>sorted!AG10</f>
        <v>8.5111111111111111</v>
      </c>
      <c r="J5">
        <f>sorted!AG11</f>
        <v>8.3848611111111104</v>
      </c>
      <c r="K5">
        <f>sorted!AG12</f>
        <v>8.1681249999999999</v>
      </c>
      <c r="L5">
        <f>sorted!AG13</f>
        <v>7.8077777777777779</v>
      </c>
      <c r="M5">
        <f>sorted!AG14</f>
        <v>7.1194444444444445</v>
      </c>
      <c r="N5">
        <f>sorted!AG15</f>
        <v>6.9444444444444438</v>
      </c>
      <c r="O5">
        <f>sorted!AG16</f>
        <v>6.5041666666666664</v>
      </c>
      <c r="P5">
        <f>sorted!AG17</f>
        <v>6.5031944444444445</v>
      </c>
      <c r="Q5">
        <f>sorted!AG18</f>
        <v>6.365555555555555</v>
      </c>
      <c r="R5">
        <f>sorted!AG19</f>
        <v>5.9965277777777768</v>
      </c>
      <c r="S5">
        <f>sorted!AG20</f>
        <v>5.9533333333333323</v>
      </c>
      <c r="T5">
        <f>sorted!AG21</f>
        <v>5.90486111111111</v>
      </c>
      <c r="U5">
        <f>sorted!AG22</f>
        <v>5.2954166666666662</v>
      </c>
      <c r="V5">
        <f>sorted!AG23</f>
        <v>5.2927777777777765</v>
      </c>
      <c r="W5">
        <f>sorted!AG24</f>
        <v>5.0956944444444439</v>
      </c>
      <c r="X5">
        <f>sorted!AG25</f>
        <v>5.0627777777777778</v>
      </c>
      <c r="Y5">
        <f>sorted!AG26</f>
        <v>5.0344444444444445</v>
      </c>
      <c r="Z5">
        <f>sorted!AG27</f>
        <v>4.8680555555555554</v>
      </c>
      <c r="AA5">
        <f>sorted!AG28</f>
        <v>4.7541666666666655</v>
      </c>
      <c r="AB5">
        <f>sorted!AG29</f>
        <v>4.7184722222222222</v>
      </c>
      <c r="AC5">
        <f>sorted!AG30</f>
        <v>4.6127777777777768</v>
      </c>
      <c r="AD5">
        <f>sorted!AG31</f>
        <v>4.6062499999999984</v>
      </c>
      <c r="AE5">
        <f>sorted!AG32</f>
        <v>4.5944444444444432</v>
      </c>
      <c r="AF5">
        <f>sorted!AG33</f>
        <v>4.5361111111111105</v>
      </c>
      <c r="AG5">
        <f>sorted!AG34</f>
        <v>4.5013888888888882</v>
      </c>
      <c r="AH5">
        <f>sorted!AG35</f>
        <v>4.3741666666666665</v>
      </c>
      <c r="AI5">
        <f>sorted!AG36</f>
        <v>4.2930555555555552</v>
      </c>
      <c r="AJ5">
        <f>sorted!AG37</f>
        <v>4.1944444444444446</v>
      </c>
      <c r="AK5">
        <f>sorted!AG38</f>
        <v>4.1222222222222227</v>
      </c>
      <c r="AL5">
        <f>sorted!AG39</f>
        <v>4.0413888888888883</v>
      </c>
      <c r="AM5">
        <f>sorted!AG40</f>
        <v>3.7413888888888889</v>
      </c>
      <c r="AN5">
        <f>sorted!AG41</f>
        <v>3.6305555555555542</v>
      </c>
      <c r="AO5">
        <f>sorted!AG42</f>
        <v>3.4901388888888891</v>
      </c>
      <c r="AP5">
        <f>sorted!AG43</f>
        <v>3.3094444444444444</v>
      </c>
      <c r="AQ5">
        <f>sorted!AG44</f>
        <v>3.2866666666666666</v>
      </c>
      <c r="AR5">
        <f>sorted!AG45</f>
        <v>3.2777777777777772</v>
      </c>
      <c r="AS5">
        <f>sorted!AG46</f>
        <v>3.1166666666666663</v>
      </c>
      <c r="AT5">
        <f>sorted!AG47</f>
        <v>3.0341666666666662</v>
      </c>
      <c r="AU5">
        <f>sorted!AG48</f>
        <v>2.9977777777777779</v>
      </c>
      <c r="AV5">
        <f>sorted!AG49</f>
        <v>2.8875000000000002</v>
      </c>
      <c r="AW5">
        <f>sorted!AG50</f>
        <v>2.8388888888888881</v>
      </c>
      <c r="AX5">
        <f>sorted!AG51</f>
        <v>2.7581944444444444</v>
      </c>
      <c r="AY5">
        <f>sorted!AG52</f>
        <v>2.7355555555555555</v>
      </c>
      <c r="AZ5">
        <f>sorted!AG53</f>
        <v>2.6969444444444446</v>
      </c>
      <c r="BA5">
        <f>sorted!AG54</f>
        <v>2.6541666666666663</v>
      </c>
      <c r="BB5">
        <f>sorted!AG55</f>
        <v>2.6163888888888884</v>
      </c>
      <c r="BC5">
        <f>sorted!AG56</f>
        <v>2.4597222222222221</v>
      </c>
      <c r="BD5">
        <f>sorted!AG57</f>
        <v>2.4499999999999997</v>
      </c>
      <c r="BE5">
        <f>sorted!AG58</f>
        <v>2.2749999999999999</v>
      </c>
      <c r="BF5">
        <f>sorted!AG59</f>
        <v>2.259027777777777</v>
      </c>
      <c r="BG5">
        <f>sorted!AG60</f>
        <v>2.2152777777777777</v>
      </c>
      <c r="BH5">
        <f>sorted!AG61</f>
        <v>2.1966666666666668</v>
      </c>
      <c r="BI5">
        <f>sorted!AG62</f>
        <v>2.1222222222222222</v>
      </c>
      <c r="BJ5">
        <f>sorted!AG63</f>
        <v>2.0805555555555553</v>
      </c>
      <c r="BK5">
        <f>sorted!AG64</f>
        <v>1.7794444444444442</v>
      </c>
      <c r="BL5">
        <f>sorted!AG65</f>
        <v>1.6980555555555559</v>
      </c>
      <c r="BM5">
        <f>sorted!AG66</f>
        <v>1.6569444444444446</v>
      </c>
      <c r="BN5">
        <f>sorted!AG67</f>
        <v>1.5361111111111114</v>
      </c>
      <c r="BO5">
        <f>sorted!AG68</f>
        <v>1.5306944444444448</v>
      </c>
      <c r="BP5">
        <f>sorted!AG69</f>
        <v>1.5244444444444443</v>
      </c>
      <c r="BQ5">
        <f>sorted!AG70</f>
        <v>1.4944444444444449</v>
      </c>
      <c r="BR5">
        <f>sorted!AG71</f>
        <v>1.4866666666666664</v>
      </c>
      <c r="BS5">
        <f>sorted!AG72</f>
        <v>1.4263888888888889</v>
      </c>
      <c r="BT5">
        <f>sorted!AG73</f>
        <v>1.386111111111112</v>
      </c>
      <c r="BU5">
        <f>sorted!AG74</f>
        <v>1.3755555555555543</v>
      </c>
      <c r="BV5">
        <f>sorted!AG75</f>
        <v>1.3591666666666664</v>
      </c>
      <c r="BW5">
        <f>sorted!AG76</f>
        <v>1.3277777777777779</v>
      </c>
      <c r="BX5">
        <f>sorted!AG77</f>
        <v>1.2474999999999996</v>
      </c>
      <c r="BY5">
        <f>sorted!AG78</f>
        <v>1.2009722222222217</v>
      </c>
      <c r="BZ5">
        <f>sorted!AG79</f>
        <v>1.1687500000000002</v>
      </c>
      <c r="CA5">
        <f>sorted!AG80</f>
        <v>1.1520833333333336</v>
      </c>
      <c r="CB5">
        <f>sorted!AG81</f>
        <v>1.1319444444444438</v>
      </c>
      <c r="CC5">
        <f>sorted!AG82</f>
        <v>1.0847222222222221</v>
      </c>
      <c r="CD5">
        <f>sorted!AG83</f>
        <v>0.96388888888888868</v>
      </c>
      <c r="CE5">
        <f>sorted!AG84</f>
        <v>0.90416666666666645</v>
      </c>
      <c r="CF5">
        <f>sorted!AG85</f>
        <v>0.88666666666666638</v>
      </c>
      <c r="CG5">
        <f>sorted!AG86</f>
        <v>0.88472222222222208</v>
      </c>
      <c r="CH5">
        <f>sorted!AG87</f>
        <v>0.85666666666666635</v>
      </c>
      <c r="CI5">
        <f>sorted!AG88</f>
        <v>0.70888888888888812</v>
      </c>
      <c r="CJ5">
        <f>sorted!AG89</f>
        <v>0.61111111111111105</v>
      </c>
      <c r="CK5">
        <f>sorted!AG90</f>
        <v>0.56666666666666654</v>
      </c>
      <c r="CL5">
        <f>sorted!AG91</f>
        <v>0.52861111111111059</v>
      </c>
      <c r="CM5">
        <f>sorted!AG92</f>
        <v>0.50444444444444392</v>
      </c>
      <c r="CN5">
        <f>sorted!AG93</f>
        <v>0.48166666666666658</v>
      </c>
      <c r="CO5">
        <f>sorted!AG94</f>
        <v>0.42861111111111116</v>
      </c>
      <c r="CP5">
        <f>sorted!AG95</f>
        <v>0.40833333333333333</v>
      </c>
      <c r="CQ5">
        <f>sorted!AG96</f>
        <v>0.34027777777777779</v>
      </c>
      <c r="CR5">
        <f>sorted!AG97</f>
        <v>0.33444444444444421</v>
      </c>
      <c r="CS5">
        <f>sorted!AG98</f>
        <v>0.2811111111111112</v>
      </c>
      <c r="CT5">
        <f>sorted!AG99</f>
        <v>0.26444444444444393</v>
      </c>
      <c r="CU5">
        <f>sorted!AG100</f>
        <v>0.19277777777777783</v>
      </c>
      <c r="CV5">
        <f>sorted!AG101</f>
        <v>0.12847222222222188</v>
      </c>
      <c r="CW5">
        <f>sorted!AG102</f>
        <v>5.8333333333332904E-2</v>
      </c>
      <c r="CX5">
        <f>sorted!AG103</f>
        <v>0</v>
      </c>
      <c r="CY5">
        <f>sorted!AG104</f>
        <v>-9.7222222222221877E-3</v>
      </c>
      <c r="CZ5">
        <f>sorted!AG105</f>
        <v>-3.8888888888888973E-2</v>
      </c>
      <c r="DA5">
        <f>sorted!AG106</f>
        <v>-0.12638888888888944</v>
      </c>
      <c r="DB5">
        <f>sorted!AG107</f>
        <v>-0.16041666666666676</v>
      </c>
      <c r="DC5">
        <f>sorted!AG108</f>
        <v>-0.17500000000000004</v>
      </c>
      <c r="DD5">
        <f>sorted!AG109</f>
        <v>-0.17999999999999983</v>
      </c>
      <c r="DE5">
        <f>sorted!AG110</f>
        <v>-0.19486111111111126</v>
      </c>
      <c r="DF5">
        <f>sorted!AG111</f>
        <v>-0.22361111111111132</v>
      </c>
      <c r="DG5">
        <f>sorted!AG112</f>
        <v>-0.30777777777777815</v>
      </c>
      <c r="DH5">
        <f>sorted!AG113</f>
        <v>-0.33111111111111124</v>
      </c>
      <c r="DI5">
        <f>sorted!AG114</f>
        <v>-0.36444444444444474</v>
      </c>
      <c r="DJ5">
        <f>sorted!AG115</f>
        <v>-0.40777777777777779</v>
      </c>
      <c r="DK5">
        <f>sorted!AG116</f>
        <v>-0.42055555555555563</v>
      </c>
      <c r="DL5">
        <f>sorted!AG117</f>
        <v>-0.43194444444444463</v>
      </c>
      <c r="DM5">
        <f>sorted!AG118</f>
        <v>-0.47222222222222232</v>
      </c>
      <c r="DN5">
        <f>sorted!AG119</f>
        <v>-0.55750000000000011</v>
      </c>
      <c r="DO5">
        <f>sorted!AG120</f>
        <v>-0.56277777777777782</v>
      </c>
      <c r="DP5">
        <f>sorted!AG121</f>
        <v>-0.57361111111111107</v>
      </c>
      <c r="DQ5">
        <f>sorted!AG122</f>
        <v>-0.60666666666666691</v>
      </c>
      <c r="DR5">
        <f>sorted!AG123</f>
        <v>-0.63333333333333375</v>
      </c>
      <c r="DS5">
        <f>sorted!AG124</f>
        <v>-0.69444444444444464</v>
      </c>
      <c r="DT5">
        <f>sorted!AG125</f>
        <v>-0.69500000000000028</v>
      </c>
      <c r="DU5">
        <f>sorted!AG126</f>
        <v>-0.70000000000000018</v>
      </c>
      <c r="DV5">
        <f>sorted!AG127</f>
        <v>-0.70555555555555549</v>
      </c>
      <c r="DW5">
        <f>sorted!AG128</f>
        <v>-0.70555555555555571</v>
      </c>
      <c r="DX5">
        <f>sorted!AG129</f>
        <v>-0.72638888888888919</v>
      </c>
      <c r="DY5">
        <f>sorted!AG130</f>
        <v>-0.73055555555555562</v>
      </c>
      <c r="DZ5">
        <f>sorted!AG131</f>
        <v>-0.77222222222222248</v>
      </c>
      <c r="EA5">
        <f>sorted!AG132</f>
        <v>-0.77555555555555566</v>
      </c>
      <c r="EB5">
        <f>sorted!AG133</f>
        <v>-0.8375000000000008</v>
      </c>
      <c r="EC5">
        <f>sorted!AG134</f>
        <v>-0.83777777777777807</v>
      </c>
      <c r="ED5">
        <f>sorted!AG135</f>
        <v>-0.84777777777777796</v>
      </c>
      <c r="EE5">
        <f>sorted!AG136</f>
        <v>-0.89277777777777811</v>
      </c>
      <c r="EF5">
        <f>sorted!AG137</f>
        <v>-0.95333333333333325</v>
      </c>
      <c r="EG5">
        <f>sorted!AG138</f>
        <v>-0.97222222222222243</v>
      </c>
      <c r="EH5">
        <f>sorted!AG139</f>
        <v>-0.98888888888888915</v>
      </c>
      <c r="EI5">
        <f>sorted!AG140</f>
        <v>-0.99513888888888891</v>
      </c>
      <c r="EJ5">
        <f>sorted!AG141</f>
        <v>-1.0538888888888889</v>
      </c>
      <c r="EK5">
        <f>sorted!AG142</f>
        <v>-1.0688888888888892</v>
      </c>
      <c r="EL5">
        <f>sorted!AG143</f>
        <v>-1.162638888888889</v>
      </c>
      <c r="EM5">
        <f>sorted!AG144</f>
        <v>-1.2583333333333337</v>
      </c>
      <c r="EN5">
        <f>sorted!AG145</f>
        <v>-1.2644444444444445</v>
      </c>
      <c r="EO5">
        <f>sorted!AG146</f>
        <v>-1.2805555555555554</v>
      </c>
      <c r="EP5">
        <f>sorted!AG147</f>
        <v>-1.3227777777777778</v>
      </c>
      <c r="EQ5">
        <f>sorted!AG148</f>
        <v>-1.3319444444444446</v>
      </c>
      <c r="ER5">
        <f>sorted!AG149</f>
        <v>-1.3422222222222222</v>
      </c>
      <c r="ES5">
        <f>sorted!AG150</f>
        <v>-1.3580555555555558</v>
      </c>
      <c r="ET5">
        <f>sorted!AG151</f>
        <v>-1.358888888888889</v>
      </c>
      <c r="EU5">
        <f>sorted!AG152</f>
        <v>-1.4977777777777779</v>
      </c>
      <c r="EV5">
        <f>sorted!AG153</f>
        <v>-1.5458333333333334</v>
      </c>
      <c r="EW5">
        <f>sorted!AG154</f>
        <v>-1.5506944444444446</v>
      </c>
      <c r="EX5">
        <f>sorted!AG155</f>
        <v>-1.5655555555555556</v>
      </c>
      <c r="EY5">
        <f>sorted!AG156</f>
        <v>-1.568055555555556</v>
      </c>
      <c r="EZ5">
        <f>sorted!AG157</f>
        <v>-1.5906944444444444</v>
      </c>
      <c r="FA5">
        <f>sorted!AG158</f>
        <v>-1.5933333333333335</v>
      </c>
      <c r="FB5">
        <f>sorted!AG159</f>
        <v>-1.6055555555555556</v>
      </c>
      <c r="FC5">
        <f>sorted!AG160</f>
        <v>-1.6530555555555557</v>
      </c>
      <c r="FD5">
        <f>sorted!AG161</f>
        <v>-1.6651388888888892</v>
      </c>
      <c r="FE5">
        <f>sorted!AG162</f>
        <v>-1.6852777777777783</v>
      </c>
      <c r="FF5">
        <f>sorted!AG163</f>
        <v>-1.6961111111111111</v>
      </c>
      <c r="FG5">
        <f>sorted!AG164</f>
        <v>-1.7675000000000001</v>
      </c>
      <c r="FH5">
        <f>sorted!AG165</f>
        <v>-1.7694444444444444</v>
      </c>
      <c r="FI5">
        <f>sorted!AG166</f>
        <v>-1.7918055555555554</v>
      </c>
      <c r="FJ5">
        <f>sorted!AG167</f>
        <v>-1.7986111111111112</v>
      </c>
      <c r="FK5">
        <f>sorted!AG168</f>
        <v>-1.8688888888888888</v>
      </c>
      <c r="FL5">
        <f>sorted!AG169</f>
        <v>-1.8698611111111112</v>
      </c>
      <c r="FM5">
        <f>sorted!AG170</f>
        <v>-1.9672222222222229</v>
      </c>
      <c r="FN5">
        <f>sorted!AG171</f>
        <v>-1.9930555555555558</v>
      </c>
      <c r="FO5">
        <f>sorted!AG172</f>
        <v>-2.0550000000000002</v>
      </c>
      <c r="FP5">
        <f>sorted!AG173</f>
        <v>-2.14</v>
      </c>
      <c r="FQ5">
        <f>sorted!AG174</f>
        <v>-2.213888888888889</v>
      </c>
      <c r="FR5">
        <f>sorted!AG175</f>
        <v>-2.2234722222222225</v>
      </c>
      <c r="FS5">
        <f>sorted!AG176</f>
        <v>-2.2420833333333334</v>
      </c>
      <c r="FT5">
        <f>sorted!AG177</f>
        <v>-2.2600000000000002</v>
      </c>
      <c r="FU5">
        <f>sorted!AG178</f>
        <v>-2.2972222222222225</v>
      </c>
      <c r="FV5">
        <f>sorted!AG179</f>
        <v>-2.3833333333333337</v>
      </c>
      <c r="FW5">
        <f>sorted!AG180</f>
        <v>-2.3909722222222229</v>
      </c>
      <c r="FX5">
        <f>sorted!AG181</f>
        <v>-2.3972222222222226</v>
      </c>
      <c r="FY5">
        <f>sorted!AG182</f>
        <v>-2.4344444444444449</v>
      </c>
      <c r="FZ5">
        <f>sorted!AG183</f>
        <v>-2.4444444444444446</v>
      </c>
      <c r="GA5">
        <f>sorted!AG184</f>
        <v>-2.479166666666667</v>
      </c>
      <c r="GB5">
        <f>sorted!AG185</f>
        <v>-2.4933333333333332</v>
      </c>
      <c r="GC5">
        <f>sorted!AG186</f>
        <v>-2.4988888888888892</v>
      </c>
      <c r="GD5">
        <f>sorted!AG187</f>
        <v>-2.5083333333333333</v>
      </c>
      <c r="GE5">
        <f>sorted!AG188</f>
        <v>-2.5088888888888894</v>
      </c>
      <c r="GF5">
        <f>sorted!AG189</f>
        <v>-2.5430555555555556</v>
      </c>
      <c r="GG5">
        <f>sorted!AG190</f>
        <v>-2.5461111111111108</v>
      </c>
      <c r="GH5">
        <f>sorted!AG191</f>
        <v>-2.6055555555555556</v>
      </c>
      <c r="GI5">
        <f>sorted!AG192</f>
        <v>-2.6405555555555558</v>
      </c>
      <c r="GJ5">
        <f>sorted!AG193</f>
        <v>-2.6955555555555559</v>
      </c>
      <c r="GK5">
        <f>sorted!AG194</f>
        <v>-2.7044444444444444</v>
      </c>
      <c r="GL5">
        <f>sorted!AG195</f>
        <v>-2.7808333333333333</v>
      </c>
      <c r="GM5">
        <f>sorted!AG196</f>
        <v>-2.8388888888888895</v>
      </c>
      <c r="GN5">
        <f>sorted!AG197</f>
        <v>-2.8562500000000006</v>
      </c>
      <c r="GO5">
        <f>sorted!AG198</f>
        <v>-2.9120833333333334</v>
      </c>
      <c r="GP5">
        <f>sorted!AG199</f>
        <v>-2.9958333333333331</v>
      </c>
      <c r="GQ5">
        <f>sorted!AG200</f>
        <v>-3.2972222222222225</v>
      </c>
      <c r="GR5">
        <f>sorted!AG201</f>
        <v>-3.3930555555555557</v>
      </c>
      <c r="GS5">
        <f>sorted!AG202</f>
        <v>-3.4518055555555551</v>
      </c>
    </row>
    <row r="22" spans="1:5" x14ac:dyDescent="0.35">
      <c r="A22" t="s">
        <v>956</v>
      </c>
      <c r="B22" t="s">
        <v>957</v>
      </c>
      <c r="C22" t="s">
        <v>958</v>
      </c>
      <c r="D22" t="s">
        <v>959</v>
      </c>
      <c r="E22" t="s">
        <v>960</v>
      </c>
    </row>
    <row r="23" spans="1:5" x14ac:dyDescent="0.35">
      <c r="A23" t="s">
        <v>961</v>
      </c>
      <c r="B23" t="s">
        <v>962</v>
      </c>
      <c r="C23" t="s">
        <v>963</v>
      </c>
      <c r="D23" t="s">
        <v>964</v>
      </c>
      <c r="E23" t="s">
        <v>965</v>
      </c>
    </row>
    <row r="24" spans="1:5" x14ac:dyDescent="0.35">
      <c r="A24" t="s">
        <v>966</v>
      </c>
      <c r="B24" t="s">
        <v>967</v>
      </c>
      <c r="C24" t="s">
        <v>968</v>
      </c>
      <c r="D24" t="s">
        <v>969</v>
      </c>
      <c r="E24" t="s">
        <v>970</v>
      </c>
    </row>
    <row r="25" spans="1:5" x14ac:dyDescent="0.35">
      <c r="A25" t="s">
        <v>971</v>
      </c>
      <c r="B25" t="s">
        <v>972</v>
      </c>
      <c r="C25" t="s">
        <v>973</v>
      </c>
      <c r="D25" t="s">
        <v>974</v>
      </c>
      <c r="E25" t="s">
        <v>975</v>
      </c>
    </row>
    <row r="26" spans="1:5" x14ac:dyDescent="0.35">
      <c r="A26" t="s">
        <v>976</v>
      </c>
      <c r="B26" t="s">
        <v>977</v>
      </c>
      <c r="C26" t="s">
        <v>978</v>
      </c>
      <c r="D26" t="s">
        <v>979</v>
      </c>
      <c r="E26" t="s">
        <v>980</v>
      </c>
    </row>
    <row r="27" spans="1:5" x14ac:dyDescent="0.35">
      <c r="A27" t="s">
        <v>981</v>
      </c>
      <c r="B27" t="s">
        <v>982</v>
      </c>
      <c r="C27" t="s">
        <v>983</v>
      </c>
      <c r="D27" t="s">
        <v>984</v>
      </c>
      <c r="E27" t="s">
        <v>985</v>
      </c>
    </row>
    <row r="28" spans="1:5" x14ac:dyDescent="0.35">
      <c r="A28" t="s">
        <v>986</v>
      </c>
      <c r="B28" t="s">
        <v>987</v>
      </c>
      <c r="C28" t="s">
        <v>988</v>
      </c>
      <c r="D28" t="s">
        <v>989</v>
      </c>
      <c r="E28" t="s">
        <v>990</v>
      </c>
    </row>
    <row r="29" spans="1:5" x14ac:dyDescent="0.35">
      <c r="A29" t="s">
        <v>991</v>
      </c>
      <c r="B29" t="s">
        <v>992</v>
      </c>
      <c r="C29" t="s">
        <v>993</v>
      </c>
      <c r="D29" t="s">
        <v>994</v>
      </c>
      <c r="E29" t="s">
        <v>995</v>
      </c>
    </row>
    <row r="30" spans="1:5" x14ac:dyDescent="0.35">
      <c r="A30" t="s">
        <v>996</v>
      </c>
      <c r="B30" t="s">
        <v>997</v>
      </c>
      <c r="C30" t="s">
        <v>998</v>
      </c>
      <c r="D30" t="s">
        <v>999</v>
      </c>
      <c r="E30" t="s">
        <v>1000</v>
      </c>
    </row>
    <row r="31" spans="1:5" x14ac:dyDescent="0.35">
      <c r="A31" t="s">
        <v>1001</v>
      </c>
      <c r="B31" t="s">
        <v>1002</v>
      </c>
      <c r="C31" t="s">
        <v>1003</v>
      </c>
      <c r="D31" t="s">
        <v>1004</v>
      </c>
      <c r="E31" t="s">
        <v>1005</v>
      </c>
    </row>
    <row r="32" spans="1:5" x14ac:dyDescent="0.35">
      <c r="A32" t="s">
        <v>1006</v>
      </c>
      <c r="B32" t="s">
        <v>1007</v>
      </c>
      <c r="C32" t="s">
        <v>1008</v>
      </c>
      <c r="D32" t="s">
        <v>1009</v>
      </c>
      <c r="E32" t="s">
        <v>1010</v>
      </c>
    </row>
    <row r="33" spans="1:5" x14ac:dyDescent="0.35">
      <c r="A33" t="s">
        <v>1011</v>
      </c>
      <c r="B33" t="s">
        <v>1012</v>
      </c>
      <c r="C33" t="s">
        <v>1013</v>
      </c>
      <c r="D33" t="s">
        <v>1014</v>
      </c>
      <c r="E33" t="s">
        <v>1015</v>
      </c>
    </row>
    <row r="34" spans="1:5" x14ac:dyDescent="0.35">
      <c r="A34" t="s">
        <v>1016</v>
      </c>
      <c r="B34" t="s">
        <v>1017</v>
      </c>
      <c r="C34" t="s">
        <v>1018</v>
      </c>
      <c r="D34" t="s">
        <v>1019</v>
      </c>
      <c r="E34" t="s">
        <v>1020</v>
      </c>
    </row>
    <row r="35" spans="1:5" x14ac:dyDescent="0.35">
      <c r="A35" t="s">
        <v>1021</v>
      </c>
      <c r="B35" t="s">
        <v>1022</v>
      </c>
      <c r="C35" t="s">
        <v>1023</v>
      </c>
      <c r="D35" t="s">
        <v>1024</v>
      </c>
      <c r="E35" t="s">
        <v>1025</v>
      </c>
    </row>
    <row r="36" spans="1:5" x14ac:dyDescent="0.35">
      <c r="A36" t="s">
        <v>1026</v>
      </c>
      <c r="B36" t="s">
        <v>1027</v>
      </c>
      <c r="C36" t="s">
        <v>1028</v>
      </c>
      <c r="D36" t="s">
        <v>1029</v>
      </c>
      <c r="E36" t="s">
        <v>1030</v>
      </c>
    </row>
    <row r="37" spans="1:5" x14ac:dyDescent="0.35">
      <c r="A37" t="s">
        <v>1031</v>
      </c>
      <c r="B37" t="s">
        <v>1032</v>
      </c>
      <c r="C37" t="s">
        <v>1033</v>
      </c>
      <c r="D37" t="s">
        <v>1034</v>
      </c>
      <c r="E37" t="s">
        <v>1035</v>
      </c>
    </row>
    <row r="38" spans="1:5" x14ac:dyDescent="0.35">
      <c r="A38" t="s">
        <v>1036</v>
      </c>
      <c r="B38" t="s">
        <v>1037</v>
      </c>
      <c r="C38" t="s">
        <v>1038</v>
      </c>
      <c r="D38" t="s">
        <v>1039</v>
      </c>
      <c r="E38" t="s">
        <v>1040</v>
      </c>
    </row>
    <row r="39" spans="1:5" x14ac:dyDescent="0.35">
      <c r="A39" t="s">
        <v>1041</v>
      </c>
      <c r="B39" t="s">
        <v>1042</v>
      </c>
      <c r="C39" t="s">
        <v>1043</v>
      </c>
      <c r="D39" t="s">
        <v>1044</v>
      </c>
      <c r="E39" t="s">
        <v>1045</v>
      </c>
    </row>
    <row r="40" spans="1:5" x14ac:dyDescent="0.35">
      <c r="A40" t="s">
        <v>1046</v>
      </c>
      <c r="B40" t="s">
        <v>1047</v>
      </c>
      <c r="C40" t="s">
        <v>1048</v>
      </c>
      <c r="D40" t="s">
        <v>1049</v>
      </c>
      <c r="E40" t="s">
        <v>1050</v>
      </c>
    </row>
    <row r="41" spans="1:5" x14ac:dyDescent="0.35">
      <c r="A41" t="s">
        <v>1051</v>
      </c>
      <c r="B41" t="s">
        <v>1052</v>
      </c>
      <c r="C41" t="s">
        <v>1053</v>
      </c>
      <c r="D41" t="s">
        <v>1054</v>
      </c>
      <c r="E41" t="s">
        <v>1055</v>
      </c>
    </row>
    <row r="42" spans="1:5" x14ac:dyDescent="0.35">
      <c r="A42" t="s">
        <v>1056</v>
      </c>
      <c r="B42" t="s">
        <v>1057</v>
      </c>
      <c r="C42" t="s">
        <v>1058</v>
      </c>
      <c r="D42" t="s">
        <v>1059</v>
      </c>
      <c r="E42" t="s">
        <v>1060</v>
      </c>
    </row>
    <row r="43" spans="1:5" x14ac:dyDescent="0.35">
      <c r="A43" t="s">
        <v>1061</v>
      </c>
      <c r="B43" t="s">
        <v>1062</v>
      </c>
      <c r="C43" t="s">
        <v>1063</v>
      </c>
      <c r="D43" t="s">
        <v>1064</v>
      </c>
      <c r="E43" t="s">
        <v>1065</v>
      </c>
    </row>
    <row r="44" spans="1:5" x14ac:dyDescent="0.35">
      <c r="A44" t="s">
        <v>1066</v>
      </c>
      <c r="B44" t="s">
        <v>1067</v>
      </c>
      <c r="C44" t="s">
        <v>1068</v>
      </c>
      <c r="D44" t="s">
        <v>1069</v>
      </c>
      <c r="E44" t="s">
        <v>1070</v>
      </c>
    </row>
    <row r="45" spans="1:5" x14ac:dyDescent="0.35">
      <c r="A45" t="s">
        <v>1071</v>
      </c>
      <c r="B45" t="s">
        <v>1072</v>
      </c>
      <c r="C45" t="s">
        <v>1073</v>
      </c>
      <c r="D45" t="s">
        <v>1074</v>
      </c>
      <c r="E45" t="s">
        <v>1075</v>
      </c>
    </row>
    <row r="46" spans="1:5" x14ac:dyDescent="0.35">
      <c r="A46" t="s">
        <v>1076</v>
      </c>
      <c r="B46" t="s">
        <v>1077</v>
      </c>
      <c r="C46" t="s">
        <v>1078</v>
      </c>
      <c r="D46" t="s">
        <v>1079</v>
      </c>
      <c r="E46" t="s">
        <v>1080</v>
      </c>
    </row>
    <row r="47" spans="1:5" x14ac:dyDescent="0.35">
      <c r="A47" t="s">
        <v>1081</v>
      </c>
      <c r="B47" t="s">
        <v>1082</v>
      </c>
      <c r="C47" t="s">
        <v>1083</v>
      </c>
      <c r="D47" t="s">
        <v>1084</v>
      </c>
      <c r="E47" t="s">
        <v>1085</v>
      </c>
    </row>
    <row r="48" spans="1:5" x14ac:dyDescent="0.35">
      <c r="A48" t="s">
        <v>1086</v>
      </c>
      <c r="B48" t="s">
        <v>1087</v>
      </c>
      <c r="C48" t="s">
        <v>1088</v>
      </c>
      <c r="D48" t="s">
        <v>1089</v>
      </c>
      <c r="E48" t="s">
        <v>1090</v>
      </c>
    </row>
    <row r="49" spans="1:5" x14ac:dyDescent="0.35">
      <c r="A49" t="s">
        <v>1091</v>
      </c>
      <c r="B49" t="s">
        <v>1092</v>
      </c>
      <c r="C49" t="s">
        <v>1093</v>
      </c>
      <c r="D49" t="s">
        <v>1094</v>
      </c>
      <c r="E49" t="s">
        <v>1095</v>
      </c>
    </row>
    <row r="50" spans="1:5" x14ac:dyDescent="0.35">
      <c r="A50" t="s">
        <v>1096</v>
      </c>
      <c r="B50" t="s">
        <v>1097</v>
      </c>
      <c r="C50" t="s">
        <v>1098</v>
      </c>
      <c r="D50" t="s">
        <v>1099</v>
      </c>
      <c r="E50" t="s">
        <v>1100</v>
      </c>
    </row>
    <row r="51" spans="1:5" x14ac:dyDescent="0.35">
      <c r="A51" t="s">
        <v>1101</v>
      </c>
      <c r="B51" t="s">
        <v>1102</v>
      </c>
      <c r="C51" t="s">
        <v>1103</v>
      </c>
      <c r="D51" t="s">
        <v>1104</v>
      </c>
      <c r="E51" t="s">
        <v>1105</v>
      </c>
    </row>
    <row r="52" spans="1:5" x14ac:dyDescent="0.35">
      <c r="A52" t="s">
        <v>1106</v>
      </c>
      <c r="B52" t="s">
        <v>1107</v>
      </c>
      <c r="C52" t="s">
        <v>1108</v>
      </c>
      <c r="D52" t="s">
        <v>1109</v>
      </c>
      <c r="E52" t="s">
        <v>1110</v>
      </c>
    </row>
    <row r="53" spans="1:5" x14ac:dyDescent="0.35">
      <c r="A53" t="s">
        <v>1111</v>
      </c>
      <c r="B53" t="s">
        <v>1112</v>
      </c>
      <c r="C53" t="s">
        <v>1113</v>
      </c>
      <c r="D53" t="s">
        <v>1114</v>
      </c>
      <c r="E53" t="s">
        <v>1115</v>
      </c>
    </row>
    <row r="54" spans="1:5" x14ac:dyDescent="0.35">
      <c r="A54" t="s">
        <v>1116</v>
      </c>
      <c r="B54" t="s">
        <v>1117</v>
      </c>
      <c r="C54" t="s">
        <v>1118</v>
      </c>
      <c r="D54" t="s">
        <v>1119</v>
      </c>
      <c r="E54" t="s">
        <v>1120</v>
      </c>
    </row>
    <row r="55" spans="1:5" x14ac:dyDescent="0.35">
      <c r="A55" t="s">
        <v>1121</v>
      </c>
      <c r="B55" t="s">
        <v>1122</v>
      </c>
      <c r="C55" t="s">
        <v>1123</v>
      </c>
      <c r="D55" t="s">
        <v>1124</v>
      </c>
      <c r="E55" t="s">
        <v>1125</v>
      </c>
    </row>
    <row r="56" spans="1:5" x14ac:dyDescent="0.35">
      <c r="A56" t="s">
        <v>1126</v>
      </c>
      <c r="B56" t="s">
        <v>1127</v>
      </c>
      <c r="C56" t="s">
        <v>1128</v>
      </c>
      <c r="D56" t="s">
        <v>1129</v>
      </c>
      <c r="E56" t="s">
        <v>1130</v>
      </c>
    </row>
    <row r="57" spans="1:5" x14ac:dyDescent="0.35">
      <c r="A57" t="s">
        <v>1131</v>
      </c>
      <c r="B57" t="s">
        <v>1132</v>
      </c>
      <c r="C57" t="s">
        <v>1133</v>
      </c>
      <c r="D57" t="s">
        <v>1134</v>
      </c>
      <c r="E57" t="s">
        <v>1135</v>
      </c>
    </row>
    <row r="58" spans="1:5" x14ac:dyDescent="0.35">
      <c r="A58" t="s">
        <v>1136</v>
      </c>
      <c r="B58" t="s">
        <v>1137</v>
      </c>
      <c r="C58" t="s">
        <v>1138</v>
      </c>
      <c r="D58" t="s">
        <v>1139</v>
      </c>
      <c r="E58" t="s">
        <v>1140</v>
      </c>
    </row>
    <row r="59" spans="1:5" x14ac:dyDescent="0.35">
      <c r="A59" t="s">
        <v>1141</v>
      </c>
      <c r="B59" t="s">
        <v>1142</v>
      </c>
      <c r="C59" t="s">
        <v>1143</v>
      </c>
      <c r="D59" t="s">
        <v>1144</v>
      </c>
      <c r="E59" t="s">
        <v>1145</v>
      </c>
    </row>
    <row r="60" spans="1:5" x14ac:dyDescent="0.35">
      <c r="A60" t="s">
        <v>1146</v>
      </c>
      <c r="B60" t="s">
        <v>1147</v>
      </c>
      <c r="C60" t="s">
        <v>1148</v>
      </c>
      <c r="D60" t="s">
        <v>1149</v>
      </c>
      <c r="E60" t="s">
        <v>1150</v>
      </c>
    </row>
    <row r="61" spans="1:5" x14ac:dyDescent="0.35">
      <c r="A61" t="s">
        <v>1151</v>
      </c>
      <c r="B61" t="s">
        <v>1152</v>
      </c>
      <c r="C61" t="s">
        <v>1153</v>
      </c>
      <c r="D61" t="s">
        <v>1154</v>
      </c>
      <c r="E61" t="s">
        <v>1155</v>
      </c>
    </row>
    <row r="62" spans="1:5" x14ac:dyDescent="0.35">
      <c r="A62" t="s">
        <v>1156</v>
      </c>
      <c r="B62" t="s">
        <v>1157</v>
      </c>
      <c r="C62" t="s">
        <v>1158</v>
      </c>
      <c r="D62" t="s">
        <v>1159</v>
      </c>
      <c r="E62" t="s">
        <v>1160</v>
      </c>
    </row>
    <row r="63" spans="1:5" x14ac:dyDescent="0.35">
      <c r="A63" t="s">
        <v>1161</v>
      </c>
      <c r="B63" t="s">
        <v>1162</v>
      </c>
      <c r="C63" t="s">
        <v>1163</v>
      </c>
      <c r="D63" t="s">
        <v>1164</v>
      </c>
      <c r="E63" t="s">
        <v>1165</v>
      </c>
    </row>
    <row r="64" spans="1:5" x14ac:dyDescent="0.35">
      <c r="A64" t="s">
        <v>1166</v>
      </c>
      <c r="B64" t="s">
        <v>1167</v>
      </c>
      <c r="C64" t="s">
        <v>1168</v>
      </c>
      <c r="D64" t="s">
        <v>1169</v>
      </c>
      <c r="E64" t="s">
        <v>1170</v>
      </c>
    </row>
    <row r="65" spans="1:5" x14ac:dyDescent="0.35">
      <c r="A65" t="s">
        <v>1171</v>
      </c>
      <c r="B65" t="s">
        <v>1172</v>
      </c>
      <c r="C65" t="s">
        <v>1173</v>
      </c>
      <c r="D65" t="s">
        <v>1174</v>
      </c>
      <c r="E65" t="s">
        <v>1175</v>
      </c>
    </row>
    <row r="66" spans="1:5" x14ac:dyDescent="0.35">
      <c r="A66" t="s">
        <v>1176</v>
      </c>
      <c r="B66" t="s">
        <v>1177</v>
      </c>
      <c r="C66" t="s">
        <v>1178</v>
      </c>
      <c r="D66" t="s">
        <v>1179</v>
      </c>
      <c r="E66" t="s">
        <v>1180</v>
      </c>
    </row>
    <row r="67" spans="1:5" x14ac:dyDescent="0.35">
      <c r="A67" t="s">
        <v>1181</v>
      </c>
      <c r="B67" t="s">
        <v>1182</v>
      </c>
      <c r="C67" t="s">
        <v>1183</v>
      </c>
      <c r="D67" t="s">
        <v>1184</v>
      </c>
      <c r="E67" t="s">
        <v>1185</v>
      </c>
    </row>
    <row r="68" spans="1:5" x14ac:dyDescent="0.35">
      <c r="A68" t="s">
        <v>1186</v>
      </c>
      <c r="B68" t="s">
        <v>1187</v>
      </c>
      <c r="C68" t="s">
        <v>1188</v>
      </c>
      <c r="D68" t="s">
        <v>1189</v>
      </c>
      <c r="E68" t="s">
        <v>1190</v>
      </c>
    </row>
    <row r="69" spans="1:5" x14ac:dyDescent="0.35">
      <c r="A69" t="s">
        <v>1191</v>
      </c>
      <c r="B69" t="s">
        <v>1192</v>
      </c>
      <c r="C69" t="s">
        <v>1193</v>
      </c>
      <c r="D69" t="s">
        <v>1194</v>
      </c>
      <c r="E69" t="s">
        <v>1195</v>
      </c>
    </row>
    <row r="70" spans="1:5" x14ac:dyDescent="0.35">
      <c r="A70" t="s">
        <v>1196</v>
      </c>
      <c r="B70" t="s">
        <v>1197</v>
      </c>
      <c r="C70" t="s">
        <v>1198</v>
      </c>
      <c r="D70" t="s">
        <v>1199</v>
      </c>
      <c r="E70" t="s">
        <v>1200</v>
      </c>
    </row>
    <row r="71" spans="1:5" x14ac:dyDescent="0.35">
      <c r="A71" t="s">
        <v>1201</v>
      </c>
      <c r="B71" t="s">
        <v>1202</v>
      </c>
      <c r="C71" t="s">
        <v>1203</v>
      </c>
      <c r="D71" t="s">
        <v>1204</v>
      </c>
      <c r="E71" t="s">
        <v>1205</v>
      </c>
    </row>
    <row r="72" spans="1:5" x14ac:dyDescent="0.35">
      <c r="A72" t="s">
        <v>1206</v>
      </c>
      <c r="B72" t="s">
        <v>1207</v>
      </c>
      <c r="C72" t="s">
        <v>1208</v>
      </c>
      <c r="D72" t="s">
        <v>1209</v>
      </c>
      <c r="E72" t="s">
        <v>1210</v>
      </c>
    </row>
    <row r="73" spans="1:5" x14ac:dyDescent="0.35">
      <c r="A73" t="s">
        <v>1211</v>
      </c>
      <c r="B73" t="s">
        <v>1212</v>
      </c>
      <c r="C73" t="s">
        <v>1213</v>
      </c>
      <c r="D73" t="s">
        <v>1214</v>
      </c>
      <c r="E73" t="s">
        <v>1215</v>
      </c>
    </row>
    <row r="74" spans="1:5" x14ac:dyDescent="0.35">
      <c r="A74" t="s">
        <v>1216</v>
      </c>
      <c r="B74" t="s">
        <v>1217</v>
      </c>
      <c r="C74" t="s">
        <v>1218</v>
      </c>
      <c r="D74" t="s">
        <v>1219</v>
      </c>
      <c r="E74" t="s">
        <v>1220</v>
      </c>
    </row>
    <row r="75" spans="1:5" x14ac:dyDescent="0.35">
      <c r="A75" t="s">
        <v>1221</v>
      </c>
      <c r="B75" t="s">
        <v>1222</v>
      </c>
      <c r="C75" t="s">
        <v>1223</v>
      </c>
      <c r="D75" t="s">
        <v>1224</v>
      </c>
      <c r="E75" t="s">
        <v>1225</v>
      </c>
    </row>
    <row r="76" spans="1:5" x14ac:dyDescent="0.35">
      <c r="A76" t="s">
        <v>1226</v>
      </c>
      <c r="B76" t="s">
        <v>1227</v>
      </c>
      <c r="C76" t="s">
        <v>1228</v>
      </c>
      <c r="D76" t="s">
        <v>1229</v>
      </c>
      <c r="E76" t="s">
        <v>1230</v>
      </c>
    </row>
    <row r="77" spans="1:5" x14ac:dyDescent="0.35">
      <c r="A77" t="s">
        <v>1231</v>
      </c>
      <c r="B77" t="s">
        <v>1232</v>
      </c>
      <c r="C77" t="s">
        <v>1233</v>
      </c>
      <c r="D77" t="s">
        <v>1234</v>
      </c>
      <c r="E77" t="s">
        <v>1235</v>
      </c>
    </row>
    <row r="78" spans="1:5" x14ac:dyDescent="0.35">
      <c r="A78" t="s">
        <v>1236</v>
      </c>
      <c r="B78" t="s">
        <v>1237</v>
      </c>
      <c r="C78" t="s">
        <v>1238</v>
      </c>
      <c r="D78" t="s">
        <v>1239</v>
      </c>
      <c r="E78" t="s">
        <v>1240</v>
      </c>
    </row>
    <row r="79" spans="1:5" x14ac:dyDescent="0.35">
      <c r="A79" t="s">
        <v>1241</v>
      </c>
      <c r="B79" t="s">
        <v>1242</v>
      </c>
      <c r="C79" t="s">
        <v>1243</v>
      </c>
      <c r="D79" t="s">
        <v>1244</v>
      </c>
      <c r="E79" t="s">
        <v>1245</v>
      </c>
    </row>
    <row r="80" spans="1:5" x14ac:dyDescent="0.35">
      <c r="A80" t="s">
        <v>1246</v>
      </c>
      <c r="B80" t="s">
        <v>1247</v>
      </c>
      <c r="C80" t="s">
        <v>1248</v>
      </c>
      <c r="D80" t="s">
        <v>1249</v>
      </c>
      <c r="E80" t="s">
        <v>1250</v>
      </c>
    </row>
    <row r="81" spans="1:5" x14ac:dyDescent="0.35">
      <c r="A81" t="s">
        <v>1251</v>
      </c>
      <c r="B81" t="s">
        <v>1252</v>
      </c>
      <c r="C81" t="s">
        <v>1253</v>
      </c>
      <c r="D81" t="s">
        <v>1254</v>
      </c>
      <c r="E81" t="s">
        <v>1255</v>
      </c>
    </row>
    <row r="82" spans="1:5" x14ac:dyDescent="0.35">
      <c r="A82" t="s">
        <v>1256</v>
      </c>
      <c r="B82" t="s">
        <v>1257</v>
      </c>
      <c r="C82" t="s">
        <v>1258</v>
      </c>
      <c r="D82" t="s">
        <v>1259</v>
      </c>
      <c r="E82" t="s">
        <v>1260</v>
      </c>
    </row>
    <row r="83" spans="1:5" x14ac:dyDescent="0.35">
      <c r="A83" t="s">
        <v>1261</v>
      </c>
      <c r="B83" t="s">
        <v>1262</v>
      </c>
      <c r="C83" t="s">
        <v>1263</v>
      </c>
      <c r="D83" t="s">
        <v>1264</v>
      </c>
      <c r="E83" t="s">
        <v>1265</v>
      </c>
    </row>
    <row r="84" spans="1:5" x14ac:dyDescent="0.35">
      <c r="A84" t="s">
        <v>1266</v>
      </c>
      <c r="B84" t="s">
        <v>1267</v>
      </c>
      <c r="C84" t="s">
        <v>1268</v>
      </c>
      <c r="D84" t="s">
        <v>1269</v>
      </c>
      <c r="E84" t="s">
        <v>1270</v>
      </c>
    </row>
    <row r="85" spans="1:5" x14ac:dyDescent="0.35">
      <c r="A85" t="s">
        <v>1271</v>
      </c>
      <c r="B85" t="s">
        <v>1272</v>
      </c>
      <c r="C85" t="s">
        <v>1273</v>
      </c>
      <c r="D85" t="s">
        <v>1274</v>
      </c>
      <c r="E85" t="s">
        <v>1275</v>
      </c>
    </row>
    <row r="86" spans="1:5" x14ac:dyDescent="0.35">
      <c r="A86" t="s">
        <v>1276</v>
      </c>
      <c r="B86" t="s">
        <v>1277</v>
      </c>
      <c r="C86" t="s">
        <v>1278</v>
      </c>
      <c r="D86" t="s">
        <v>1279</v>
      </c>
      <c r="E86" t="s">
        <v>1280</v>
      </c>
    </row>
    <row r="87" spans="1:5" x14ac:dyDescent="0.35">
      <c r="A87" t="s">
        <v>1281</v>
      </c>
      <c r="B87" t="s">
        <v>1282</v>
      </c>
      <c r="C87" t="s">
        <v>1283</v>
      </c>
      <c r="D87" t="s">
        <v>1284</v>
      </c>
      <c r="E87" t="s">
        <v>1285</v>
      </c>
    </row>
    <row r="88" spans="1:5" x14ac:dyDescent="0.35">
      <c r="A88" t="s">
        <v>1286</v>
      </c>
      <c r="B88" t="s">
        <v>1287</v>
      </c>
      <c r="C88" t="s">
        <v>1288</v>
      </c>
      <c r="D88" t="s">
        <v>1289</v>
      </c>
      <c r="E88" t="s">
        <v>1290</v>
      </c>
    </row>
    <row r="89" spans="1:5" x14ac:dyDescent="0.35">
      <c r="A89" t="s">
        <v>1291</v>
      </c>
      <c r="B89" t="s">
        <v>1292</v>
      </c>
      <c r="C89" t="s">
        <v>1293</v>
      </c>
      <c r="D89" t="s">
        <v>1294</v>
      </c>
      <c r="E89" t="s">
        <v>1295</v>
      </c>
    </row>
    <row r="90" spans="1:5" x14ac:dyDescent="0.35">
      <c r="A90" t="s">
        <v>1296</v>
      </c>
      <c r="B90" t="s">
        <v>1297</v>
      </c>
      <c r="C90" t="s">
        <v>1298</v>
      </c>
      <c r="D90" t="s">
        <v>1299</v>
      </c>
      <c r="E90" t="s">
        <v>1300</v>
      </c>
    </row>
    <row r="91" spans="1:5" x14ac:dyDescent="0.35">
      <c r="A91" t="s">
        <v>1301</v>
      </c>
      <c r="B91" t="s">
        <v>1302</v>
      </c>
      <c r="C91" t="s">
        <v>1303</v>
      </c>
      <c r="D91" t="s">
        <v>1304</v>
      </c>
      <c r="E91" t="s">
        <v>1305</v>
      </c>
    </row>
    <row r="92" spans="1:5" x14ac:dyDescent="0.35">
      <c r="A92" t="s">
        <v>1306</v>
      </c>
      <c r="B92" t="s">
        <v>1307</v>
      </c>
      <c r="C92" t="s">
        <v>1308</v>
      </c>
      <c r="D92" t="s">
        <v>1309</v>
      </c>
      <c r="E92" t="s">
        <v>1310</v>
      </c>
    </row>
    <row r="93" spans="1:5" x14ac:dyDescent="0.35">
      <c r="A93" t="s">
        <v>1311</v>
      </c>
      <c r="B93" t="s">
        <v>1312</v>
      </c>
      <c r="C93" t="s">
        <v>1313</v>
      </c>
      <c r="D93" t="s">
        <v>1314</v>
      </c>
      <c r="E93" t="s">
        <v>1315</v>
      </c>
    </row>
    <row r="94" spans="1:5" x14ac:dyDescent="0.35">
      <c r="A94" t="s">
        <v>1316</v>
      </c>
      <c r="B94" t="s">
        <v>1317</v>
      </c>
      <c r="C94" t="s">
        <v>1318</v>
      </c>
      <c r="D94" t="s">
        <v>1319</v>
      </c>
      <c r="E94" t="s">
        <v>1320</v>
      </c>
    </row>
    <row r="95" spans="1:5" x14ac:dyDescent="0.35">
      <c r="A95" t="s">
        <v>1321</v>
      </c>
      <c r="B95" t="s">
        <v>1322</v>
      </c>
      <c r="C95" t="s">
        <v>1323</v>
      </c>
      <c r="D95" t="s">
        <v>1324</v>
      </c>
      <c r="E95" t="s">
        <v>1325</v>
      </c>
    </row>
    <row r="96" spans="1:5" x14ac:dyDescent="0.35">
      <c r="A96" t="s">
        <v>1326</v>
      </c>
      <c r="B96" t="s">
        <v>1327</v>
      </c>
      <c r="C96" t="s">
        <v>1328</v>
      </c>
      <c r="D96" t="s">
        <v>1329</v>
      </c>
      <c r="E96" t="s">
        <v>1330</v>
      </c>
    </row>
    <row r="97" spans="1:5" x14ac:dyDescent="0.35">
      <c r="A97" t="s">
        <v>1331</v>
      </c>
      <c r="B97" t="s">
        <v>1332</v>
      </c>
      <c r="C97" t="s">
        <v>1333</v>
      </c>
      <c r="D97" t="s">
        <v>1334</v>
      </c>
      <c r="E97" t="s">
        <v>1335</v>
      </c>
    </row>
    <row r="98" spans="1:5" x14ac:dyDescent="0.35">
      <c r="A98" t="s">
        <v>1336</v>
      </c>
      <c r="B98" t="s">
        <v>1337</v>
      </c>
      <c r="C98" t="s">
        <v>1338</v>
      </c>
      <c r="D98" t="s">
        <v>1339</v>
      </c>
      <c r="E98" t="s">
        <v>1340</v>
      </c>
    </row>
    <row r="99" spans="1:5" x14ac:dyDescent="0.35">
      <c r="A99" t="s">
        <v>1341</v>
      </c>
      <c r="B99" t="s">
        <v>1342</v>
      </c>
      <c r="C99" t="s">
        <v>1343</v>
      </c>
      <c r="D99" t="s">
        <v>1344</v>
      </c>
      <c r="E99" t="s">
        <v>1345</v>
      </c>
    </row>
    <row r="100" spans="1:5" x14ac:dyDescent="0.35">
      <c r="A100" t="s">
        <v>1346</v>
      </c>
      <c r="B100" t="s">
        <v>1347</v>
      </c>
      <c r="C100" t="s">
        <v>1348</v>
      </c>
      <c r="D100" t="s">
        <v>1349</v>
      </c>
      <c r="E100" t="s">
        <v>1350</v>
      </c>
    </row>
    <row r="101" spans="1:5" x14ac:dyDescent="0.35">
      <c r="A101" t="s">
        <v>1351</v>
      </c>
      <c r="B101" t="s">
        <v>1352</v>
      </c>
      <c r="C101" t="s">
        <v>1353</v>
      </c>
      <c r="D101" t="s">
        <v>1354</v>
      </c>
      <c r="E101" t="s">
        <v>1355</v>
      </c>
    </row>
    <row r="102" spans="1:5" x14ac:dyDescent="0.35">
      <c r="A102" t="s">
        <v>1356</v>
      </c>
      <c r="B102" t="s">
        <v>1357</v>
      </c>
      <c r="C102" t="s">
        <v>1358</v>
      </c>
      <c r="D102" t="s">
        <v>1359</v>
      </c>
      <c r="E102" t="s">
        <v>1360</v>
      </c>
    </row>
    <row r="103" spans="1:5" x14ac:dyDescent="0.35">
      <c r="A103" t="s">
        <v>1361</v>
      </c>
      <c r="B103" t="s">
        <v>1362</v>
      </c>
      <c r="C103" t="s">
        <v>1363</v>
      </c>
      <c r="D103" t="s">
        <v>1364</v>
      </c>
      <c r="E103" t="s">
        <v>1365</v>
      </c>
    </row>
    <row r="104" spans="1:5" x14ac:dyDescent="0.35">
      <c r="A104" t="s">
        <v>1366</v>
      </c>
      <c r="B104" t="s">
        <v>1367</v>
      </c>
      <c r="C104" t="s">
        <v>1368</v>
      </c>
      <c r="D104" t="s">
        <v>1369</v>
      </c>
      <c r="E104" t="s">
        <v>1370</v>
      </c>
    </row>
    <row r="105" spans="1:5" x14ac:dyDescent="0.35">
      <c r="A105" t="s">
        <v>1371</v>
      </c>
      <c r="B105" t="s">
        <v>1372</v>
      </c>
      <c r="C105" t="s">
        <v>1373</v>
      </c>
      <c r="D105" t="s">
        <v>1374</v>
      </c>
      <c r="E105" t="s">
        <v>1375</v>
      </c>
    </row>
    <row r="106" spans="1:5" x14ac:dyDescent="0.35">
      <c r="A106" t="s">
        <v>1376</v>
      </c>
      <c r="B106" t="s">
        <v>1377</v>
      </c>
      <c r="C106" t="s">
        <v>1378</v>
      </c>
      <c r="D106" t="s">
        <v>1379</v>
      </c>
      <c r="E106" t="s">
        <v>1380</v>
      </c>
    </row>
    <row r="107" spans="1:5" x14ac:dyDescent="0.35">
      <c r="A107" t="s">
        <v>1381</v>
      </c>
      <c r="B107" t="s">
        <v>1382</v>
      </c>
      <c r="C107" t="s">
        <v>1383</v>
      </c>
      <c r="D107" t="s">
        <v>1384</v>
      </c>
      <c r="E107" t="s">
        <v>1385</v>
      </c>
    </row>
    <row r="108" spans="1:5" x14ac:dyDescent="0.35">
      <c r="A108" t="s">
        <v>1386</v>
      </c>
      <c r="B108" t="s">
        <v>1387</v>
      </c>
      <c r="C108" t="s">
        <v>1388</v>
      </c>
      <c r="D108" t="s">
        <v>1389</v>
      </c>
      <c r="E108" t="s">
        <v>1390</v>
      </c>
    </row>
    <row r="109" spans="1:5" x14ac:dyDescent="0.35">
      <c r="A109" t="s">
        <v>1391</v>
      </c>
      <c r="B109" t="s">
        <v>1392</v>
      </c>
      <c r="C109" t="s">
        <v>1393</v>
      </c>
      <c r="D109" t="s">
        <v>1394</v>
      </c>
      <c r="E109" t="s">
        <v>1395</v>
      </c>
    </row>
    <row r="110" spans="1:5" x14ac:dyDescent="0.35">
      <c r="A110" t="s">
        <v>1396</v>
      </c>
      <c r="B110" t="s">
        <v>1397</v>
      </c>
      <c r="C110" t="s">
        <v>1398</v>
      </c>
      <c r="D110" t="s">
        <v>1399</v>
      </c>
      <c r="E110" t="s">
        <v>1400</v>
      </c>
    </row>
    <row r="111" spans="1:5" x14ac:dyDescent="0.35">
      <c r="A111" t="s">
        <v>1401</v>
      </c>
      <c r="B111" t="s">
        <v>1402</v>
      </c>
      <c r="C111" t="s">
        <v>1403</v>
      </c>
      <c r="D111" t="s">
        <v>1404</v>
      </c>
      <c r="E111" t="s">
        <v>1405</v>
      </c>
    </row>
    <row r="112" spans="1:5" x14ac:dyDescent="0.35">
      <c r="A112" t="s">
        <v>1406</v>
      </c>
      <c r="B112" t="s">
        <v>1407</v>
      </c>
      <c r="C112" t="s">
        <v>1408</v>
      </c>
      <c r="D112" t="s">
        <v>1409</v>
      </c>
      <c r="E112" t="s">
        <v>1410</v>
      </c>
    </row>
    <row r="113" spans="1:5" x14ac:dyDescent="0.35">
      <c r="A113" t="s">
        <v>1411</v>
      </c>
      <c r="B113" t="s">
        <v>1412</v>
      </c>
      <c r="C113" t="s">
        <v>1413</v>
      </c>
      <c r="D113" t="s">
        <v>1414</v>
      </c>
      <c r="E113" t="s">
        <v>1415</v>
      </c>
    </row>
    <row r="114" spans="1:5" x14ac:dyDescent="0.35">
      <c r="A114" t="s">
        <v>1416</v>
      </c>
      <c r="B114" t="s">
        <v>1417</v>
      </c>
      <c r="C114" t="s">
        <v>1418</v>
      </c>
      <c r="D114" t="s">
        <v>1419</v>
      </c>
      <c r="E114" t="s">
        <v>1420</v>
      </c>
    </row>
    <row r="115" spans="1:5" x14ac:dyDescent="0.35">
      <c r="A115" t="s">
        <v>1421</v>
      </c>
      <c r="B115" t="s">
        <v>1422</v>
      </c>
      <c r="C115" t="s">
        <v>1423</v>
      </c>
      <c r="D115" t="s">
        <v>1424</v>
      </c>
      <c r="E115" t="s">
        <v>1425</v>
      </c>
    </row>
    <row r="116" spans="1:5" x14ac:dyDescent="0.35">
      <c r="A116" t="s">
        <v>1426</v>
      </c>
      <c r="B116" t="s">
        <v>1427</v>
      </c>
      <c r="C116" t="s">
        <v>1428</v>
      </c>
      <c r="D116" t="s">
        <v>1429</v>
      </c>
      <c r="E116" t="s">
        <v>1430</v>
      </c>
    </row>
    <row r="117" spans="1:5" x14ac:dyDescent="0.35">
      <c r="A117" t="s">
        <v>1431</v>
      </c>
      <c r="B117" t="s">
        <v>1432</v>
      </c>
      <c r="C117" t="s">
        <v>1433</v>
      </c>
      <c r="D117" t="s">
        <v>1434</v>
      </c>
      <c r="E117" t="s">
        <v>1435</v>
      </c>
    </row>
    <row r="118" spans="1:5" x14ac:dyDescent="0.35">
      <c r="A118" t="s">
        <v>1436</v>
      </c>
      <c r="B118" t="s">
        <v>1437</v>
      </c>
      <c r="C118" t="s">
        <v>1438</v>
      </c>
      <c r="D118" t="s">
        <v>1439</v>
      </c>
      <c r="E118" t="s">
        <v>1440</v>
      </c>
    </row>
    <row r="119" spans="1:5" x14ac:dyDescent="0.35">
      <c r="A119" t="s">
        <v>1441</v>
      </c>
      <c r="B119" t="s">
        <v>1442</v>
      </c>
      <c r="C119" t="s">
        <v>1443</v>
      </c>
      <c r="D119" t="s">
        <v>1444</v>
      </c>
      <c r="E119" t="s">
        <v>1445</v>
      </c>
    </row>
    <row r="120" spans="1:5" x14ac:dyDescent="0.35">
      <c r="A120" t="s">
        <v>1446</v>
      </c>
      <c r="B120" t="s">
        <v>1447</v>
      </c>
      <c r="C120" t="s">
        <v>1448</v>
      </c>
      <c r="D120" t="s">
        <v>1449</v>
      </c>
      <c r="E120" t="s">
        <v>1450</v>
      </c>
    </row>
    <row r="121" spans="1:5" x14ac:dyDescent="0.35">
      <c r="A121" t="s">
        <v>1451</v>
      </c>
      <c r="B121" t="s">
        <v>1452</v>
      </c>
      <c r="C121" t="s">
        <v>1453</v>
      </c>
      <c r="D121" t="s">
        <v>1454</v>
      </c>
      <c r="E121" t="s">
        <v>1455</v>
      </c>
    </row>
    <row r="122" spans="1:5" x14ac:dyDescent="0.35">
      <c r="A122" t="s">
        <v>1456</v>
      </c>
      <c r="B122" t="s">
        <v>1457</v>
      </c>
      <c r="C122" t="s">
        <v>1458</v>
      </c>
      <c r="D122" t="s">
        <v>1459</v>
      </c>
      <c r="E122" t="s">
        <v>1460</v>
      </c>
    </row>
    <row r="123" spans="1:5" x14ac:dyDescent="0.35">
      <c r="A123" t="s">
        <v>1461</v>
      </c>
      <c r="B123" t="s">
        <v>1462</v>
      </c>
      <c r="C123" t="s">
        <v>1463</v>
      </c>
      <c r="D123" t="s">
        <v>1464</v>
      </c>
      <c r="E123" t="s">
        <v>1465</v>
      </c>
    </row>
    <row r="124" spans="1:5" x14ac:dyDescent="0.35">
      <c r="A124" t="s">
        <v>1466</v>
      </c>
      <c r="B124" t="s">
        <v>1467</v>
      </c>
      <c r="C124" t="s">
        <v>1468</v>
      </c>
      <c r="D124" t="s">
        <v>1469</v>
      </c>
      <c r="E124" t="s">
        <v>1470</v>
      </c>
    </row>
    <row r="125" spans="1:5" x14ac:dyDescent="0.35">
      <c r="A125" t="s">
        <v>1471</v>
      </c>
      <c r="B125" t="s">
        <v>1472</v>
      </c>
      <c r="C125" t="s">
        <v>1473</v>
      </c>
      <c r="D125" t="s">
        <v>1474</v>
      </c>
      <c r="E125" t="s">
        <v>1475</v>
      </c>
    </row>
    <row r="126" spans="1:5" x14ac:dyDescent="0.35">
      <c r="A126" t="s">
        <v>1476</v>
      </c>
      <c r="B126" t="s">
        <v>1477</v>
      </c>
      <c r="C126" t="s">
        <v>1478</v>
      </c>
      <c r="D126" t="s">
        <v>1479</v>
      </c>
      <c r="E126" t="s">
        <v>1480</v>
      </c>
    </row>
    <row r="127" spans="1:5" x14ac:dyDescent="0.35">
      <c r="A127" t="s">
        <v>1481</v>
      </c>
      <c r="B127" t="s">
        <v>1482</v>
      </c>
      <c r="C127" t="s">
        <v>1483</v>
      </c>
      <c r="D127" t="s">
        <v>1484</v>
      </c>
      <c r="E127" t="s">
        <v>1485</v>
      </c>
    </row>
    <row r="128" spans="1:5" x14ac:dyDescent="0.35">
      <c r="A128" t="s">
        <v>1486</v>
      </c>
      <c r="B128" t="s">
        <v>1487</v>
      </c>
      <c r="C128" t="s">
        <v>1488</v>
      </c>
      <c r="D128" t="s">
        <v>1489</v>
      </c>
      <c r="E128" t="s">
        <v>1490</v>
      </c>
    </row>
    <row r="129" spans="1:5" x14ac:dyDescent="0.35">
      <c r="A129" t="s">
        <v>1491</v>
      </c>
      <c r="B129" t="s">
        <v>1492</v>
      </c>
      <c r="C129" t="s">
        <v>1493</v>
      </c>
      <c r="D129" t="s">
        <v>1494</v>
      </c>
      <c r="E129" t="s">
        <v>1495</v>
      </c>
    </row>
    <row r="130" spans="1:5" x14ac:dyDescent="0.35">
      <c r="A130" t="s">
        <v>1496</v>
      </c>
      <c r="B130" t="s">
        <v>1497</v>
      </c>
      <c r="C130" t="s">
        <v>1498</v>
      </c>
      <c r="D130" t="s">
        <v>1499</v>
      </c>
      <c r="E130" t="s">
        <v>1500</v>
      </c>
    </row>
    <row r="131" spans="1:5" x14ac:dyDescent="0.35">
      <c r="A131" t="s">
        <v>1501</v>
      </c>
      <c r="B131" t="s">
        <v>1502</v>
      </c>
      <c r="C131" t="s">
        <v>1503</v>
      </c>
      <c r="D131" t="s">
        <v>1504</v>
      </c>
      <c r="E131" t="s">
        <v>1505</v>
      </c>
    </row>
    <row r="132" spans="1:5" x14ac:dyDescent="0.35">
      <c r="A132" t="s">
        <v>1506</v>
      </c>
      <c r="B132" t="s">
        <v>1507</v>
      </c>
      <c r="C132" t="s">
        <v>1508</v>
      </c>
      <c r="D132" t="s">
        <v>1509</v>
      </c>
      <c r="E132" t="s">
        <v>1510</v>
      </c>
    </row>
    <row r="133" spans="1:5" x14ac:dyDescent="0.35">
      <c r="A133" t="s">
        <v>1511</v>
      </c>
      <c r="B133" t="s">
        <v>1512</v>
      </c>
      <c r="C133" t="s">
        <v>1513</v>
      </c>
      <c r="D133" t="s">
        <v>1514</v>
      </c>
      <c r="E133" t="s">
        <v>1515</v>
      </c>
    </row>
    <row r="134" spans="1:5" x14ac:dyDescent="0.35">
      <c r="A134" t="s">
        <v>1516</v>
      </c>
      <c r="B134" t="s">
        <v>1517</v>
      </c>
      <c r="C134" t="s">
        <v>1518</v>
      </c>
      <c r="D134" t="s">
        <v>1519</v>
      </c>
      <c r="E134" t="s">
        <v>1520</v>
      </c>
    </row>
    <row r="135" spans="1:5" x14ac:dyDescent="0.35">
      <c r="A135" t="s">
        <v>1521</v>
      </c>
      <c r="B135" t="s">
        <v>1522</v>
      </c>
      <c r="C135" t="s">
        <v>1523</v>
      </c>
      <c r="D135" t="s">
        <v>1524</v>
      </c>
      <c r="E135" t="s">
        <v>1525</v>
      </c>
    </row>
    <row r="136" spans="1:5" x14ac:dyDescent="0.35">
      <c r="A136" t="s">
        <v>1526</v>
      </c>
      <c r="B136" t="s">
        <v>1527</v>
      </c>
      <c r="C136" t="s">
        <v>1528</v>
      </c>
      <c r="D136" t="s">
        <v>1529</v>
      </c>
      <c r="E136" t="s">
        <v>1530</v>
      </c>
    </row>
    <row r="137" spans="1:5" x14ac:dyDescent="0.35">
      <c r="A137" t="s">
        <v>1531</v>
      </c>
      <c r="B137" t="s">
        <v>1532</v>
      </c>
      <c r="C137" t="s">
        <v>1533</v>
      </c>
      <c r="D137" t="s">
        <v>1534</v>
      </c>
      <c r="E137" t="s">
        <v>1535</v>
      </c>
    </row>
    <row r="138" spans="1:5" x14ac:dyDescent="0.35">
      <c r="A138" t="s">
        <v>1536</v>
      </c>
      <c r="B138" t="s">
        <v>1537</v>
      </c>
      <c r="C138" t="s">
        <v>1538</v>
      </c>
      <c r="D138" t="s">
        <v>1539</v>
      </c>
      <c r="E138" t="s">
        <v>1540</v>
      </c>
    </row>
    <row r="139" spans="1:5" x14ac:dyDescent="0.35">
      <c r="A139" t="s">
        <v>1541</v>
      </c>
      <c r="B139" t="s">
        <v>1542</v>
      </c>
      <c r="C139" t="s">
        <v>1543</v>
      </c>
      <c r="D139" t="s">
        <v>1544</v>
      </c>
      <c r="E139" t="s">
        <v>1545</v>
      </c>
    </row>
    <row r="140" spans="1:5" x14ac:dyDescent="0.35">
      <c r="A140" t="s">
        <v>1546</v>
      </c>
      <c r="B140" t="s">
        <v>1547</v>
      </c>
      <c r="C140" t="s">
        <v>1548</v>
      </c>
      <c r="D140" t="s">
        <v>1549</v>
      </c>
      <c r="E140" t="s">
        <v>1550</v>
      </c>
    </row>
    <row r="141" spans="1:5" x14ac:dyDescent="0.35">
      <c r="A141" t="s">
        <v>1551</v>
      </c>
      <c r="B141" t="s">
        <v>1552</v>
      </c>
      <c r="C141" t="s">
        <v>1553</v>
      </c>
      <c r="D141" t="s">
        <v>1554</v>
      </c>
      <c r="E141" t="s">
        <v>1555</v>
      </c>
    </row>
    <row r="142" spans="1:5" x14ac:dyDescent="0.35">
      <c r="A142" t="s">
        <v>1556</v>
      </c>
      <c r="B142" t="s">
        <v>1557</v>
      </c>
      <c r="C142" t="s">
        <v>1558</v>
      </c>
      <c r="D142" t="s">
        <v>1559</v>
      </c>
      <c r="E142" t="s">
        <v>1560</v>
      </c>
    </row>
    <row r="143" spans="1:5" x14ac:dyDescent="0.35">
      <c r="A143" t="s">
        <v>1561</v>
      </c>
      <c r="B143" t="s">
        <v>1562</v>
      </c>
      <c r="C143" t="s">
        <v>1563</v>
      </c>
      <c r="D143" t="s">
        <v>1564</v>
      </c>
      <c r="E143" t="s">
        <v>1565</v>
      </c>
    </row>
    <row r="144" spans="1:5" x14ac:dyDescent="0.35">
      <c r="A144" t="s">
        <v>1566</v>
      </c>
      <c r="B144" t="s">
        <v>1567</v>
      </c>
      <c r="C144" t="s">
        <v>1568</v>
      </c>
      <c r="D144" t="s">
        <v>1569</v>
      </c>
      <c r="E144" t="s">
        <v>1570</v>
      </c>
    </row>
    <row r="145" spans="1:5" x14ac:dyDescent="0.35">
      <c r="A145" t="s">
        <v>1571</v>
      </c>
      <c r="B145" t="s">
        <v>1572</v>
      </c>
      <c r="C145" t="s">
        <v>1573</v>
      </c>
      <c r="D145" t="s">
        <v>1574</v>
      </c>
      <c r="E145" t="s">
        <v>1575</v>
      </c>
    </row>
    <row r="146" spans="1:5" x14ac:dyDescent="0.35">
      <c r="A146" t="s">
        <v>1576</v>
      </c>
      <c r="B146" t="s">
        <v>1577</v>
      </c>
      <c r="C146" t="s">
        <v>1578</v>
      </c>
      <c r="D146" t="s">
        <v>1579</v>
      </c>
      <c r="E146" t="s">
        <v>1580</v>
      </c>
    </row>
    <row r="147" spans="1:5" x14ac:dyDescent="0.35">
      <c r="A147" t="s">
        <v>1581</v>
      </c>
      <c r="B147" t="s">
        <v>1582</v>
      </c>
      <c r="C147" t="s">
        <v>1583</v>
      </c>
      <c r="D147" t="s">
        <v>1584</v>
      </c>
      <c r="E147" t="s">
        <v>1585</v>
      </c>
    </row>
    <row r="148" spans="1:5" x14ac:dyDescent="0.35">
      <c r="A148" t="s">
        <v>1586</v>
      </c>
      <c r="B148" t="s">
        <v>1587</v>
      </c>
      <c r="C148" t="s">
        <v>1588</v>
      </c>
      <c r="D148" t="s">
        <v>1589</v>
      </c>
      <c r="E148" t="s">
        <v>1590</v>
      </c>
    </row>
    <row r="149" spans="1:5" x14ac:dyDescent="0.35">
      <c r="A149" t="s">
        <v>1591</v>
      </c>
      <c r="B149" t="s">
        <v>1592</v>
      </c>
      <c r="C149" t="s">
        <v>1593</v>
      </c>
      <c r="D149" t="s">
        <v>1594</v>
      </c>
      <c r="E149" t="s">
        <v>1595</v>
      </c>
    </row>
    <row r="150" spans="1:5" x14ac:dyDescent="0.35">
      <c r="A150" t="s">
        <v>1596</v>
      </c>
      <c r="B150" t="s">
        <v>1597</v>
      </c>
      <c r="C150" t="s">
        <v>1598</v>
      </c>
      <c r="D150" t="s">
        <v>1599</v>
      </c>
      <c r="E150" t="s">
        <v>1600</v>
      </c>
    </row>
    <row r="151" spans="1:5" x14ac:dyDescent="0.35">
      <c r="A151" t="s">
        <v>1601</v>
      </c>
      <c r="B151" t="s">
        <v>1602</v>
      </c>
      <c r="C151" t="s">
        <v>1603</v>
      </c>
      <c r="D151" t="s">
        <v>1604</v>
      </c>
      <c r="E151" t="s">
        <v>1605</v>
      </c>
    </row>
    <row r="152" spans="1:5" x14ac:dyDescent="0.35">
      <c r="A152" t="s">
        <v>1606</v>
      </c>
      <c r="B152" t="s">
        <v>1607</v>
      </c>
      <c r="C152" t="s">
        <v>1608</v>
      </c>
      <c r="D152" t="s">
        <v>1609</v>
      </c>
      <c r="E152" t="s">
        <v>1610</v>
      </c>
    </row>
    <row r="153" spans="1:5" x14ac:dyDescent="0.35">
      <c r="A153" t="s">
        <v>1611</v>
      </c>
      <c r="B153" t="s">
        <v>1612</v>
      </c>
      <c r="C153" t="s">
        <v>1613</v>
      </c>
      <c r="D153" t="s">
        <v>1614</v>
      </c>
      <c r="E153" t="s">
        <v>1615</v>
      </c>
    </row>
    <row r="154" spans="1:5" x14ac:dyDescent="0.35">
      <c r="A154" t="s">
        <v>1616</v>
      </c>
      <c r="B154" t="s">
        <v>1617</v>
      </c>
      <c r="C154" t="s">
        <v>1618</v>
      </c>
      <c r="D154" t="s">
        <v>1619</v>
      </c>
      <c r="E154" t="s">
        <v>1620</v>
      </c>
    </row>
    <row r="155" spans="1:5" x14ac:dyDescent="0.35">
      <c r="A155" t="s">
        <v>1621</v>
      </c>
      <c r="B155" t="s">
        <v>1622</v>
      </c>
      <c r="C155" t="s">
        <v>1623</v>
      </c>
      <c r="D155" t="s">
        <v>1624</v>
      </c>
      <c r="E155" t="s">
        <v>1625</v>
      </c>
    </row>
    <row r="156" spans="1:5" x14ac:dyDescent="0.35">
      <c r="A156" t="s">
        <v>1626</v>
      </c>
      <c r="B156" t="s">
        <v>1627</v>
      </c>
      <c r="C156" t="s">
        <v>1628</v>
      </c>
      <c r="D156" t="s">
        <v>1629</v>
      </c>
      <c r="E156" t="s">
        <v>1630</v>
      </c>
    </row>
    <row r="157" spans="1:5" x14ac:dyDescent="0.35">
      <c r="A157" t="s">
        <v>1631</v>
      </c>
      <c r="B157" t="s">
        <v>1632</v>
      </c>
      <c r="C157" t="s">
        <v>1633</v>
      </c>
      <c r="D157" t="s">
        <v>1634</v>
      </c>
      <c r="E157" t="s">
        <v>1635</v>
      </c>
    </row>
    <row r="158" spans="1:5" x14ac:dyDescent="0.35">
      <c r="A158" t="s">
        <v>1636</v>
      </c>
      <c r="B158" t="s">
        <v>1637</v>
      </c>
      <c r="C158" t="s">
        <v>1638</v>
      </c>
      <c r="D158" t="s">
        <v>1639</v>
      </c>
      <c r="E158" t="s">
        <v>1640</v>
      </c>
    </row>
    <row r="159" spans="1:5" x14ac:dyDescent="0.35">
      <c r="A159" t="s">
        <v>1641</v>
      </c>
      <c r="B159" t="s">
        <v>1642</v>
      </c>
      <c r="C159" t="s">
        <v>1643</v>
      </c>
      <c r="D159" t="s">
        <v>1644</v>
      </c>
      <c r="E159" t="s">
        <v>1645</v>
      </c>
    </row>
    <row r="160" spans="1:5" x14ac:dyDescent="0.35">
      <c r="A160" t="s">
        <v>1646</v>
      </c>
      <c r="B160" t="s">
        <v>1647</v>
      </c>
      <c r="C160" t="s">
        <v>1648</v>
      </c>
      <c r="D160" t="s">
        <v>1649</v>
      </c>
      <c r="E160" t="s">
        <v>1650</v>
      </c>
    </row>
    <row r="161" spans="1:5" x14ac:dyDescent="0.35">
      <c r="A161" t="s">
        <v>1651</v>
      </c>
      <c r="B161" t="s">
        <v>1652</v>
      </c>
      <c r="C161" t="s">
        <v>1653</v>
      </c>
      <c r="D161" t="s">
        <v>1654</v>
      </c>
      <c r="E161" t="s">
        <v>1655</v>
      </c>
    </row>
    <row r="162" spans="1:5" x14ac:dyDescent="0.35">
      <c r="A162" t="s">
        <v>1656</v>
      </c>
      <c r="B162" t="s">
        <v>1657</v>
      </c>
      <c r="C162" t="s">
        <v>1658</v>
      </c>
      <c r="D162" t="s">
        <v>1659</v>
      </c>
      <c r="E162" t="s">
        <v>1660</v>
      </c>
    </row>
    <row r="163" spans="1:5" x14ac:dyDescent="0.35">
      <c r="A163" t="s">
        <v>1661</v>
      </c>
      <c r="B163" t="s">
        <v>1662</v>
      </c>
      <c r="C163" t="s">
        <v>1663</v>
      </c>
      <c r="D163" t="s">
        <v>1664</v>
      </c>
      <c r="E163" t="s">
        <v>1665</v>
      </c>
    </row>
    <row r="164" spans="1:5" x14ac:dyDescent="0.35">
      <c r="A164" t="s">
        <v>1666</v>
      </c>
      <c r="B164" t="s">
        <v>1667</v>
      </c>
      <c r="C164" t="s">
        <v>1668</v>
      </c>
      <c r="D164" t="s">
        <v>1669</v>
      </c>
      <c r="E164" t="s">
        <v>1670</v>
      </c>
    </row>
    <row r="165" spans="1:5" x14ac:dyDescent="0.35">
      <c r="A165" t="s">
        <v>1671</v>
      </c>
      <c r="B165" t="s">
        <v>1672</v>
      </c>
      <c r="C165" t="s">
        <v>1673</v>
      </c>
      <c r="D165" t="s">
        <v>1674</v>
      </c>
      <c r="E165" t="s">
        <v>1675</v>
      </c>
    </row>
    <row r="166" spans="1:5" x14ac:dyDescent="0.35">
      <c r="A166" t="s">
        <v>1676</v>
      </c>
      <c r="B166" t="s">
        <v>1677</v>
      </c>
      <c r="C166" t="s">
        <v>1678</v>
      </c>
      <c r="D166" t="s">
        <v>1679</v>
      </c>
      <c r="E166" t="s">
        <v>1680</v>
      </c>
    </row>
    <row r="167" spans="1:5" x14ac:dyDescent="0.35">
      <c r="A167" t="s">
        <v>1681</v>
      </c>
      <c r="B167" t="s">
        <v>1682</v>
      </c>
      <c r="C167" t="s">
        <v>1683</v>
      </c>
      <c r="D167" t="s">
        <v>1684</v>
      </c>
      <c r="E167" t="s">
        <v>1685</v>
      </c>
    </row>
    <row r="168" spans="1:5" x14ac:dyDescent="0.35">
      <c r="A168" t="s">
        <v>1686</v>
      </c>
      <c r="B168" t="s">
        <v>1687</v>
      </c>
      <c r="C168" t="s">
        <v>1688</v>
      </c>
      <c r="D168" t="s">
        <v>1689</v>
      </c>
      <c r="E168" t="s">
        <v>1690</v>
      </c>
    </row>
    <row r="169" spans="1:5" x14ac:dyDescent="0.35">
      <c r="A169" t="s">
        <v>1691</v>
      </c>
      <c r="B169" t="s">
        <v>1692</v>
      </c>
      <c r="C169" t="s">
        <v>1693</v>
      </c>
      <c r="D169" t="s">
        <v>1694</v>
      </c>
      <c r="E169" t="s">
        <v>1695</v>
      </c>
    </row>
    <row r="170" spans="1:5" x14ac:dyDescent="0.35">
      <c r="A170" t="s">
        <v>1696</v>
      </c>
      <c r="B170" t="s">
        <v>1697</v>
      </c>
      <c r="C170" t="s">
        <v>1698</v>
      </c>
      <c r="D170" t="s">
        <v>1699</v>
      </c>
      <c r="E170" t="s">
        <v>1700</v>
      </c>
    </row>
    <row r="171" spans="1:5" x14ac:dyDescent="0.35">
      <c r="A171" t="s">
        <v>1701</v>
      </c>
      <c r="B171" t="s">
        <v>1702</v>
      </c>
      <c r="C171" t="s">
        <v>1703</v>
      </c>
      <c r="D171" t="s">
        <v>1704</v>
      </c>
      <c r="E171" t="s">
        <v>1705</v>
      </c>
    </row>
    <row r="172" spans="1:5" x14ac:dyDescent="0.35">
      <c r="A172" t="s">
        <v>1706</v>
      </c>
      <c r="B172" t="s">
        <v>1707</v>
      </c>
      <c r="C172" t="s">
        <v>1708</v>
      </c>
      <c r="D172" t="s">
        <v>1709</v>
      </c>
      <c r="E172" t="s">
        <v>1710</v>
      </c>
    </row>
    <row r="173" spans="1:5" x14ac:dyDescent="0.35">
      <c r="A173" t="s">
        <v>1711</v>
      </c>
      <c r="B173" t="s">
        <v>1712</v>
      </c>
      <c r="C173" t="s">
        <v>1713</v>
      </c>
      <c r="D173" t="s">
        <v>1714</v>
      </c>
      <c r="E173" t="s">
        <v>1715</v>
      </c>
    </row>
    <row r="174" spans="1:5" x14ac:dyDescent="0.35">
      <c r="A174" t="s">
        <v>1716</v>
      </c>
      <c r="B174" t="s">
        <v>1717</v>
      </c>
      <c r="C174" t="s">
        <v>1718</v>
      </c>
      <c r="D174" t="s">
        <v>1719</v>
      </c>
      <c r="E174" t="s">
        <v>1720</v>
      </c>
    </row>
    <row r="175" spans="1:5" x14ac:dyDescent="0.35">
      <c r="A175" t="s">
        <v>1721</v>
      </c>
      <c r="B175" t="s">
        <v>1722</v>
      </c>
      <c r="C175" t="s">
        <v>1723</v>
      </c>
      <c r="D175" t="s">
        <v>1724</v>
      </c>
      <c r="E175" t="s">
        <v>1725</v>
      </c>
    </row>
    <row r="176" spans="1:5" x14ac:dyDescent="0.35">
      <c r="A176" t="s">
        <v>1726</v>
      </c>
      <c r="B176" t="s">
        <v>1727</v>
      </c>
      <c r="C176" t="s">
        <v>1728</v>
      </c>
      <c r="D176" t="s">
        <v>1729</v>
      </c>
      <c r="E176" t="s">
        <v>1730</v>
      </c>
    </row>
    <row r="177" spans="1:5" x14ac:dyDescent="0.35">
      <c r="A177" t="s">
        <v>1731</v>
      </c>
      <c r="B177" t="s">
        <v>1732</v>
      </c>
      <c r="C177" t="s">
        <v>1733</v>
      </c>
      <c r="D177" t="s">
        <v>1734</v>
      </c>
      <c r="E177" t="s">
        <v>1735</v>
      </c>
    </row>
    <row r="178" spans="1:5" x14ac:dyDescent="0.35">
      <c r="A178" t="s">
        <v>1736</v>
      </c>
      <c r="B178" t="s">
        <v>1737</v>
      </c>
      <c r="C178" t="s">
        <v>1738</v>
      </c>
      <c r="D178" t="s">
        <v>1739</v>
      </c>
      <c r="E178" t="s">
        <v>1740</v>
      </c>
    </row>
    <row r="179" spans="1:5" x14ac:dyDescent="0.35">
      <c r="A179" t="s">
        <v>1741</v>
      </c>
      <c r="B179" t="s">
        <v>1742</v>
      </c>
      <c r="C179" t="s">
        <v>1743</v>
      </c>
      <c r="D179" t="s">
        <v>1744</v>
      </c>
      <c r="E179" t="s">
        <v>1745</v>
      </c>
    </row>
    <row r="180" spans="1:5" x14ac:dyDescent="0.35">
      <c r="A180" t="s">
        <v>1746</v>
      </c>
      <c r="B180" t="s">
        <v>1747</v>
      </c>
      <c r="C180" t="s">
        <v>1748</v>
      </c>
      <c r="D180" t="s">
        <v>1749</v>
      </c>
      <c r="E180" t="s">
        <v>1750</v>
      </c>
    </row>
    <row r="181" spans="1:5" x14ac:dyDescent="0.35">
      <c r="A181" t="s">
        <v>1751</v>
      </c>
      <c r="B181" t="s">
        <v>1752</v>
      </c>
      <c r="C181" t="s">
        <v>1753</v>
      </c>
      <c r="D181" t="s">
        <v>1754</v>
      </c>
      <c r="E181" t="s">
        <v>1755</v>
      </c>
    </row>
    <row r="182" spans="1:5" x14ac:dyDescent="0.35">
      <c r="A182" t="s">
        <v>1756</v>
      </c>
      <c r="B182" t="s">
        <v>1757</v>
      </c>
      <c r="C182" t="s">
        <v>1758</v>
      </c>
      <c r="D182" t="s">
        <v>1759</v>
      </c>
      <c r="E182" t="s">
        <v>1760</v>
      </c>
    </row>
    <row r="183" spans="1:5" x14ac:dyDescent="0.35">
      <c r="A183" t="s">
        <v>1761</v>
      </c>
      <c r="B183" t="s">
        <v>1762</v>
      </c>
      <c r="C183" t="s">
        <v>1763</v>
      </c>
      <c r="D183" t="s">
        <v>1764</v>
      </c>
      <c r="E183" t="s">
        <v>1765</v>
      </c>
    </row>
    <row r="184" spans="1:5" x14ac:dyDescent="0.35">
      <c r="A184" t="s">
        <v>1766</v>
      </c>
      <c r="B184" t="s">
        <v>1767</v>
      </c>
      <c r="C184" t="s">
        <v>1768</v>
      </c>
      <c r="D184" t="s">
        <v>1769</v>
      </c>
      <c r="E184" t="s">
        <v>1770</v>
      </c>
    </row>
    <row r="185" spans="1:5" x14ac:dyDescent="0.35">
      <c r="A185" t="s">
        <v>1771</v>
      </c>
      <c r="B185" t="s">
        <v>1772</v>
      </c>
      <c r="C185" t="s">
        <v>1773</v>
      </c>
      <c r="D185" t="s">
        <v>1774</v>
      </c>
      <c r="E185" t="s">
        <v>1775</v>
      </c>
    </row>
    <row r="186" spans="1:5" x14ac:dyDescent="0.35">
      <c r="A186" t="s">
        <v>1776</v>
      </c>
      <c r="B186" t="s">
        <v>1777</v>
      </c>
      <c r="C186" t="s">
        <v>1778</v>
      </c>
      <c r="D186" t="s">
        <v>1779</v>
      </c>
      <c r="E186" t="s">
        <v>1780</v>
      </c>
    </row>
    <row r="187" spans="1:5" x14ac:dyDescent="0.35">
      <c r="A187" t="s">
        <v>1781</v>
      </c>
      <c r="B187" t="s">
        <v>1782</v>
      </c>
      <c r="C187" t="s">
        <v>1783</v>
      </c>
      <c r="D187" t="s">
        <v>1784</v>
      </c>
      <c r="E187" t="s">
        <v>1785</v>
      </c>
    </row>
    <row r="188" spans="1:5" x14ac:dyDescent="0.35">
      <c r="A188" t="s">
        <v>1786</v>
      </c>
      <c r="B188" t="s">
        <v>1787</v>
      </c>
      <c r="C188" t="s">
        <v>1788</v>
      </c>
      <c r="D188" t="s">
        <v>1789</v>
      </c>
      <c r="E188" t="s">
        <v>1790</v>
      </c>
    </row>
    <row r="189" spans="1:5" x14ac:dyDescent="0.35">
      <c r="A189" t="s">
        <v>1791</v>
      </c>
      <c r="B189" t="s">
        <v>1792</v>
      </c>
      <c r="C189" t="s">
        <v>1793</v>
      </c>
      <c r="D189" t="s">
        <v>1794</v>
      </c>
      <c r="E189" t="s">
        <v>1795</v>
      </c>
    </row>
    <row r="190" spans="1:5" x14ac:dyDescent="0.35">
      <c r="A190" t="s">
        <v>1796</v>
      </c>
      <c r="B190" t="s">
        <v>1797</v>
      </c>
      <c r="C190" t="s">
        <v>1798</v>
      </c>
      <c r="D190" t="s">
        <v>1799</v>
      </c>
      <c r="E190" t="s">
        <v>1800</v>
      </c>
    </row>
    <row r="191" spans="1:5" x14ac:dyDescent="0.35">
      <c r="A191" t="s">
        <v>1801</v>
      </c>
      <c r="B191" t="s">
        <v>1802</v>
      </c>
      <c r="C191" t="s">
        <v>1803</v>
      </c>
      <c r="D191" t="s">
        <v>1804</v>
      </c>
      <c r="E191" t="s">
        <v>1805</v>
      </c>
    </row>
    <row r="192" spans="1:5" x14ac:dyDescent="0.35">
      <c r="A192" t="s">
        <v>1806</v>
      </c>
      <c r="B192" t="s">
        <v>1807</v>
      </c>
      <c r="C192" t="s">
        <v>1808</v>
      </c>
      <c r="D192" t="s">
        <v>1809</v>
      </c>
      <c r="E192" t="s">
        <v>1810</v>
      </c>
    </row>
    <row r="193" spans="1:5" x14ac:dyDescent="0.35">
      <c r="A193" t="s">
        <v>1811</v>
      </c>
      <c r="B193" t="s">
        <v>1812</v>
      </c>
      <c r="C193" t="s">
        <v>1813</v>
      </c>
      <c r="D193" t="s">
        <v>1814</v>
      </c>
      <c r="E193" t="s">
        <v>1815</v>
      </c>
    </row>
    <row r="194" spans="1:5" x14ac:dyDescent="0.35">
      <c r="A194" t="s">
        <v>1816</v>
      </c>
      <c r="B194" t="s">
        <v>1817</v>
      </c>
      <c r="C194" t="s">
        <v>1818</v>
      </c>
      <c r="D194" t="s">
        <v>1819</v>
      </c>
      <c r="E194" t="s">
        <v>1820</v>
      </c>
    </row>
    <row r="195" spans="1:5" x14ac:dyDescent="0.35">
      <c r="A195" t="s">
        <v>1821</v>
      </c>
      <c r="B195" t="s">
        <v>1822</v>
      </c>
      <c r="C195" t="s">
        <v>1823</v>
      </c>
      <c r="D195" t="s">
        <v>1824</v>
      </c>
      <c r="E195" t="s">
        <v>1825</v>
      </c>
    </row>
    <row r="196" spans="1:5" x14ac:dyDescent="0.35">
      <c r="A196" t="s">
        <v>1826</v>
      </c>
      <c r="B196" t="s">
        <v>1827</v>
      </c>
      <c r="C196" t="s">
        <v>1828</v>
      </c>
      <c r="D196" t="s">
        <v>1829</v>
      </c>
      <c r="E196" t="s">
        <v>1830</v>
      </c>
    </row>
    <row r="197" spans="1:5" x14ac:dyDescent="0.35">
      <c r="A197" t="s">
        <v>1831</v>
      </c>
      <c r="B197" t="s">
        <v>1832</v>
      </c>
      <c r="C197" t="s">
        <v>1833</v>
      </c>
      <c r="D197" t="s">
        <v>1834</v>
      </c>
      <c r="E197" t="s">
        <v>1835</v>
      </c>
    </row>
    <row r="198" spans="1:5" x14ac:dyDescent="0.35">
      <c r="A198" t="s">
        <v>1836</v>
      </c>
      <c r="B198" t="s">
        <v>1837</v>
      </c>
      <c r="C198" t="s">
        <v>1838</v>
      </c>
      <c r="D198" t="s">
        <v>1839</v>
      </c>
      <c r="E198" t="s">
        <v>1840</v>
      </c>
    </row>
    <row r="199" spans="1:5" x14ac:dyDescent="0.35">
      <c r="A199" t="s">
        <v>1841</v>
      </c>
      <c r="B199" t="s">
        <v>1842</v>
      </c>
      <c r="C199" t="s">
        <v>1843</v>
      </c>
      <c r="D199" t="s">
        <v>1844</v>
      </c>
      <c r="E199" t="s">
        <v>1845</v>
      </c>
    </row>
    <row r="200" spans="1:5" x14ac:dyDescent="0.35">
      <c r="A200" t="s">
        <v>1846</v>
      </c>
      <c r="B200" t="s">
        <v>1847</v>
      </c>
      <c r="C200" t="s">
        <v>1848</v>
      </c>
      <c r="D200" t="s">
        <v>1849</v>
      </c>
      <c r="E200" t="s">
        <v>1850</v>
      </c>
    </row>
    <row r="201" spans="1:5" x14ac:dyDescent="0.35">
      <c r="A201" t="s">
        <v>1851</v>
      </c>
      <c r="B201" t="s">
        <v>1852</v>
      </c>
      <c r="C201" t="s">
        <v>1853</v>
      </c>
      <c r="D201" t="s">
        <v>1854</v>
      </c>
      <c r="E201" t="s">
        <v>1855</v>
      </c>
    </row>
    <row r="202" spans="1:5" x14ac:dyDescent="0.35">
      <c r="A202" t="s">
        <v>1856</v>
      </c>
      <c r="B202" t="s">
        <v>1857</v>
      </c>
      <c r="C202" t="s">
        <v>1858</v>
      </c>
      <c r="D202" t="s">
        <v>1859</v>
      </c>
      <c r="E202" t="s">
        <v>1860</v>
      </c>
    </row>
    <row r="203" spans="1:5" x14ac:dyDescent="0.35">
      <c r="A203" t="s">
        <v>1861</v>
      </c>
      <c r="B203" t="s">
        <v>1862</v>
      </c>
      <c r="C203" t="s">
        <v>1863</v>
      </c>
      <c r="D203" t="s">
        <v>1864</v>
      </c>
      <c r="E203" t="s">
        <v>1865</v>
      </c>
    </row>
    <row r="204" spans="1:5" x14ac:dyDescent="0.35">
      <c r="A204" t="s">
        <v>1866</v>
      </c>
      <c r="B204" t="s">
        <v>1867</v>
      </c>
      <c r="C204" t="s">
        <v>1868</v>
      </c>
      <c r="D204" t="s">
        <v>1869</v>
      </c>
      <c r="E204" t="s">
        <v>1870</v>
      </c>
    </row>
    <row r="205" spans="1:5" x14ac:dyDescent="0.35">
      <c r="A205" t="s">
        <v>1871</v>
      </c>
      <c r="B205" t="s">
        <v>1872</v>
      </c>
      <c r="C205" t="s">
        <v>1873</v>
      </c>
      <c r="D205" t="s">
        <v>1874</v>
      </c>
      <c r="E205" t="s">
        <v>1875</v>
      </c>
    </row>
    <row r="206" spans="1:5" x14ac:dyDescent="0.35">
      <c r="A206" t="s">
        <v>1876</v>
      </c>
      <c r="B206" t="s">
        <v>1877</v>
      </c>
      <c r="C206" t="s">
        <v>1878</v>
      </c>
      <c r="D206" t="s">
        <v>1879</v>
      </c>
      <c r="E206" t="s">
        <v>1880</v>
      </c>
    </row>
    <row r="207" spans="1:5" x14ac:dyDescent="0.35">
      <c r="A207" t="s">
        <v>1881</v>
      </c>
      <c r="B207" t="s">
        <v>1882</v>
      </c>
      <c r="C207" t="s">
        <v>1883</v>
      </c>
      <c r="D207" t="s">
        <v>1884</v>
      </c>
      <c r="E207" t="s">
        <v>1885</v>
      </c>
    </row>
    <row r="208" spans="1:5" x14ac:dyDescent="0.35">
      <c r="A208" t="s">
        <v>1886</v>
      </c>
      <c r="B208" t="s">
        <v>1887</v>
      </c>
      <c r="C208" t="s">
        <v>1888</v>
      </c>
      <c r="D208" t="s">
        <v>1889</v>
      </c>
      <c r="E208" t="s">
        <v>1890</v>
      </c>
    </row>
    <row r="209" spans="1:5" x14ac:dyDescent="0.35">
      <c r="A209" t="s">
        <v>1891</v>
      </c>
      <c r="B209" t="s">
        <v>1892</v>
      </c>
      <c r="C209" t="s">
        <v>1893</v>
      </c>
      <c r="D209" t="s">
        <v>1894</v>
      </c>
      <c r="E209" t="s">
        <v>1895</v>
      </c>
    </row>
    <row r="210" spans="1:5" x14ac:dyDescent="0.35">
      <c r="A210" t="s">
        <v>1896</v>
      </c>
      <c r="B210" t="s">
        <v>1897</v>
      </c>
      <c r="C210" t="s">
        <v>1898</v>
      </c>
      <c r="D210" t="s">
        <v>1899</v>
      </c>
      <c r="E210" t="s">
        <v>1900</v>
      </c>
    </row>
    <row r="211" spans="1:5" x14ac:dyDescent="0.35">
      <c r="A211" t="s">
        <v>1901</v>
      </c>
      <c r="B211" t="s">
        <v>1902</v>
      </c>
      <c r="C211" t="s">
        <v>1903</v>
      </c>
      <c r="D211" t="s">
        <v>1904</v>
      </c>
      <c r="E211" t="s">
        <v>1905</v>
      </c>
    </row>
    <row r="212" spans="1:5" x14ac:dyDescent="0.35">
      <c r="A212" t="s">
        <v>1906</v>
      </c>
      <c r="B212" t="s">
        <v>1907</v>
      </c>
      <c r="C212" t="s">
        <v>1908</v>
      </c>
      <c r="D212" t="s">
        <v>1909</v>
      </c>
      <c r="E212" t="s">
        <v>1910</v>
      </c>
    </row>
    <row r="213" spans="1:5" x14ac:dyDescent="0.35">
      <c r="A213" t="s">
        <v>1911</v>
      </c>
      <c r="B213" t="s">
        <v>1912</v>
      </c>
      <c r="C213" t="s">
        <v>1913</v>
      </c>
      <c r="D213" t="s">
        <v>1914</v>
      </c>
      <c r="E213" t="s">
        <v>1915</v>
      </c>
    </row>
    <row r="214" spans="1:5" x14ac:dyDescent="0.35">
      <c r="A214" t="s">
        <v>1916</v>
      </c>
      <c r="B214" t="s">
        <v>1917</v>
      </c>
      <c r="C214" t="s">
        <v>1918</v>
      </c>
      <c r="D214" t="s">
        <v>1919</v>
      </c>
      <c r="E214" t="s">
        <v>1920</v>
      </c>
    </row>
    <row r="215" spans="1:5" x14ac:dyDescent="0.35">
      <c r="A215" t="s">
        <v>1921</v>
      </c>
      <c r="B215" t="s">
        <v>1922</v>
      </c>
      <c r="C215" t="s">
        <v>1923</v>
      </c>
      <c r="D215" t="s">
        <v>1924</v>
      </c>
      <c r="E215" t="s">
        <v>1925</v>
      </c>
    </row>
    <row r="216" spans="1:5" x14ac:dyDescent="0.35">
      <c r="A216" t="s">
        <v>1926</v>
      </c>
      <c r="B216" t="s">
        <v>1927</v>
      </c>
      <c r="C216" t="s">
        <v>1928</v>
      </c>
      <c r="D216" t="s">
        <v>1929</v>
      </c>
      <c r="E216" t="s">
        <v>1930</v>
      </c>
    </row>
    <row r="217" spans="1:5" x14ac:dyDescent="0.35">
      <c r="A217" t="s">
        <v>1931</v>
      </c>
      <c r="B217" t="s">
        <v>1932</v>
      </c>
      <c r="C217" t="s">
        <v>1933</v>
      </c>
      <c r="D217" t="s">
        <v>1934</v>
      </c>
      <c r="E217" t="s">
        <v>1935</v>
      </c>
    </row>
    <row r="218" spans="1:5" x14ac:dyDescent="0.35">
      <c r="A218" t="s">
        <v>1936</v>
      </c>
      <c r="B218" t="s">
        <v>1937</v>
      </c>
      <c r="C218" t="s">
        <v>1938</v>
      </c>
      <c r="D218" t="s">
        <v>1939</v>
      </c>
      <c r="E218" t="s">
        <v>1940</v>
      </c>
    </row>
    <row r="219" spans="1:5" x14ac:dyDescent="0.35">
      <c r="A219" t="s">
        <v>1941</v>
      </c>
      <c r="B219" t="s">
        <v>1942</v>
      </c>
      <c r="C219" t="s">
        <v>1943</v>
      </c>
      <c r="D219" t="s">
        <v>1944</v>
      </c>
      <c r="E219" t="s">
        <v>1945</v>
      </c>
    </row>
    <row r="220" spans="1:5" x14ac:dyDescent="0.35">
      <c r="A220" t="s">
        <v>1946</v>
      </c>
      <c r="B220" t="s">
        <v>1947</v>
      </c>
      <c r="C220" t="s">
        <v>1948</v>
      </c>
      <c r="D220" t="s">
        <v>1949</v>
      </c>
      <c r="E220" t="s">
        <v>1950</v>
      </c>
    </row>
    <row r="221" spans="1:5" x14ac:dyDescent="0.35">
      <c r="A221" t="s">
        <v>1951</v>
      </c>
      <c r="B221" t="s">
        <v>1952</v>
      </c>
      <c r="C221" t="s">
        <v>1953</v>
      </c>
      <c r="D221" t="s">
        <v>1954</v>
      </c>
      <c r="E221" t="s">
        <v>1955</v>
      </c>
    </row>
    <row r="222" spans="1:5" x14ac:dyDescent="0.35">
      <c r="A222" t="s">
        <v>1956</v>
      </c>
      <c r="B222" t="s">
        <v>1957</v>
      </c>
      <c r="C222" t="s">
        <v>1958</v>
      </c>
      <c r="D222" t="s">
        <v>1959</v>
      </c>
      <c r="E222" t="s">
        <v>1960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P66"/>
  <sheetViews>
    <sheetView tabSelected="1" workbookViewId="0">
      <selection activeCell="P32" sqref="P32"/>
    </sheetView>
  </sheetViews>
  <sheetFormatPr defaultRowHeight="14.5" x14ac:dyDescent="0.35"/>
  <cols>
    <col min="1" max="1" width="11.1796875" bestFit="1" customWidth="1"/>
  </cols>
  <sheetData>
    <row r="1" spans="1:13" x14ac:dyDescent="0.35"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</row>
    <row r="2" spans="1:13" x14ac:dyDescent="0.35">
      <c r="B2" t="s">
        <v>469</v>
      </c>
      <c r="C2">
        <f>COUNTIF(raw!$B3:$B202, GMs!C1)</f>
        <v>164</v>
      </c>
      <c r="D2">
        <f>COUNTIF(raw!$B3:$B202, GMs!D1)</f>
        <v>4</v>
      </c>
      <c r="E2">
        <f>COUNTIF(raw!$B3:$B202, GMs!E1)</f>
        <v>4</v>
      </c>
      <c r="F2">
        <f>COUNTIF(raw!$B3:$B202, GMs!F1)</f>
        <v>4</v>
      </c>
      <c r="G2">
        <f>COUNTIF(raw!$B3:$B202, GMs!G1)</f>
        <v>4</v>
      </c>
      <c r="H2">
        <f>COUNTIF(raw!$B3:$B202, GMs!H1)</f>
        <v>4</v>
      </c>
      <c r="I2">
        <f>COUNTIF(raw!$B3:$B202, GMs!I1)</f>
        <v>4</v>
      </c>
      <c r="J2">
        <f>COUNTIF(raw!$B3:$B202, GMs!J1)</f>
        <v>4</v>
      </c>
      <c r="K2">
        <f>COUNTIF(raw!$B3:$B202, GMs!K1)</f>
        <v>4</v>
      </c>
      <c r="L2">
        <f>COUNTIF(raw!$B3:$B202, GMs!L1)</f>
        <v>4</v>
      </c>
      <c r="M2">
        <f>COUNTIF(raw!$B3:$B202, GMs!M1)</f>
        <v>0</v>
      </c>
    </row>
    <row r="4" spans="1:13" x14ac:dyDescent="0.35">
      <c r="A4" t="s">
        <v>1975</v>
      </c>
      <c r="B4" t="s">
        <v>1970</v>
      </c>
      <c r="C4" cm="1">
        <f t="array" ref="C4">MMULT(Tsorted!$B1:$GS1, raw!X$3:X$202)/C$2</f>
        <v>-0.38298695799457938</v>
      </c>
      <c r="D4" cm="1">
        <f t="array" ref="D4">MMULT(Tsorted!$B1:$GS1, raw!Y$3:Y$202)/D$2</f>
        <v>7.2571527777777787</v>
      </c>
      <c r="E4" cm="1">
        <f t="array" ref="E4">MMULT(Tsorted!$B1:$GS1, raw!Z$3:Z$202)/E$2</f>
        <v>7.0259722222222214</v>
      </c>
      <c r="F4" cm="1">
        <f t="array" ref="F4">MMULT(Tsorted!$B1:$GS1, raw!AA$3:AA$202)/F$2</f>
        <v>6.1767361111111114</v>
      </c>
      <c r="G4" cm="1">
        <f t="array" ref="G4">MMULT(Tsorted!$B1:$GS1, raw!AB$3:AB$202)/G$2</f>
        <v>6.270590277777778</v>
      </c>
      <c r="H4" cm="1">
        <f t="array" ref="H4">MMULT(Tsorted!$B1:$GS1, raw!AC$3:AC$202)/H$2</f>
        <v>5.9505902777777786</v>
      </c>
      <c r="I4" cm="1">
        <f t="array" ref="I4">MMULT(Tsorted!$B1:$GS1, raw!AD$3:AD$202)/I$2</f>
        <v>6.9242361111111101</v>
      </c>
      <c r="J4" cm="1">
        <f t="array" ref="J4">MMULT(Tsorted!$B1:$GS1, raw!AE$3:AE$202)/J$2</f>
        <v>5.6994791666666673</v>
      </c>
      <c r="K4" cm="1">
        <f t="array" ref="K4">MMULT(Tsorted!$B1:$GS1, raw!AF$3:AF$202)/K$2</f>
        <v>6.0034027777777785</v>
      </c>
      <c r="L4" cm="1">
        <f t="array" ref="L4">MMULT(Tsorted!$B1:$GS1, raw!AG$3:AG$202)/L$2</f>
        <v>5.5957812499999999</v>
      </c>
      <c r="M4" t="e" cm="1">
        <f t="array" ref="M4">MMULT(Tsorted!$B1:$GS1, raw!AH$3:AH$202)/M$2</f>
        <v>#DIV/0!</v>
      </c>
    </row>
    <row r="5" spans="1:13" x14ac:dyDescent="0.35">
      <c r="A5" t="s">
        <v>1975</v>
      </c>
      <c r="B5" t="s">
        <v>1971</v>
      </c>
      <c r="C5" cm="1">
        <f t="array" ref="C5">MMULT(Tsorted!$B2:$GS2, raw!X$3:X$202)/C$2</f>
        <v>-0.18057926829268281</v>
      </c>
      <c r="D5" cm="1">
        <f t="array" ref="D5">MMULT(Tsorted!$B2:$GS2, raw!Y$3:Y$202)/D$2</f>
        <v>6.2231944444444443</v>
      </c>
      <c r="E5" cm="1">
        <f t="array" ref="E5">MMULT(Tsorted!$B2:$GS2, raw!Z$3:Z$202)/E$2</f>
        <v>6.1807534722222233</v>
      </c>
      <c r="F5" cm="1">
        <f t="array" ref="F5">MMULT(Tsorted!$B2:$GS2, raw!AA$3:AA$202)/F$2</f>
        <v>5.372118055555557</v>
      </c>
      <c r="G5" cm="1">
        <f t="array" ref="G5">MMULT(Tsorted!$B2:$GS2, raw!AB$3:AB$202)/G$2</f>
        <v>5.5787500000000003</v>
      </c>
      <c r="H5" cm="1">
        <f t="array" ref="H5">MMULT(Tsorted!$B2:$GS2, raw!AC$3:AC$202)/H$2</f>
        <v>5.171875</v>
      </c>
      <c r="I5" cm="1">
        <f t="array" ref="I5">MMULT(Tsorted!$B2:$GS2, raw!AD$3:AD$202)/I$2</f>
        <v>5.6716319444444441</v>
      </c>
      <c r="J5" cm="1">
        <f t="array" ref="J5">MMULT(Tsorted!$B2:$GS2, raw!AE$3:AE$202)/J$2</f>
        <v>4.9170486111111122</v>
      </c>
      <c r="K5" cm="1">
        <f t="array" ref="K5">MMULT(Tsorted!$B2:$GS2, raw!AF$3:AF$202)/K$2</f>
        <v>4.683229166666667</v>
      </c>
      <c r="L5" cm="1">
        <f t="array" ref="L5">MMULT(Tsorted!$B2:$GS2, raw!AG$3:AG$202)/L$2</f>
        <v>4.6312152777777778</v>
      </c>
      <c r="M5" t="e" cm="1">
        <f t="array" ref="M5">MMULT(Tsorted!$B2:$GS2, raw!AH$3:AH$202)/M$2</f>
        <v>#DIV/0!</v>
      </c>
    </row>
    <row r="6" spans="1:13" x14ac:dyDescent="0.35">
      <c r="A6" t="s">
        <v>1975</v>
      </c>
      <c r="B6" t="s">
        <v>1972</v>
      </c>
      <c r="C6" cm="1">
        <f t="array" ref="C6">MMULT(Tsorted!$B3:$GS3, raw!X$3:X$202)/C$2</f>
        <v>-0.28045054200541958</v>
      </c>
      <c r="D6" cm="1">
        <f t="array" ref="D6">MMULT(Tsorted!$B3:$GS3, raw!Y$3:Y$202)/D$2</f>
        <v>5.7749305555555557</v>
      </c>
      <c r="E6" cm="1">
        <f t="array" ref="E6">MMULT(Tsorted!$B3:$GS3, raw!Z$3:Z$202)/E$2</f>
        <v>5.228680555555556</v>
      </c>
      <c r="F6" cm="1">
        <f t="array" ref="F6">MMULT(Tsorted!$B3:$GS3, raw!AA$3:AA$202)/F$2</f>
        <v>4.4376041666666666</v>
      </c>
      <c r="G6" cm="1">
        <f t="array" ref="G6">MMULT(Tsorted!$B3:$GS3, raw!AB$3:AB$202)/G$2</f>
        <v>4.8029166666666665</v>
      </c>
      <c r="H6" cm="1">
        <f t="array" ref="H6">MMULT(Tsorted!$B3:$GS3, raw!AC$3:AC$202)/H$2</f>
        <v>4.2059027777777782</v>
      </c>
      <c r="I6" cm="1">
        <f t="array" ref="I6">MMULT(Tsorted!$B3:$GS3, raw!AD$3:AD$202)/I$2</f>
        <v>4.8418749999999999</v>
      </c>
      <c r="J6" cm="1">
        <f t="array" ref="J6">MMULT(Tsorted!$B3:$GS3, raw!AE$3:AE$202)/J$2</f>
        <v>4.0625694444444447</v>
      </c>
      <c r="K6" cm="1">
        <f t="array" ref="K6">MMULT(Tsorted!$B3:$GS3, raw!AF$3:AF$202)/K$2</f>
        <v>4.1268055555555554</v>
      </c>
      <c r="L6" cm="1">
        <f t="array" ref="L6">MMULT(Tsorted!$B3:$GS3, raw!AG$3:AG$202)/L$2</f>
        <v>3.9584722222222224</v>
      </c>
      <c r="M6" t="e" cm="1">
        <f t="array" ref="M6">MMULT(Tsorted!$B3:$GS3, raw!AH$3:AH$202)/M$2</f>
        <v>#DIV/0!</v>
      </c>
    </row>
    <row r="7" spans="1:13" x14ac:dyDescent="0.35">
      <c r="A7" t="s">
        <v>1975</v>
      </c>
      <c r="B7" t="s">
        <v>1973</v>
      </c>
      <c r="C7" cm="1">
        <f t="array" ref="C7">MMULT(Tsorted!$B4:$GS4, raw!X$3:X$202)/C$2</f>
        <v>-0.30836974932249295</v>
      </c>
      <c r="D7" cm="1">
        <f t="array" ref="D7">MMULT(Tsorted!$B4:$GS4, raw!Y$3:Y$202)/D$2</f>
        <v>5.7285763888888894</v>
      </c>
      <c r="E7" cm="1">
        <f t="array" ref="E7">MMULT(Tsorted!$B4:$GS4, raw!Z$3:Z$202)/E$2</f>
        <v>5.4406944444444445</v>
      </c>
      <c r="F7" cm="1">
        <f t="array" ref="F7">MMULT(Tsorted!$B4:$GS4, raw!AA$3:AA$202)/F$2</f>
        <v>4.9381597222222231</v>
      </c>
      <c r="G7" cm="1">
        <f t="array" ref="G7">MMULT(Tsorted!$B4:$GS4, raw!AB$3:AB$202)/G$2</f>
        <v>5.0701041666666669</v>
      </c>
      <c r="H7" cm="1">
        <f t="array" ref="H7">MMULT(Tsorted!$B4:$GS4, raw!AC$3:AC$202)/H$2</f>
        <v>4.5142222222222221</v>
      </c>
      <c r="I7" cm="1">
        <f t="array" ref="I7">MMULT(Tsorted!$B4:$GS4, raw!AD$3:AD$202)/I$2</f>
        <v>5.1635069444444452</v>
      </c>
      <c r="J7" cm="1">
        <f t="array" ref="J7">MMULT(Tsorted!$B4:$GS4, raw!AE$3:AE$202)/J$2</f>
        <v>4.2934027777777777</v>
      </c>
      <c r="K7" cm="1">
        <f t="array" ref="K7">MMULT(Tsorted!$B4:$GS4, raw!AF$3:AF$202)/K$2</f>
        <v>4.4391666666666678</v>
      </c>
      <c r="L7" cm="1">
        <f t="array" ref="L7">MMULT(Tsorted!$B4:$GS4, raw!AG$3:AG$202)/L$2</f>
        <v>4.2619097222222226</v>
      </c>
      <c r="M7" t="e" cm="1">
        <f t="array" ref="M7">MMULT(Tsorted!$B4:$GS4, raw!AH$3:AH$202)/M$2</f>
        <v>#DIV/0!</v>
      </c>
    </row>
    <row r="8" spans="1:13" x14ac:dyDescent="0.35">
      <c r="A8" t="s">
        <v>1975</v>
      </c>
      <c r="B8" t="s">
        <v>1974</v>
      </c>
      <c r="C8" cm="1">
        <f t="array" ref="C8">MMULT(Tsorted!$B5:$GS5, raw!X$3:X$202)/C$2</f>
        <v>-0.21742547425474262</v>
      </c>
      <c r="D8" cm="1">
        <f t="array" ref="D8">MMULT(Tsorted!$B5:$GS5, raw!Y$3:Y$202)/D$2</f>
        <v>7.551013888888888</v>
      </c>
      <c r="E8" cm="1">
        <f t="array" ref="E8">MMULT(Tsorted!$B5:$GS5, raw!Z$3:Z$202)/E$2</f>
        <v>7.4275694444444449</v>
      </c>
      <c r="F8" cm="1">
        <f t="array" ref="F8">MMULT(Tsorted!$B5:$GS5, raw!AA$3:AA$202)/F$2</f>
        <v>6.469444444444445</v>
      </c>
      <c r="G8" cm="1">
        <f t="array" ref="G8">MMULT(Tsorted!$B5:$GS5, raw!AB$3:AB$202)/G$2</f>
        <v>6.6847222222222209</v>
      </c>
      <c r="H8" cm="1">
        <f t="array" ref="H8">MMULT(Tsorted!$B5:$GS5, raw!AC$3:AC$202)/H$2</f>
        <v>6.3906944444444438</v>
      </c>
      <c r="I8" cm="1">
        <f t="array" ref="I8">MMULT(Tsorted!$B5:$GS5, raw!AD$3:AD$202)/I$2</f>
        <v>7.208819444444444</v>
      </c>
      <c r="J8" cm="1">
        <f t="array" ref="J8">MMULT(Tsorted!$B5:$GS5, raw!AE$3:AE$202)/J$2</f>
        <v>5.8835069444444441</v>
      </c>
      <c r="K8" cm="1">
        <f t="array" ref="K8">MMULT(Tsorted!$B5:$GS5, raw!AF$3:AF$202)/K$2</f>
        <v>6.0917881944444439</v>
      </c>
      <c r="L8" cm="1">
        <f t="array" ref="L8">MMULT(Tsorted!$B5:$GS5, raw!AG$3:AG$202)/L$2</f>
        <v>5.7799999999999985</v>
      </c>
      <c r="M8" t="e" cm="1">
        <f t="array" ref="M8">MMULT(Tsorted!$B5:$GS5, raw!AH$3:AH$202)/M$2</f>
        <v>#DIV/0!</v>
      </c>
    </row>
    <row r="9" spans="1:13" x14ac:dyDescent="0.35">
      <c r="A9" t="s">
        <v>1975</v>
      </c>
      <c r="B9" t="str">
        <f>Traw!A14</f>
        <v>FG%</v>
      </c>
      <c r="C9" cm="1">
        <f t="array" ref="C9">MMULT(Traw!$B14:$GS14, raw!X$3:X$202)/C$2</f>
        <v>0.26731707317073167</v>
      </c>
      <c r="D9" cm="1">
        <f t="array" ref="D9">MMULT(Traw!$B14:$GS14, raw!Y$3:Y$202)/D$2</f>
        <v>1.4428749999999999</v>
      </c>
      <c r="E9" cm="1">
        <f t="array" ref="E9">MMULT(Traw!$B14:$GS14, raw!Z$3:Z$202)/E$2</f>
        <v>1.9900000000000002</v>
      </c>
      <c r="F9" cm="1">
        <f t="array" ref="F9">MMULT(Traw!$B14:$GS14, raw!AA$3:AA$202)/F$2</f>
        <v>0.61749999999999994</v>
      </c>
      <c r="G9" cm="1">
        <f t="array" ref="G9">MMULT(Traw!$B14:$GS14, raw!AB$3:AB$202)/G$2</f>
        <v>1.0649999999999999</v>
      </c>
      <c r="H9" cm="1">
        <f t="array" ref="H9">MMULT(Traw!$B14:$GS14, raw!AC$3:AC$202)/H$2</f>
        <v>1.45</v>
      </c>
      <c r="I9" cm="1">
        <f t="array" ref="I9">MMULT(Traw!$B14:$GS14, raw!AD$3:AD$202)/I$2</f>
        <v>0.17</v>
      </c>
      <c r="J9" cm="1">
        <f t="array" ref="J9">MMULT(Traw!$B14:$GS14, raw!AE$3:AE$202)/J$2</f>
        <v>1.355</v>
      </c>
      <c r="K9" cm="1">
        <f t="array" ref="K9">MMULT(Traw!$B14:$GS14, raw!AF$3:AF$202)/K$2</f>
        <v>-0.57999999999999996</v>
      </c>
      <c r="L9" cm="1">
        <f t="array" ref="L9">MMULT(Traw!$B14:$GS14, raw!AG$3:AG$202)/L$2</f>
        <v>0.59499999999999997</v>
      </c>
      <c r="M9" t="e" cm="1">
        <f t="array" ref="M9">MMULT(Traw!$B14:$GS14, raw!AH$3:AH$202)/M$2</f>
        <v>#DIV/0!</v>
      </c>
    </row>
    <row r="10" spans="1:13" x14ac:dyDescent="0.35">
      <c r="A10" t="s">
        <v>1975</v>
      </c>
      <c r="B10" t="str">
        <f>Traw!A15</f>
        <v>FT%</v>
      </c>
      <c r="C10" cm="1">
        <f t="array" ref="C10">MMULT(Traw!$B15:$GS15, raw!X$3:X$202)/C$2</f>
        <v>-6.1585365853658635E-3</v>
      </c>
      <c r="D10" cm="1">
        <f t="array" ref="D10">MMULT(Traw!$B15:$GS15, raw!Y$3:Y$202)/D$2</f>
        <v>1.6547499999999997</v>
      </c>
      <c r="E10" cm="1">
        <f t="array" ref="E10">MMULT(Traw!$B15:$GS15, raw!Z$3:Z$202)/E$2</f>
        <v>0.6</v>
      </c>
      <c r="F10" cm="1">
        <f t="array" ref="F10">MMULT(Traw!$B15:$GS15, raw!AA$3:AA$202)/F$2</f>
        <v>2.1849999999999996</v>
      </c>
      <c r="G10" cm="1">
        <f t="array" ref="G10">MMULT(Traw!$B15:$GS15, raw!AB$3:AB$202)/G$2</f>
        <v>0.72250000000000003</v>
      </c>
      <c r="H10" cm="1">
        <f t="array" ref="H10">MMULT(Traw!$B15:$GS15, raw!AC$3:AC$202)/H$2</f>
        <v>7.5000000000000067E-2</v>
      </c>
      <c r="I10" cm="1">
        <f t="array" ref="I10">MMULT(Traw!$B15:$GS15, raw!AD$3:AD$202)/I$2</f>
        <v>2.2199999999999998</v>
      </c>
      <c r="J10" cm="1">
        <f t="array" ref="J10">MMULT(Traw!$B15:$GS15, raw!AE$3:AE$202)/J$2</f>
        <v>-0.33999999999999991</v>
      </c>
      <c r="K10" cm="1">
        <f t="array" ref="K10">MMULT(Traw!$B15:$GS15, raw!AF$3:AF$202)/K$2</f>
        <v>2.3199999999999998</v>
      </c>
      <c r="L10" cm="1">
        <f t="array" ref="L10">MMULT(Traw!$B15:$GS15, raw!AG$3:AG$202)/L$2</f>
        <v>1.64</v>
      </c>
      <c r="M10" t="e" cm="1">
        <f t="array" ref="M10">MMULT(Traw!$B15:$GS15, raw!AH$3:AH$202)/M$2</f>
        <v>#DIV/0!</v>
      </c>
    </row>
    <row r="11" spans="1:13" x14ac:dyDescent="0.35">
      <c r="A11" t="s">
        <v>1975</v>
      </c>
      <c r="B11" t="str">
        <f>Traw!A16</f>
        <v>3PM</v>
      </c>
      <c r="C11" cm="1">
        <f t="array" ref="C11">MMULT(Traw!$B16:$GS16, raw!X$3:X$202)/C$2</f>
        <v>-8.5060975609756118E-2</v>
      </c>
      <c r="D11" cm="1">
        <f t="array" ref="D11">MMULT(Traw!$B16:$GS16, raw!Y$3:Y$202)/D$2</f>
        <v>0.56300000000000006</v>
      </c>
      <c r="E11" cm="1">
        <f t="array" ref="E11">MMULT(Traw!$B16:$GS16, raw!Z$3:Z$202)/E$2</f>
        <v>-0.80249999999999999</v>
      </c>
      <c r="F11" cm="1">
        <f t="array" ref="F11">MMULT(Traw!$B16:$GS16, raw!AA$3:AA$202)/F$2</f>
        <v>0.97500000000000009</v>
      </c>
      <c r="G11" cm="1">
        <f t="array" ref="G11">MMULT(Traw!$B16:$GS16, raw!AB$3:AB$202)/G$2</f>
        <v>1.3525</v>
      </c>
      <c r="H11" cm="1">
        <f t="array" ref="H11">MMULT(Traw!$B16:$GS16, raw!AC$3:AC$202)/H$2</f>
        <v>0.255</v>
      </c>
      <c r="I11" cm="1">
        <f t="array" ref="I11">MMULT(Traw!$B16:$GS16, raw!AD$3:AD$202)/I$2</f>
        <v>1.1275000000000002</v>
      </c>
      <c r="J11" cm="1">
        <f t="array" ref="J11">MMULT(Traw!$B16:$GS16, raw!AE$3:AE$202)/J$2</f>
        <v>0.1825</v>
      </c>
      <c r="K11" cm="1">
        <f t="array" ref="K11">MMULT(Traw!$B16:$GS16, raw!AF$3:AF$202)/K$2</f>
        <v>1.5725000000000002</v>
      </c>
      <c r="L11" cm="1">
        <f t="array" ref="L11">MMULT(Traw!$B16:$GS16, raw!AG$3:AG$202)/L$2</f>
        <v>0.20249999999999999</v>
      </c>
      <c r="M11" t="e" cm="1">
        <f t="array" ref="M11">MMULT(Traw!$B16:$GS16, raw!AH$3:AH$202)/M$2</f>
        <v>#DIV/0!</v>
      </c>
    </row>
    <row r="12" spans="1:13" x14ac:dyDescent="0.35">
      <c r="A12" t="s">
        <v>1975</v>
      </c>
      <c r="B12" t="str">
        <f>Traw!A17</f>
        <v>PTS</v>
      </c>
      <c r="C12" cm="1">
        <f t="array" ref="C12">MMULT(Traw!$B17:$GS17, raw!X$3:X$202)/C$2</f>
        <v>1.4695121951219591E-2</v>
      </c>
      <c r="D12" cm="1">
        <f t="array" ref="D12">MMULT(Traw!$B17:$GS17, raw!Y$3:Y$202)/D$2</f>
        <v>1.4472499999999999</v>
      </c>
      <c r="E12" cm="1">
        <f t="array" ref="E12">MMULT(Traw!$B17:$GS17, raw!Z$3:Z$202)/E$2</f>
        <v>0.94500000000000006</v>
      </c>
      <c r="F12" cm="1">
        <f t="array" ref="F12">MMULT(Traw!$B17:$GS17, raw!AA$3:AA$202)/F$2</f>
        <v>1.8699999999999999</v>
      </c>
      <c r="G12" cm="1">
        <f t="array" ref="G12">MMULT(Traw!$B17:$GS17, raw!AB$3:AB$202)/G$2</f>
        <v>1.6174999999999999</v>
      </c>
      <c r="H12" cm="1">
        <f t="array" ref="H12">MMULT(Traw!$B17:$GS17, raw!AC$3:AC$202)/H$2</f>
        <v>1.8025000000000002</v>
      </c>
      <c r="I12" cm="1">
        <f t="array" ref="I12">MMULT(Traw!$B17:$GS17, raw!AD$3:AD$202)/I$2</f>
        <v>1.68</v>
      </c>
      <c r="J12" cm="1">
        <f t="array" ref="J12">MMULT(Traw!$B17:$GS17, raw!AE$3:AE$202)/J$2</f>
        <v>1.0149999999999999</v>
      </c>
      <c r="K12" cm="1">
        <f t="array" ref="K12">MMULT(Traw!$B17:$GS17, raw!AF$3:AF$202)/K$2</f>
        <v>1.82</v>
      </c>
      <c r="L12" cm="1">
        <f t="array" ref="L12">MMULT(Traw!$B17:$GS17, raw!AG$3:AG$202)/L$2</f>
        <v>0.96750000000000003</v>
      </c>
      <c r="M12" t="e" cm="1">
        <f t="array" ref="M12">MMULT(Traw!$B17:$GS17, raw!AH$3:AH$202)/M$2</f>
        <v>#DIV/0!</v>
      </c>
    </row>
    <row r="13" spans="1:13" x14ac:dyDescent="0.35">
      <c r="A13" t="s">
        <v>1975</v>
      </c>
      <c r="B13" t="str">
        <f>Traw!A18</f>
        <v>TREB</v>
      </c>
      <c r="C13" cm="1">
        <f t="array" ref="C13">MMULT(Traw!$B18:$GS18, raw!X$3:X$202)/C$2</f>
        <v>0.16762195121951229</v>
      </c>
      <c r="D13" cm="1">
        <f t="array" ref="D13">MMULT(Traw!$B18:$GS18, raw!Y$3:Y$202)/D$2</f>
        <v>1.0137499999999999</v>
      </c>
      <c r="E13" cm="1">
        <f t="array" ref="E13">MMULT(Traw!$B18:$GS18, raw!Z$3:Z$202)/E$2</f>
        <v>1.7875000000000001</v>
      </c>
      <c r="F13" cm="1">
        <f t="array" ref="F13">MMULT(Traw!$B18:$GS18, raw!AA$3:AA$202)/F$2</f>
        <v>0.66499999999999992</v>
      </c>
      <c r="G13" cm="1">
        <f t="array" ref="G13">MMULT(Traw!$B18:$GS18, raw!AB$3:AB$202)/G$2</f>
        <v>1.2649999999999999</v>
      </c>
      <c r="H13" cm="1">
        <f t="array" ref="H13">MMULT(Traw!$B18:$GS18, raw!AC$3:AC$202)/H$2</f>
        <v>1.64</v>
      </c>
      <c r="I13" cm="1">
        <f t="array" ref="I13">MMULT(Traw!$B18:$GS18, raw!AD$3:AD$202)/I$2</f>
        <v>1.41</v>
      </c>
      <c r="J13" cm="1">
        <f t="array" ref="J13">MMULT(Traw!$B18:$GS18, raw!AE$3:AE$202)/J$2</f>
        <v>1.6875</v>
      </c>
      <c r="K13" cm="1">
        <f t="array" ref="K13">MMULT(Traw!$B18:$GS18, raw!AF$3:AF$202)/K$2</f>
        <v>7.7499999999999999E-2</v>
      </c>
      <c r="L13" cm="1">
        <f t="array" ref="L13">MMULT(Traw!$B18:$GS18, raw!AG$3:AG$202)/L$2</f>
        <v>0.22749999999999998</v>
      </c>
      <c r="M13" t="e" cm="1">
        <f t="array" ref="M13">MMULT(Traw!$B18:$GS18, raw!AH$3:AH$202)/M$2</f>
        <v>#DIV/0!</v>
      </c>
    </row>
    <row r="14" spans="1:13" x14ac:dyDescent="0.35">
      <c r="A14" t="s">
        <v>1975</v>
      </c>
      <c r="B14" t="str">
        <f>Traw!A19</f>
        <v>AST</v>
      </c>
      <c r="C14" cm="1">
        <f t="array" ref="C14">MMULT(Traw!$B19:$GS19, raw!X$3:X$202)/C$2</f>
        <v>0.15676829268292683</v>
      </c>
      <c r="D14" cm="1">
        <f t="array" ref="D14">MMULT(Traw!$B19:$GS19, raw!Y$3:Y$202)/D$2</f>
        <v>1.6391249999999999</v>
      </c>
      <c r="E14" cm="1">
        <f t="array" ref="E14">MMULT(Traw!$B19:$GS19, raw!Z$3:Z$202)/E$2</f>
        <v>0.30000000000000004</v>
      </c>
      <c r="F14" cm="1">
        <f t="array" ref="F14">MMULT(Traw!$B19:$GS19, raw!AA$3:AA$202)/F$2</f>
        <v>2.3149999999999999</v>
      </c>
      <c r="G14" cm="1">
        <f t="array" ref="G14">MMULT(Traw!$B19:$GS19, raw!AB$3:AB$202)/G$2</f>
        <v>0.39999999999999997</v>
      </c>
      <c r="H14" cm="1">
        <f t="array" ref="H14">MMULT(Traw!$B19:$GS19, raw!AC$3:AC$202)/H$2</f>
        <v>1.2349999999999999</v>
      </c>
      <c r="I14" cm="1">
        <f t="array" ref="I14">MMULT(Traw!$B19:$GS19, raw!AD$3:AD$202)/I$2</f>
        <v>0.75750000000000006</v>
      </c>
      <c r="J14" cm="1">
        <f t="array" ref="J14">MMULT(Traw!$B19:$GS19, raw!AE$3:AE$202)/J$2</f>
        <v>1.6975</v>
      </c>
      <c r="K14" cm="1">
        <f t="array" ref="K14">MMULT(Traw!$B19:$GS19, raw!AF$3:AF$202)/K$2</f>
        <v>1.8725000000000001</v>
      </c>
      <c r="L14" cm="1">
        <f t="array" ref="L14">MMULT(Traw!$B19:$GS19, raw!AG$3:AG$202)/L$2</f>
        <v>1.4624999999999999</v>
      </c>
      <c r="M14" t="e" cm="1">
        <f t="array" ref="M14">MMULT(Traw!$B19:$GS19, raw!AH$3:AH$202)/M$2</f>
        <v>#DIV/0!</v>
      </c>
    </row>
    <row r="15" spans="1:13" x14ac:dyDescent="0.35">
      <c r="A15" t="s">
        <v>1975</v>
      </c>
      <c r="B15" t="str">
        <f>Traw!A20</f>
        <v>STL</v>
      </c>
      <c r="C15" cm="1">
        <f t="array" ref="C15">MMULT(Traw!$B20:$GS20, raw!X$3:X$202)/C$2</f>
        <v>3.8658536585365846E-2</v>
      </c>
      <c r="D15" cm="1">
        <f t="array" ref="D15">MMULT(Traw!$B20:$GS20, raw!Y$3:Y$202)/D$2</f>
        <v>0.67512499999999998</v>
      </c>
      <c r="E15" cm="1">
        <f t="array" ref="E15">MMULT(Traw!$B20:$GS20, raw!Z$3:Z$202)/E$2</f>
        <v>0.375</v>
      </c>
      <c r="F15" cm="1">
        <f t="array" ref="F15">MMULT(Traw!$B20:$GS20, raw!AA$3:AA$202)/F$2</f>
        <v>0.42749999999999999</v>
      </c>
      <c r="G15" cm="1">
        <f t="array" ref="G15">MMULT(Traw!$B20:$GS20, raw!AB$3:AB$202)/G$2</f>
        <v>0.65500000000000003</v>
      </c>
      <c r="H15" cm="1">
        <f t="array" ref="H15">MMULT(Traw!$B20:$GS20, raw!AC$3:AC$202)/H$2</f>
        <v>0.93500000000000005</v>
      </c>
      <c r="I15" cm="1">
        <f t="array" ref="I15">MMULT(Traw!$B20:$GS20, raw!AD$3:AD$202)/I$2</f>
        <v>-6.7500000000000004E-2</v>
      </c>
      <c r="J15" cm="1">
        <f t="array" ref="J15">MMULT(Traw!$B20:$GS20, raw!AE$3:AE$202)/J$2</f>
        <v>0.35749999999999998</v>
      </c>
      <c r="K15" cm="1">
        <f t="array" ref="K15">MMULT(Traw!$B20:$GS20, raw!AF$3:AF$202)/K$2</f>
        <v>0.93</v>
      </c>
      <c r="L15" cm="1">
        <f t="array" ref="L15">MMULT(Traw!$B20:$GS20, raw!AG$3:AG$202)/L$2</f>
        <v>1.2524999999999999</v>
      </c>
      <c r="M15" t="e" cm="1">
        <f t="array" ref="M15">MMULT(Traw!$B20:$GS20, raw!AH$3:AH$202)/M$2</f>
        <v>#DIV/0!</v>
      </c>
    </row>
    <row r="16" spans="1:13" x14ac:dyDescent="0.35">
      <c r="A16" t="s">
        <v>1975</v>
      </c>
      <c r="B16" t="str">
        <f>Traw!A21</f>
        <v>BLK</v>
      </c>
      <c r="C16" cm="1">
        <f t="array" ref="C16">MMULT(Traw!$B21:$GS21, raw!X$3:X$202)/C$2</f>
        <v>0.15725609756097567</v>
      </c>
      <c r="D16" cm="1">
        <f t="array" ref="D16">MMULT(Traw!$B21:$GS21, raw!Y$3:Y$202)/D$2</f>
        <v>0.80712499999999998</v>
      </c>
      <c r="E16" cm="1">
        <f t="array" ref="E16">MMULT(Traw!$B21:$GS21, raw!Z$3:Z$202)/E$2</f>
        <v>3.395</v>
      </c>
      <c r="F16" cm="1">
        <f t="array" ref="F16">MMULT(Traw!$B21:$GS21, raw!AA$3:AA$202)/F$2</f>
        <v>-0.70250000000000001</v>
      </c>
      <c r="G16" cm="1">
        <f t="array" ref="G16">MMULT(Traw!$B21:$GS21, raw!AB$3:AB$202)/G$2</f>
        <v>1.1400000000000001</v>
      </c>
      <c r="H16" cm="1">
        <f t="array" ref="H16">MMULT(Traw!$B21:$GS21, raw!AC$3:AC$202)/H$2</f>
        <v>0.75499999999999989</v>
      </c>
      <c r="I16" cm="1">
        <f t="array" ref="I16">MMULT(Traw!$B21:$GS21, raw!AD$3:AD$202)/I$2</f>
        <v>1.55</v>
      </c>
      <c r="J16" cm="1">
        <f t="array" ref="J16">MMULT(Traw!$B21:$GS21, raw!AE$3:AE$202)/J$2</f>
        <v>1.2475000000000001</v>
      </c>
      <c r="K16" cm="1">
        <f t="array" ref="K16">MMULT(Traw!$B21:$GS21, raw!AF$3:AF$202)/K$2</f>
        <v>-0.28249999999999997</v>
      </c>
      <c r="L16" cm="1">
        <f t="array" ref="L16">MMULT(Traw!$B21:$GS21, raw!AG$3:AG$202)/L$2</f>
        <v>0.1875</v>
      </c>
      <c r="M16" t="e" cm="1">
        <f t="array" ref="M16">MMULT(Traw!$B21:$GS21, raw!AH$3:AH$202)/M$2</f>
        <v>#DIV/0!</v>
      </c>
    </row>
    <row r="17" spans="1:16" x14ac:dyDescent="0.35">
      <c r="A17" t="s">
        <v>1975</v>
      </c>
      <c r="B17" t="str">
        <f>Traw!A22</f>
        <v>TO</v>
      </c>
      <c r="C17" cm="1">
        <f t="array" ref="C17">MMULT(Traw!$B22:$GS22, raw!X$3:X$202)/C$2</f>
        <v>-0.18499999999999991</v>
      </c>
      <c r="D17" cm="1">
        <f t="array" ref="D17">MMULT(Traw!$B22:$GS22, raw!Y$3:Y$202)/D$2</f>
        <v>-1.69</v>
      </c>
      <c r="E17" cm="1">
        <f t="array" ref="E17">MMULT(Traw!$B22:$GS22, raw!Z$3:Z$202)/E$2</f>
        <v>-0.6925</v>
      </c>
      <c r="F17" cm="1">
        <f t="array" ref="F17">MMULT(Traw!$B22:$GS22, raw!AA$3:AA$202)/F$2</f>
        <v>-1.6625000000000001</v>
      </c>
      <c r="G17" cm="1">
        <f t="array" ref="G17">MMULT(Traw!$B22:$GS22, raw!AB$3:AB$202)/G$2</f>
        <v>-1.4500000000000002</v>
      </c>
      <c r="H17" cm="1">
        <f t="array" ref="H17">MMULT(Traw!$B22:$GS22, raw!AC$3:AC$202)/H$2</f>
        <v>-1.5499999999999998</v>
      </c>
      <c r="I17" cm="1">
        <f t="array" ref="I17">MMULT(Traw!$B22:$GS22, raw!AD$3:AD$202)/I$2</f>
        <v>-1.7374999999999998</v>
      </c>
      <c r="J17" cm="1">
        <f t="array" ref="J17">MMULT(Traw!$B22:$GS22, raw!AE$3:AE$202)/J$2</f>
        <v>-1.0925</v>
      </c>
      <c r="K17" cm="1">
        <f t="array" ref="K17">MMULT(Traw!$B22:$GS22, raw!AF$3:AF$202)/K$2</f>
        <v>-1.8449999999999998</v>
      </c>
      <c r="L17" cm="1">
        <f t="array" ref="L17">MMULT(Traw!$B22:$GS22, raw!AG$3:AG$202)/L$2</f>
        <v>-0.65749999999999997</v>
      </c>
      <c r="M17" t="e" cm="1">
        <f t="array" ref="M17">MMULT(Traw!$B22:$GS22, raw!AH$3:AH$202)/M$2</f>
        <v>#DIV/0!</v>
      </c>
    </row>
    <row r="19" spans="1:16" x14ac:dyDescent="0.35">
      <c r="A19" t="s">
        <v>1987</v>
      </c>
      <c r="B19" t="str">
        <f>Traw!A2</f>
        <v>$pent</v>
      </c>
      <c r="C19" cm="1">
        <f t="array" ref="C19">MMULT(Traw!$B2:$GS2, raw!X$3:X$202)</f>
        <v>-39.154374162424702</v>
      </c>
      <c r="D19" cm="1">
        <f t="array" ref="D19">MMULT(Traw!$B2:$GS2, raw!Y$3:Y$202)</f>
        <v>168.64191505810444</v>
      </c>
      <c r="E19" cm="1">
        <f t="array" ref="E19">MMULT(Traw!$B2:$GS2, raw!Z$3:Z$202)</f>
        <v>174.5950095819791</v>
      </c>
      <c r="F19" cm="1">
        <f t="array" ref="F19">MMULT(Traw!$B2:$GS2, raw!AA$3:AA$202)</f>
        <v>152.85742315808611</v>
      </c>
      <c r="G19" cm="1">
        <f t="array" ref="G19">MMULT(Traw!$B2:$GS2, raw!AB$3:AB$202)</f>
        <v>156.74395784250436</v>
      </c>
      <c r="H19" cm="1">
        <f t="array" ref="H19">MMULT(Traw!$B2:$GS2, raw!AC$3:AC$202)</f>
        <v>141.4503236190736</v>
      </c>
      <c r="I19" cm="1">
        <f t="array" ref="I19">MMULT(Traw!$B2:$GS2, raw!AD$3:AD$202)</f>
        <v>145.91771117874524</v>
      </c>
      <c r="J19" cm="1">
        <f t="array" ref="J19">MMULT(Traw!$B2:$GS2, raw!AE$3:AE$202)</f>
        <v>137.87733849629686</v>
      </c>
      <c r="K19" cm="1">
        <f t="array" ref="K19">MMULT(Traw!$B2:$GS2, raw!AF$3:AF$202)</f>
        <v>127.44973449055396</v>
      </c>
      <c r="L19" cm="1">
        <f t="array" ref="L19">MMULT(Traw!$B2:$GS2, raw!AG$3:AG$202)</f>
        <v>124.79982447845057</v>
      </c>
      <c r="M19" cm="1">
        <f t="array" ref="M19">MMULT(Traw!$B2:$GS2, raw!AH$3:AH$202)</f>
        <v>0</v>
      </c>
    </row>
    <row r="20" spans="1:16" x14ac:dyDescent="0.35">
      <c r="A20" t="s">
        <v>1987</v>
      </c>
      <c r="B20" t="s">
        <v>1961</v>
      </c>
      <c r="C20" cm="1">
        <f t="array" ref="C20">MMULT(Traw!$B$2:$GS$2, raw!X$3:X$202)/C26</f>
        <v>0.62337941001271091</v>
      </c>
      <c r="D20" cm="1">
        <f t="array" ref="D20">MMULT(Traw!$B$2:$GS$2, raw!Y$3:Y$202)/D26</f>
        <v>5.8095068486950225</v>
      </c>
      <c r="E20" cm="1">
        <f t="array" ref="E20">MMULT(Traw!$B$2:$GS$2, raw!Z$3:Z$202)/E26</f>
        <v>6.212485762104146</v>
      </c>
      <c r="F20" cm="1">
        <f t="array" ref="F20">MMULT(Traw!$B$2:$GS$2, raw!AA$3:AA$202)/F26</f>
        <v>6.1868202076464103</v>
      </c>
      <c r="G20" cm="1">
        <f t="array" ref="G20">MMULT(Traw!$B$2:$GS$2, raw!AB$3:AB$202)/G26</f>
        <v>6.2491707677818704</v>
      </c>
      <c r="H20" cm="1">
        <f t="array" ref="H20">MMULT(Traw!$B$2:$GS$2, raw!AC$3:AC$202)/H26</f>
        <v>5.9427013546586167</v>
      </c>
      <c r="I20" cm="1">
        <f t="array" ref="I20">MMULT(Traw!$B$2:$GS$2, raw!AD$3:AD$202)/I26</f>
        <v>5.2683685549296744</v>
      </c>
      <c r="J20" cm="1">
        <f t="array" ref="J20">MMULT(Traw!$B$2:$GS$2, raw!AE$3:AE$202)/J26</f>
        <v>6.0478043021312695</v>
      </c>
      <c r="K20" cm="1">
        <f t="array" ref="K20">MMULT(Traw!$B$2:$GS$2, raw!AF$3:AF$202)/K26</f>
        <v>5.3073956224594179</v>
      </c>
      <c r="L20" cm="1">
        <f t="array" ref="L20">MMULT(Traw!$B$2:$GS$2, raw!AG$3:AG$202)/L26</f>
        <v>5.5756211198592949</v>
      </c>
      <c r="M20" t="e" cm="1">
        <f t="array" ref="M20">MMULT(Traw!$B$2:$GS$2, raw!AH$3:AH$202)/M26</f>
        <v>#DIV/0!</v>
      </c>
    </row>
    <row r="21" spans="1:16" x14ac:dyDescent="0.35">
      <c r="A21" t="s">
        <v>1987</v>
      </c>
      <c r="B21" t="s">
        <v>1962</v>
      </c>
      <c r="C21" cm="1">
        <f t="array" ref="C21">MMULT(Traw!$B$2:$GS$2, raw!X$3:X$202)/C27</f>
        <v>1.3221129212366951</v>
      </c>
      <c r="D21" cm="1">
        <f t="array" ref="D21">MMULT(Traw!$B$2:$GS$2, raw!Y$3:Y$202)/D27</f>
        <v>6.7747326780321826</v>
      </c>
      <c r="E21" cm="1">
        <f t="array" ref="E21">MMULT(Traw!$B$2:$GS$2, raw!Z$3:Z$202)/E27</f>
        <v>7.0620439064043978</v>
      </c>
      <c r="F21" cm="1">
        <f t="array" ref="F21">MMULT(Traw!$B$2:$GS$2, raw!AA$3:AA$202)/F27</f>
        <v>7.1134616541053646</v>
      </c>
      <c r="G21" cm="1">
        <f t="array" ref="G21">MMULT(Traw!$B$2:$GS$2, raw!AB$3:AB$202)/G27</f>
        <v>7.0241522671971479</v>
      </c>
      <c r="H21" cm="1">
        <f t="array" ref="H21">MMULT(Traw!$B$2:$GS$2, raw!AC$3:AC$202)/H27</f>
        <v>6.8374778788676061</v>
      </c>
      <c r="I21" cm="1">
        <f t="array" ref="I21">MMULT(Traw!$B$2:$GS$2, raw!AD$3:AD$202)/I27</f>
        <v>6.4319102776792745</v>
      </c>
      <c r="J21" cm="1">
        <f t="array" ref="J21">MMULT(Traw!$B$2:$GS$2, raw!AE$3:AE$202)/J27</f>
        <v>7.0101675517674273</v>
      </c>
      <c r="K21" cm="1">
        <f t="array" ref="K21">MMULT(Traw!$B$2:$GS$2, raw!AF$3:AF$202)/K27</f>
        <v>6.8035179336135032</v>
      </c>
      <c r="L21" cm="1">
        <f t="array" ref="L21">MMULT(Traw!$B$2:$GS$2, raw!AG$3:AG$202)/L27</f>
        <v>6.7368831393611002</v>
      </c>
      <c r="M21" t="e" cm="1">
        <f t="array" ref="M21">MMULT(Traw!$B$2:$GS$2, raw!AH$3:AH$202)/M27</f>
        <v>#DIV/0!</v>
      </c>
    </row>
    <row r="22" spans="1:16" x14ac:dyDescent="0.35">
      <c r="A22" t="s">
        <v>1987</v>
      </c>
      <c r="B22" t="s">
        <v>1963</v>
      </c>
      <c r="C22" cm="1">
        <f t="array" ref="C22">MMULT(Traw!$B$2:$GS$2, raw!X$3:X$202)/C28</f>
        <v>0.85129514177444565</v>
      </c>
      <c r="D22" cm="1">
        <f t="array" ref="D22">MMULT(Traw!$B$2:$GS$2, raw!Y$3:Y$202)/D28</f>
        <v>7.3006035932271427</v>
      </c>
      <c r="E22" cm="1">
        <f t="array" ref="E22">MMULT(Traw!$B$2:$GS$2, raw!Z$3:Z$202)/E28</f>
        <v>8.3479478104886873</v>
      </c>
      <c r="F22" cm="1">
        <f t="array" ref="F22">MMULT(Traw!$B$2:$GS$2, raw!AA$3:AA$202)/F28</f>
        <v>8.6114836642193069</v>
      </c>
      <c r="G22" cm="1">
        <f t="array" ref="G22">MMULT(Traw!$B$2:$GS$2, raw!AB$3:AB$202)/G28</f>
        <v>8.1587902060816013</v>
      </c>
      <c r="H22" cm="1">
        <f t="array" ref="H22">MMULT(Traw!$B$2:$GS$2, raw!AC$3:AC$202)/H28</f>
        <v>8.4078455383251871</v>
      </c>
      <c r="I22" cm="1">
        <f t="array" ref="I22">MMULT(Traw!$B$2:$GS$2, raw!AD$3:AD$202)/I28</f>
        <v>7.5341531523813208</v>
      </c>
      <c r="J22" cm="1">
        <f t="array" ref="J22">MMULT(Traw!$B$2:$GS$2, raw!AE$3:AE$202)/J28</f>
        <v>8.4846142559386788</v>
      </c>
      <c r="K22" cm="1">
        <f t="array" ref="K22">MMULT(Traw!$B$2:$GS$2, raw!AF$3:AF$202)/K28</f>
        <v>7.720846837512104</v>
      </c>
      <c r="L22" cm="1">
        <f t="array" ref="L22">MMULT(Traw!$B$2:$GS$2, raw!AG$3:AG$202)/L28</f>
        <v>7.8818176225820507</v>
      </c>
      <c r="M22" t="e" cm="1">
        <f t="array" ref="M22">MMULT(Traw!$B$2:$GS$2, raw!AH$3:AH$202)/M28</f>
        <v>#DIV/0!</v>
      </c>
    </row>
    <row r="23" spans="1:16" x14ac:dyDescent="0.35">
      <c r="A23" t="s">
        <v>1987</v>
      </c>
      <c r="B23" t="s">
        <v>1964</v>
      </c>
      <c r="C23" cm="1">
        <f t="array" ref="C23">MMULT(Traw!$B$2:$GS$2, raw!X$3:X$202)/C29</f>
        <v>0.77422050782141771</v>
      </c>
      <c r="D23" cm="1">
        <f t="array" ref="D23">MMULT(Traw!$B$2:$GS$2, raw!Y$3:Y$202)/D29</f>
        <v>7.3596781996833123</v>
      </c>
      <c r="E23" cm="1">
        <f t="array" ref="E23">MMULT(Traw!$B$2:$GS$2, raw!Z$3:Z$202)/E29</f>
        <v>8.0226435873576794</v>
      </c>
      <c r="F23" cm="1">
        <f t="array" ref="F23">MMULT(Traw!$B$2:$GS$2, raw!AA$3:AA$202)/F29</f>
        <v>7.7385823746350333</v>
      </c>
      <c r="G23" cm="1">
        <f t="array" ref="G23">MMULT(Traw!$B$2:$GS$2, raw!AB$3:AB$202)/G29</f>
        <v>7.7288332098290722</v>
      </c>
      <c r="H23" cm="1">
        <f t="array" ref="H23">MMULT(Traw!$B$2:$GS$2, raw!AC$3:AC$202)/H29</f>
        <v>7.8335932889365854</v>
      </c>
      <c r="I23" cm="1">
        <f t="array" ref="I23">MMULT(Traw!$B$2:$GS$2, raw!AD$3:AD$202)/I29</f>
        <v>7.0648549885142495</v>
      </c>
      <c r="J23" cm="1">
        <f t="array" ref="J23">MMULT(Traw!$B$2:$GS$2, raw!AE$3:AE$202)/J29</f>
        <v>8.0284418695781437</v>
      </c>
      <c r="K23" cm="1">
        <f t="array" ref="K23">MMULT(Traw!$B$2:$GS$2, raw!AF$3:AF$202)/K29</f>
        <v>7.1775709305737152</v>
      </c>
      <c r="L23" cm="1">
        <f t="array" ref="L23">MMULT(Traw!$B$2:$GS$2, raw!AG$3:AG$202)/L29</f>
        <v>7.320651574793219</v>
      </c>
      <c r="M23" t="e" cm="1">
        <f t="array" ref="M23">MMULT(Traw!$B$2:$GS$2, raw!AH$3:AH$202)/M29</f>
        <v>#DIV/0!</v>
      </c>
    </row>
    <row r="24" spans="1:16" x14ac:dyDescent="0.35">
      <c r="A24" t="s">
        <v>1987</v>
      </c>
      <c r="B24" t="s">
        <v>1965</v>
      </c>
      <c r="C24" cm="1">
        <f t="array" ref="C24">MMULT(Traw!$B$2:$GS$2, raw!X$3:X$202)/C30</f>
        <v>1.0980598512458626</v>
      </c>
      <c r="D24" cm="1">
        <f t="array" ref="D24">MMULT(Traw!$B$2:$GS$2, raw!Y$3:Y$202)/D30</f>
        <v>5.5834195758220115</v>
      </c>
      <c r="E24" cm="1">
        <f t="array" ref="E24">MMULT(Traw!$B$2:$GS$2, raw!Z$3:Z$202)/E30</f>
        <v>5.876586240219198</v>
      </c>
      <c r="F24" cm="1">
        <f t="array" ref="F24">MMULT(Traw!$B$2:$GS$2, raw!AA$3:AA$202)/F30</f>
        <v>5.9068991344902315</v>
      </c>
      <c r="G24" cm="1">
        <f t="array" ref="G24">MMULT(Traw!$B$2:$GS$2, raw!AB$3:AB$202)/G30</f>
        <v>5.8620221092147915</v>
      </c>
      <c r="H24" cm="1">
        <f t="array" ref="H24">MMULT(Traw!$B$2:$GS$2, raw!AC$3:AC$202)/H30</f>
        <v>5.5334488625895402</v>
      </c>
      <c r="I24" cm="1">
        <f t="array" ref="I24">MMULT(Traw!$B$2:$GS$2, raw!AD$3:AD$202)/I30</f>
        <v>5.0603886081235645</v>
      </c>
      <c r="J24" cm="1">
        <f t="array" ref="J24">MMULT(Traw!$B$2:$GS$2, raw!AE$3:AE$202)/J30</f>
        <v>5.858637535326138</v>
      </c>
      <c r="K24" cm="1">
        <f t="array" ref="K24">MMULT(Traw!$B$2:$GS$2, raw!AF$3:AF$202)/K30</f>
        <v>5.2303909140662874</v>
      </c>
      <c r="L24" cm="1">
        <f t="array" ref="L24">MMULT(Traw!$B$2:$GS$2, raw!AG$3:AG$202)/L30</f>
        <v>5.3979162836700088</v>
      </c>
      <c r="M24" t="e" cm="1">
        <f t="array" ref="M24">MMULT(Traw!$B$2:$GS$2, raw!AH$3:AH$202)/M30</f>
        <v>#DIV/0!</v>
      </c>
    </row>
    <row r="26" spans="1:16" x14ac:dyDescent="0.35">
      <c r="A26" t="s">
        <v>1976</v>
      </c>
      <c r="B26" t="str">
        <f>Tsorted!A1</f>
        <v>puntORP</v>
      </c>
      <c r="C26" cm="1">
        <f t="array" ref="C26">MMULT(Tsorted!$B1:$GS1, raw!X$3:X$202)</f>
        <v>-62.809861111111019</v>
      </c>
      <c r="D26" cm="1">
        <f t="array" ref="D26">MMULT(Tsorted!$B1:$GS1, raw!Y$3:Y$202)</f>
        <v>29.028611111111115</v>
      </c>
      <c r="E26" cm="1">
        <f t="array" ref="E26">MMULT(Tsorted!$B1:$GS1, raw!Z$3:Z$202)</f>
        <v>28.103888888888886</v>
      </c>
      <c r="F26" cm="1">
        <f t="array" ref="F26">MMULT(Tsorted!$B1:$GS1, raw!AA$3:AA$202)</f>
        <v>24.706944444444446</v>
      </c>
      <c r="G26" cm="1">
        <f t="array" ref="G26">MMULT(Tsorted!$B1:$GS1, raw!AB$3:AB$202)</f>
        <v>25.082361111111112</v>
      </c>
      <c r="H26" cm="1">
        <f t="array" ref="H26">MMULT(Tsorted!$B1:$GS1, raw!AC$3:AC$202)</f>
        <v>23.802361111111114</v>
      </c>
      <c r="I26" cm="1">
        <f t="array" ref="I26">MMULT(Tsorted!$B1:$GS1, raw!AD$3:AD$202)</f>
        <v>27.696944444444441</v>
      </c>
      <c r="J26" cm="1">
        <f t="array" ref="J26">MMULT(Tsorted!$B1:$GS1, raw!AE$3:AE$202)</f>
        <v>22.797916666666669</v>
      </c>
      <c r="K26" cm="1">
        <f t="array" ref="K26">MMULT(Tsorted!$B1:$GS1, raw!AF$3:AF$202)</f>
        <v>24.013611111111114</v>
      </c>
      <c r="L26" cm="1">
        <f t="array" ref="L26">MMULT(Tsorted!$B1:$GS1, raw!AG$3:AG$202)</f>
        <v>22.383125</v>
      </c>
      <c r="M26" cm="1">
        <f t="array" ref="M26">MMULT(Tsorted!$B1:$GS1, raw!AH$3:AH$202)</f>
        <v>0</v>
      </c>
    </row>
    <row r="27" spans="1:16" x14ac:dyDescent="0.35">
      <c r="A27" t="s">
        <v>1976</v>
      </c>
      <c r="B27" t="str">
        <f>Tsorted!A2</f>
        <v>zORP</v>
      </c>
      <c r="C27" cm="1">
        <f t="array" ref="C27">MMULT(Tsorted!$B2:$GS2, raw!X$3:X$202)</f>
        <v>-29.614999999999981</v>
      </c>
      <c r="D27" cm="1">
        <f t="array" ref="D27">MMULT(Tsorted!$B2:$GS2, raw!Y$3:Y$202)</f>
        <v>24.892777777777777</v>
      </c>
      <c r="E27" cm="1">
        <f t="array" ref="E27">MMULT(Tsorted!$B2:$GS2, raw!Z$3:Z$202)</f>
        <v>24.723013888888893</v>
      </c>
      <c r="F27" cm="1">
        <f t="array" ref="F27">MMULT(Tsorted!$B2:$GS2, raw!AA$3:AA$202)</f>
        <v>21.488472222222228</v>
      </c>
      <c r="G27" cm="1">
        <f t="array" ref="G27">MMULT(Tsorted!$B2:$GS2, raw!AB$3:AB$202)</f>
        <v>22.315000000000001</v>
      </c>
      <c r="H27" cm="1">
        <f t="array" ref="H27">MMULT(Tsorted!$B2:$GS2, raw!AC$3:AC$202)</f>
        <v>20.6875</v>
      </c>
      <c r="I27" cm="1">
        <f t="array" ref="I27">MMULT(Tsorted!$B2:$GS2, raw!AD$3:AD$202)</f>
        <v>22.686527777777776</v>
      </c>
      <c r="J27" cm="1">
        <f t="array" ref="J27">MMULT(Tsorted!$B2:$GS2, raw!AE$3:AE$202)</f>
        <v>19.668194444444449</v>
      </c>
      <c r="K27" cm="1">
        <f t="array" ref="K27">MMULT(Tsorted!$B2:$GS2, raw!AF$3:AF$202)</f>
        <v>18.732916666666668</v>
      </c>
      <c r="L27" cm="1">
        <f t="array" ref="L27">MMULT(Tsorted!$B2:$GS2, raw!AG$3:AG$202)</f>
        <v>18.524861111111111</v>
      </c>
      <c r="M27" cm="1">
        <f t="array" ref="M27">MMULT(Tsorted!$B2:$GS2, raw!AH$3:AH$202)</f>
        <v>0</v>
      </c>
    </row>
    <row r="28" spans="1:16" x14ac:dyDescent="0.35">
      <c r="A28" t="s">
        <v>1976</v>
      </c>
      <c r="B28" t="str">
        <f>Tsorted!A3</f>
        <v>pAstORP</v>
      </c>
      <c r="C28" cm="1">
        <f t="array" ref="C28">MMULT(Tsorted!$B3:$GS3, raw!X$3:X$202)</f>
        <v>-45.993888888888812</v>
      </c>
      <c r="D28" cm="1">
        <f t="array" ref="D28">MMULT(Tsorted!$B3:$GS3, raw!Y$3:Y$202)</f>
        <v>23.099722222222223</v>
      </c>
      <c r="E28" cm="1">
        <f t="array" ref="E28">MMULT(Tsorted!$B3:$GS3, raw!Z$3:Z$202)</f>
        <v>20.914722222222224</v>
      </c>
      <c r="F28" cm="1">
        <f t="array" ref="F28">MMULT(Tsorted!$B3:$GS3, raw!AA$3:AA$202)</f>
        <v>17.750416666666666</v>
      </c>
      <c r="G28" cm="1">
        <f t="array" ref="G28">MMULT(Tsorted!$B3:$GS3, raw!AB$3:AB$202)</f>
        <v>19.211666666666666</v>
      </c>
      <c r="H28" cm="1">
        <f t="array" ref="H28">MMULT(Tsorted!$B3:$GS3, raw!AC$3:AC$202)</f>
        <v>16.823611111111113</v>
      </c>
      <c r="I28" cm="1">
        <f t="array" ref="I28">MMULT(Tsorted!$B3:$GS3, raw!AD$3:AD$202)</f>
        <v>19.3675</v>
      </c>
      <c r="J28" cm="1">
        <f t="array" ref="J28">MMULT(Tsorted!$B3:$GS3, raw!AE$3:AE$202)</f>
        <v>16.250277777777779</v>
      </c>
      <c r="K28" cm="1">
        <f t="array" ref="K28">MMULT(Tsorted!$B3:$GS3, raw!AF$3:AF$202)</f>
        <v>16.507222222222222</v>
      </c>
      <c r="L28" cm="1">
        <f t="array" ref="L28">MMULT(Tsorted!$B3:$GS3, raw!AG$3:AG$202)</f>
        <v>15.83388888888889</v>
      </c>
      <c r="M28" cm="1">
        <f t="array" ref="M28">MMULT(Tsorted!$B3:$GS3, raw!AH$3:AH$202)</f>
        <v>0</v>
      </c>
    </row>
    <row r="29" spans="1:16" x14ac:dyDescent="0.35">
      <c r="A29" t="s">
        <v>1976</v>
      </c>
      <c r="B29" t="str">
        <f>Tsorted!A4</f>
        <v>pFTORP</v>
      </c>
      <c r="C29" cm="1">
        <f t="array" ref="C29">MMULT(Tsorted!$B4:$GS4, raw!X$3:X$202)</f>
        <v>-50.572638888888847</v>
      </c>
      <c r="D29" cm="1">
        <f t="array" ref="D29">MMULT(Tsorted!$B4:$GS4, raw!Y$3:Y$202)</f>
        <v>22.914305555555558</v>
      </c>
      <c r="E29" cm="1">
        <f t="array" ref="E29">MMULT(Tsorted!$B4:$GS4, raw!Z$3:Z$202)</f>
        <v>21.762777777777778</v>
      </c>
      <c r="F29" cm="1">
        <f t="array" ref="F29">MMULT(Tsorted!$B4:$GS4, raw!AA$3:AA$202)</f>
        <v>19.752638888888892</v>
      </c>
      <c r="G29" cm="1">
        <f t="array" ref="G29">MMULT(Tsorted!$B4:$GS4, raw!AB$3:AB$202)</f>
        <v>20.280416666666667</v>
      </c>
      <c r="H29" cm="1">
        <f t="array" ref="H29">MMULT(Tsorted!$B4:$GS4, raw!AC$3:AC$202)</f>
        <v>18.056888888888889</v>
      </c>
      <c r="I29" cm="1">
        <f t="array" ref="I29">MMULT(Tsorted!$B4:$GS4, raw!AD$3:AD$202)</f>
        <v>20.654027777777781</v>
      </c>
      <c r="J29" cm="1">
        <f t="array" ref="J29">MMULT(Tsorted!$B4:$GS4, raw!AE$3:AE$202)</f>
        <v>17.173611111111111</v>
      </c>
      <c r="K29" cm="1">
        <f t="array" ref="K29">MMULT(Tsorted!$B4:$GS4, raw!AF$3:AF$202)</f>
        <v>17.756666666666671</v>
      </c>
      <c r="L29" cm="1">
        <f t="array" ref="L29">MMULT(Tsorted!$B4:$GS4, raw!AG$3:AG$202)</f>
        <v>17.047638888888891</v>
      </c>
      <c r="M29" cm="1">
        <f t="array" ref="M29">MMULT(Tsorted!$B4:$GS4, raw!AH$3:AH$202)</f>
        <v>0</v>
      </c>
    </row>
    <row r="30" spans="1:16" x14ac:dyDescent="0.35">
      <c r="A30" t="s">
        <v>1976</v>
      </c>
      <c r="B30" t="str">
        <f>Tsorted!A5</f>
        <v>pTOORP</v>
      </c>
      <c r="C30" cm="1">
        <f t="array" ref="C30">MMULT(Tsorted!$B5:$GS5, raw!X$3:X$202)</f>
        <v>-35.657777777777788</v>
      </c>
      <c r="D30" cm="1">
        <f t="array" ref="D30">MMULT(Tsorted!$B5:$GS5, raw!Y$3:Y$202)</f>
        <v>30.204055555555552</v>
      </c>
      <c r="E30" cm="1">
        <f t="array" ref="E30">MMULT(Tsorted!$B5:$GS5, raw!Z$3:Z$202)</f>
        <v>29.71027777777778</v>
      </c>
      <c r="F30" cm="1">
        <f t="array" ref="F30">MMULT(Tsorted!$B5:$GS5, raw!AA$3:AA$202)</f>
        <v>25.87777777777778</v>
      </c>
      <c r="G30" cm="1">
        <f t="array" ref="G30">MMULT(Tsorted!$B5:$GS5, raw!AB$3:AB$202)</f>
        <v>26.738888888888884</v>
      </c>
      <c r="H30" cm="1">
        <f t="array" ref="H30">MMULT(Tsorted!$B5:$GS5, raw!AC$3:AC$202)</f>
        <v>25.562777777777775</v>
      </c>
      <c r="I30" cm="1">
        <f t="array" ref="I30">MMULT(Tsorted!$B5:$GS5, raw!AD$3:AD$202)</f>
        <v>28.835277777777776</v>
      </c>
      <c r="J30" cm="1">
        <f t="array" ref="J30">MMULT(Tsorted!$B5:$GS5, raw!AE$3:AE$202)</f>
        <v>23.534027777777776</v>
      </c>
      <c r="K30" cm="1">
        <f t="array" ref="K30">MMULT(Tsorted!$B5:$GS5, raw!AF$3:AF$202)</f>
        <v>24.367152777777775</v>
      </c>
      <c r="L30" cm="1">
        <f t="array" ref="L30">MMULT(Tsorted!$B5:$GS5, raw!AG$3:AG$202)</f>
        <v>23.119999999999994</v>
      </c>
      <c r="M30" cm="1">
        <f t="array" ref="M30">MMULT(Tsorted!$B5:$GS5, raw!AH$3:AH$202)</f>
        <v>0</v>
      </c>
    </row>
    <row r="31" spans="1:16" x14ac:dyDescent="0.35">
      <c r="A31" t="s">
        <v>1976</v>
      </c>
      <c r="B31" t="str">
        <f>Traw!A14</f>
        <v>FG%</v>
      </c>
      <c r="C31" cm="1">
        <f t="array" ref="C31">MMULT(Traw!$B14:$GS14, raw!X$3:X$202)</f>
        <v>43.839999999999989</v>
      </c>
      <c r="D31" cm="1">
        <f t="array" ref="D31">MMULT(Traw!$B14:$GS14, raw!Y$3:Y$202)</f>
        <v>5.7714999999999996</v>
      </c>
      <c r="E31" cm="1">
        <f t="array" ref="E31">MMULT(Traw!$B14:$GS14, raw!Z$3:Z$202)</f>
        <v>7.9600000000000009</v>
      </c>
      <c r="F31" cm="1">
        <f t="array" ref="F31">MMULT(Traw!$B14:$GS14, raw!AA$3:AA$202)</f>
        <v>2.4699999999999998</v>
      </c>
      <c r="G31" cm="1">
        <f t="array" ref="G31">MMULT(Traw!$B14:$GS14, raw!AB$3:AB$202)</f>
        <v>4.26</v>
      </c>
      <c r="H31" cm="1">
        <f t="array" ref="H31">MMULT(Traw!$B14:$GS14, raw!AC$3:AC$202)</f>
        <v>5.8</v>
      </c>
      <c r="I31" cm="1">
        <f t="array" ref="I31">MMULT(Traw!$B14:$GS14, raw!AD$3:AD$202)</f>
        <v>0.68</v>
      </c>
      <c r="J31" cm="1">
        <f t="array" ref="J31">MMULT(Traw!$B14:$GS14, raw!AE$3:AE$202)</f>
        <v>5.42</v>
      </c>
      <c r="K31" cm="1">
        <f t="array" ref="K31">MMULT(Traw!$B14:$GS14, raw!AF$3:AF$202)</f>
        <v>-2.3199999999999998</v>
      </c>
      <c r="L31" cm="1">
        <f t="array" ref="L31">MMULT(Traw!$B14:$GS14, raw!AG$3:AG$202)</f>
        <v>2.38</v>
      </c>
      <c r="M31" cm="1">
        <f t="array" ref="M31">MMULT(Traw!$B14:$GS14, raw!AH$3:AH$202)</f>
        <v>0</v>
      </c>
      <c r="P31" t="s">
        <v>1989</v>
      </c>
    </row>
    <row r="32" spans="1:16" x14ac:dyDescent="0.35">
      <c r="A32" t="s">
        <v>1976</v>
      </c>
      <c r="B32" t="str">
        <f>Traw!A15</f>
        <v>FT%</v>
      </c>
      <c r="C32" cm="1">
        <f t="array" ref="C32">MMULT(Traw!$B15:$GS15, raw!X$3:X$202)</f>
        <v>-1.0100000000000016</v>
      </c>
      <c r="D32" cm="1">
        <f t="array" ref="D32">MMULT(Traw!$B15:$GS15, raw!Y$3:Y$202)</f>
        <v>6.6189999999999989</v>
      </c>
      <c r="E32" cm="1">
        <f t="array" ref="E32">MMULT(Traw!$B15:$GS15, raw!Z$3:Z$202)</f>
        <v>2.4</v>
      </c>
      <c r="F32" cm="1">
        <f t="array" ref="F32">MMULT(Traw!$B15:$GS15, raw!AA$3:AA$202)</f>
        <v>8.7399999999999984</v>
      </c>
      <c r="G32" cm="1">
        <f t="array" ref="G32">MMULT(Traw!$B15:$GS15, raw!AB$3:AB$202)</f>
        <v>2.89</v>
      </c>
      <c r="H32" cm="1">
        <f t="array" ref="H32">MMULT(Traw!$B15:$GS15, raw!AC$3:AC$202)</f>
        <v>0.30000000000000027</v>
      </c>
      <c r="I32" cm="1">
        <f t="array" ref="I32">MMULT(Traw!$B15:$GS15, raw!AD$3:AD$202)</f>
        <v>8.879999999999999</v>
      </c>
      <c r="J32" cm="1">
        <f t="array" ref="J32">MMULT(Traw!$B15:$GS15, raw!AE$3:AE$202)</f>
        <v>-1.3599999999999997</v>
      </c>
      <c r="K32" cm="1">
        <f t="array" ref="K32">MMULT(Traw!$B15:$GS15, raw!AF$3:AF$202)</f>
        <v>9.2799999999999994</v>
      </c>
      <c r="L32" cm="1">
        <f t="array" ref="L32">MMULT(Traw!$B15:$GS15, raw!AG$3:AG$202)</f>
        <v>6.56</v>
      </c>
      <c r="M32" cm="1">
        <f t="array" ref="M32">MMULT(Traw!$B15:$GS15, raw!AH$3:AH$202)</f>
        <v>0</v>
      </c>
    </row>
    <row r="33" spans="1:13" x14ac:dyDescent="0.35">
      <c r="A33" t="s">
        <v>1976</v>
      </c>
      <c r="B33" t="str">
        <f>Traw!A16</f>
        <v>3PM</v>
      </c>
      <c r="C33" cm="1">
        <f t="array" ref="C33">MMULT(Traw!$B16:$GS16, raw!X$3:X$202)</f>
        <v>-13.950000000000003</v>
      </c>
      <c r="D33" cm="1">
        <f t="array" ref="D33">MMULT(Traw!$B16:$GS16, raw!Y$3:Y$202)</f>
        <v>2.2520000000000002</v>
      </c>
      <c r="E33" cm="1">
        <f t="array" ref="E33">MMULT(Traw!$B16:$GS16, raw!Z$3:Z$202)</f>
        <v>-3.21</v>
      </c>
      <c r="F33" cm="1">
        <f t="array" ref="F33">MMULT(Traw!$B16:$GS16, raw!AA$3:AA$202)</f>
        <v>3.9000000000000004</v>
      </c>
      <c r="G33" cm="1">
        <f t="array" ref="G33">MMULT(Traw!$B16:$GS16, raw!AB$3:AB$202)</f>
        <v>5.41</v>
      </c>
      <c r="H33" cm="1">
        <f t="array" ref="H33">MMULT(Traw!$B16:$GS16, raw!AC$3:AC$202)</f>
        <v>1.02</v>
      </c>
      <c r="I33" cm="1">
        <f t="array" ref="I33">MMULT(Traw!$B16:$GS16, raw!AD$3:AD$202)</f>
        <v>4.5100000000000007</v>
      </c>
      <c r="J33" cm="1">
        <f t="array" ref="J33">MMULT(Traw!$B16:$GS16, raw!AE$3:AE$202)</f>
        <v>0.73</v>
      </c>
      <c r="K33" cm="1">
        <f t="array" ref="K33">MMULT(Traw!$B16:$GS16, raw!AF$3:AF$202)</f>
        <v>6.2900000000000009</v>
      </c>
      <c r="L33" cm="1">
        <f t="array" ref="L33">MMULT(Traw!$B16:$GS16, raw!AG$3:AG$202)</f>
        <v>0.80999999999999994</v>
      </c>
      <c r="M33" cm="1">
        <f t="array" ref="M33">MMULT(Traw!$B16:$GS16, raw!AH$3:AH$202)</f>
        <v>0</v>
      </c>
    </row>
    <row r="34" spans="1:13" x14ac:dyDescent="0.35">
      <c r="A34" t="s">
        <v>1976</v>
      </c>
      <c r="B34" t="str">
        <f>Traw!A17</f>
        <v>PTS</v>
      </c>
      <c r="C34" cm="1">
        <f t="array" ref="C34">MMULT(Traw!$B17:$GS17, raw!X$3:X$202)</f>
        <v>2.410000000000013</v>
      </c>
      <c r="D34" cm="1">
        <f t="array" ref="D34">MMULT(Traw!$B17:$GS17, raw!Y$3:Y$202)</f>
        <v>5.7889999999999997</v>
      </c>
      <c r="E34" cm="1">
        <f t="array" ref="E34">MMULT(Traw!$B17:$GS17, raw!Z$3:Z$202)</f>
        <v>3.7800000000000002</v>
      </c>
      <c r="F34" cm="1">
        <f t="array" ref="F34">MMULT(Traw!$B17:$GS17, raw!AA$3:AA$202)</f>
        <v>7.4799999999999995</v>
      </c>
      <c r="G34" cm="1">
        <f t="array" ref="G34">MMULT(Traw!$B17:$GS17, raw!AB$3:AB$202)</f>
        <v>6.47</v>
      </c>
      <c r="H34" cm="1">
        <f t="array" ref="H34">MMULT(Traw!$B17:$GS17, raw!AC$3:AC$202)</f>
        <v>7.2100000000000009</v>
      </c>
      <c r="I34" cm="1">
        <f t="array" ref="I34">MMULT(Traw!$B17:$GS17, raw!AD$3:AD$202)</f>
        <v>6.72</v>
      </c>
      <c r="J34" cm="1">
        <f t="array" ref="J34">MMULT(Traw!$B17:$GS17, raw!AE$3:AE$202)</f>
        <v>4.0599999999999996</v>
      </c>
      <c r="K34" cm="1">
        <f t="array" ref="K34">MMULT(Traw!$B17:$GS17, raw!AF$3:AF$202)</f>
        <v>7.28</v>
      </c>
      <c r="L34" cm="1">
        <f t="array" ref="L34">MMULT(Traw!$B17:$GS17, raw!AG$3:AG$202)</f>
        <v>3.87</v>
      </c>
      <c r="M34" cm="1">
        <f t="array" ref="M34">MMULT(Traw!$B17:$GS17, raw!AH$3:AH$202)</f>
        <v>0</v>
      </c>
    </row>
    <row r="35" spans="1:13" x14ac:dyDescent="0.35">
      <c r="A35" t="s">
        <v>1976</v>
      </c>
      <c r="B35" t="str">
        <f>Traw!A18</f>
        <v>TREB</v>
      </c>
      <c r="C35" cm="1">
        <f t="array" ref="C35">MMULT(Traw!$B18:$GS18, raw!X$3:X$202)</f>
        <v>27.490000000000016</v>
      </c>
      <c r="D35" cm="1">
        <f t="array" ref="D35">MMULT(Traw!$B18:$GS18, raw!Y$3:Y$202)</f>
        <v>4.0549999999999997</v>
      </c>
      <c r="E35" cm="1">
        <f t="array" ref="E35">MMULT(Traw!$B18:$GS18, raw!Z$3:Z$202)</f>
        <v>7.15</v>
      </c>
      <c r="F35" cm="1">
        <f t="array" ref="F35">MMULT(Traw!$B18:$GS18, raw!AA$3:AA$202)</f>
        <v>2.6599999999999997</v>
      </c>
      <c r="G35" cm="1">
        <f t="array" ref="G35">MMULT(Traw!$B18:$GS18, raw!AB$3:AB$202)</f>
        <v>5.0599999999999996</v>
      </c>
      <c r="H35" cm="1">
        <f t="array" ref="H35">MMULT(Traw!$B18:$GS18, raw!AC$3:AC$202)</f>
        <v>6.56</v>
      </c>
      <c r="I35" cm="1">
        <f t="array" ref="I35">MMULT(Traw!$B18:$GS18, raw!AD$3:AD$202)</f>
        <v>5.64</v>
      </c>
      <c r="J35" cm="1">
        <f t="array" ref="J35">MMULT(Traw!$B18:$GS18, raw!AE$3:AE$202)</f>
        <v>6.75</v>
      </c>
      <c r="K35" cm="1">
        <f t="array" ref="K35">MMULT(Traw!$B18:$GS18, raw!AF$3:AF$202)</f>
        <v>0.31</v>
      </c>
      <c r="L35" cm="1">
        <f t="array" ref="L35">MMULT(Traw!$B18:$GS18, raw!AG$3:AG$202)</f>
        <v>0.90999999999999992</v>
      </c>
      <c r="M35" cm="1">
        <f t="array" ref="M35">MMULT(Traw!$B18:$GS18, raw!AH$3:AH$202)</f>
        <v>0</v>
      </c>
    </row>
    <row r="36" spans="1:13" x14ac:dyDescent="0.35">
      <c r="A36" t="s">
        <v>1976</v>
      </c>
      <c r="B36" t="str">
        <f>Traw!A19</f>
        <v>AST</v>
      </c>
      <c r="C36" cm="1">
        <f t="array" ref="C36">MMULT(Traw!$B19:$GS19, raw!X$3:X$202)</f>
        <v>25.71</v>
      </c>
      <c r="D36" cm="1">
        <f t="array" ref="D36">MMULT(Traw!$B19:$GS19, raw!Y$3:Y$202)</f>
        <v>6.5564999999999998</v>
      </c>
      <c r="E36" cm="1">
        <f t="array" ref="E36">MMULT(Traw!$B19:$GS19, raw!Z$3:Z$202)</f>
        <v>1.2000000000000002</v>
      </c>
      <c r="F36" cm="1">
        <f t="array" ref="F36">MMULT(Traw!$B19:$GS19, raw!AA$3:AA$202)</f>
        <v>9.26</v>
      </c>
      <c r="G36" cm="1">
        <f t="array" ref="G36">MMULT(Traw!$B19:$GS19, raw!AB$3:AB$202)</f>
        <v>1.5999999999999999</v>
      </c>
      <c r="H36" cm="1">
        <f t="array" ref="H36">MMULT(Traw!$B19:$GS19, raw!AC$3:AC$202)</f>
        <v>4.9399999999999995</v>
      </c>
      <c r="I36" cm="1">
        <f t="array" ref="I36">MMULT(Traw!$B19:$GS19, raw!AD$3:AD$202)</f>
        <v>3.0300000000000002</v>
      </c>
      <c r="J36" cm="1">
        <f t="array" ref="J36">MMULT(Traw!$B19:$GS19, raw!AE$3:AE$202)</f>
        <v>6.79</v>
      </c>
      <c r="K36" cm="1">
        <f t="array" ref="K36">MMULT(Traw!$B19:$GS19, raw!AF$3:AF$202)</f>
        <v>7.49</v>
      </c>
      <c r="L36" cm="1">
        <f t="array" ref="L36">MMULT(Traw!$B19:$GS19, raw!AG$3:AG$202)</f>
        <v>5.85</v>
      </c>
      <c r="M36" cm="1">
        <f t="array" ref="M36">MMULT(Traw!$B19:$GS19, raw!AH$3:AH$202)</f>
        <v>0</v>
      </c>
    </row>
    <row r="37" spans="1:13" x14ac:dyDescent="0.35">
      <c r="A37" t="s">
        <v>1976</v>
      </c>
      <c r="B37" t="str">
        <f>Traw!A20</f>
        <v>STL</v>
      </c>
      <c r="C37" cm="1">
        <f t="array" ref="C37">MMULT(Traw!$B20:$GS20, raw!X$3:X$202)</f>
        <v>6.339999999999999</v>
      </c>
      <c r="D37" cm="1">
        <f t="array" ref="D37">MMULT(Traw!$B20:$GS20, raw!Y$3:Y$202)</f>
        <v>2.7004999999999999</v>
      </c>
      <c r="E37" cm="1">
        <f t="array" ref="E37">MMULT(Traw!$B20:$GS20, raw!Z$3:Z$202)</f>
        <v>1.5</v>
      </c>
      <c r="F37" cm="1">
        <f t="array" ref="F37">MMULT(Traw!$B20:$GS20, raw!AA$3:AA$202)</f>
        <v>1.71</v>
      </c>
      <c r="G37" cm="1">
        <f t="array" ref="G37">MMULT(Traw!$B20:$GS20, raw!AB$3:AB$202)</f>
        <v>2.62</v>
      </c>
      <c r="H37" cm="1">
        <f t="array" ref="H37">MMULT(Traw!$B20:$GS20, raw!AC$3:AC$202)</f>
        <v>3.74</v>
      </c>
      <c r="I37" cm="1">
        <f t="array" ref="I37">MMULT(Traw!$B20:$GS20, raw!AD$3:AD$202)</f>
        <v>-0.27</v>
      </c>
      <c r="J37" cm="1">
        <f t="array" ref="J37">MMULT(Traw!$B20:$GS20, raw!AE$3:AE$202)</f>
        <v>1.43</v>
      </c>
      <c r="K37" cm="1">
        <f t="array" ref="K37">MMULT(Traw!$B20:$GS20, raw!AF$3:AF$202)</f>
        <v>3.72</v>
      </c>
      <c r="L37" cm="1">
        <f t="array" ref="L37">MMULT(Traw!$B20:$GS20, raw!AG$3:AG$202)</f>
        <v>5.01</v>
      </c>
      <c r="M37" cm="1">
        <f t="array" ref="M37">MMULT(Traw!$B20:$GS20, raw!AH$3:AH$202)</f>
        <v>0</v>
      </c>
    </row>
    <row r="38" spans="1:13" x14ac:dyDescent="0.35">
      <c r="A38" t="s">
        <v>1976</v>
      </c>
      <c r="B38" t="str">
        <f>Traw!A21</f>
        <v>BLK</v>
      </c>
      <c r="C38" cm="1">
        <f t="array" ref="C38">MMULT(Traw!$B21:$GS21, raw!X$3:X$202)</f>
        <v>25.79000000000001</v>
      </c>
      <c r="D38" cm="1">
        <f t="array" ref="D38">MMULT(Traw!$B21:$GS21, raw!Y$3:Y$202)</f>
        <v>3.2284999999999999</v>
      </c>
      <c r="E38" cm="1">
        <f t="array" ref="E38">MMULT(Traw!$B21:$GS21, raw!Z$3:Z$202)</f>
        <v>13.58</v>
      </c>
      <c r="F38" cm="1">
        <f t="array" ref="F38">MMULT(Traw!$B21:$GS21, raw!AA$3:AA$202)</f>
        <v>-2.81</v>
      </c>
      <c r="G38" cm="1">
        <f t="array" ref="G38">MMULT(Traw!$B21:$GS21, raw!AB$3:AB$202)</f>
        <v>4.5600000000000005</v>
      </c>
      <c r="H38" cm="1">
        <f t="array" ref="H38">MMULT(Traw!$B21:$GS21, raw!AC$3:AC$202)</f>
        <v>3.0199999999999996</v>
      </c>
      <c r="I38" cm="1">
        <f t="array" ref="I38">MMULT(Traw!$B21:$GS21, raw!AD$3:AD$202)</f>
        <v>6.2</v>
      </c>
      <c r="J38" cm="1">
        <f t="array" ref="J38">MMULT(Traw!$B21:$GS21, raw!AE$3:AE$202)</f>
        <v>4.99</v>
      </c>
      <c r="K38" cm="1">
        <f t="array" ref="K38">MMULT(Traw!$B21:$GS21, raw!AF$3:AF$202)</f>
        <v>-1.1299999999999999</v>
      </c>
      <c r="L38" cm="1">
        <f t="array" ref="L38">MMULT(Traw!$B21:$GS21, raw!AG$3:AG$202)</f>
        <v>0.75</v>
      </c>
      <c r="M38" cm="1">
        <f t="array" ref="M38">MMULT(Traw!$B21:$GS21, raw!AH$3:AH$202)</f>
        <v>0</v>
      </c>
    </row>
    <row r="39" spans="1:13" x14ac:dyDescent="0.35">
      <c r="A39" t="s">
        <v>1976</v>
      </c>
      <c r="B39" t="str">
        <f>Traw!A22</f>
        <v>TO</v>
      </c>
      <c r="C39" cm="1">
        <f t="array" ref="C39">MMULT(Traw!$B22:$GS22, raw!X$3:X$202)</f>
        <v>-30.339999999999986</v>
      </c>
      <c r="D39" cm="1">
        <f t="array" ref="D39">MMULT(Traw!$B22:$GS22, raw!Y$3:Y$202)</f>
        <v>-6.76</v>
      </c>
      <c r="E39" cm="1">
        <f t="array" ref="E39">MMULT(Traw!$B22:$GS22, raw!Z$3:Z$202)</f>
        <v>-2.77</v>
      </c>
      <c r="F39" cm="1">
        <f t="array" ref="F39">MMULT(Traw!$B22:$GS22, raw!AA$3:AA$202)</f>
        <v>-6.65</v>
      </c>
      <c r="G39" cm="1">
        <f t="array" ref="G39">MMULT(Traw!$B22:$GS22, raw!AB$3:AB$202)</f>
        <v>-5.8000000000000007</v>
      </c>
      <c r="H39" cm="1">
        <f t="array" ref="H39">MMULT(Traw!$B22:$GS22, raw!AC$3:AC$202)</f>
        <v>-6.1999999999999993</v>
      </c>
      <c r="I39" cm="1">
        <f t="array" ref="I39">MMULT(Traw!$B22:$GS22, raw!AD$3:AD$202)</f>
        <v>-6.9499999999999993</v>
      </c>
      <c r="J39" cm="1">
        <f t="array" ref="J39">MMULT(Traw!$B22:$GS22, raw!AE$3:AE$202)</f>
        <v>-4.37</v>
      </c>
      <c r="K39" cm="1">
        <f t="array" ref="K39">MMULT(Traw!$B22:$GS22, raw!AF$3:AF$202)</f>
        <v>-7.379999999999999</v>
      </c>
      <c r="L39" cm="1">
        <f t="array" ref="L39">MMULT(Traw!$B22:$GS22, raw!AG$3:AG$202)</f>
        <v>-2.63</v>
      </c>
      <c r="M39" cm="1">
        <f t="array" ref="M39">MMULT(Traw!$B22:$GS22, raw!AH$3:AH$202)</f>
        <v>0</v>
      </c>
    </row>
    <row r="41" spans="1:13" x14ac:dyDescent="0.35">
      <c r="A41" t="s">
        <v>1978</v>
      </c>
      <c r="B41" t="s">
        <v>25</v>
      </c>
      <c r="C41">
        <f>COUNTIFS(raw!$B$3:$B$202, GMs!C$1, raw!$E$3:$E$202, "*PG*")</f>
        <v>44</v>
      </c>
      <c r="D41">
        <f>COUNTIFS(raw!$B$3:$B$202, GMs!D$1, raw!$E$3:$E$202, "*PG*")</f>
        <v>3</v>
      </c>
      <c r="E41">
        <f>COUNTIFS(raw!$B$3:$B$202, GMs!E$1, raw!$E$3:$E$202, "*PG*")</f>
        <v>0</v>
      </c>
      <c r="F41">
        <f>COUNTIFS(raw!$B$3:$B$202, GMs!F$1, raw!$E$3:$E$202, "*PG*")</f>
        <v>2</v>
      </c>
      <c r="G41">
        <f>COUNTIFS(raw!$B$3:$B$202, GMs!G$1, raw!$E$3:$E$202, "*PG*")</f>
        <v>0</v>
      </c>
      <c r="H41">
        <f>COUNTIFS(raw!$B$3:$B$202, GMs!H$1, raw!$E$3:$E$202, "*PG*")</f>
        <v>0</v>
      </c>
      <c r="I41">
        <f>COUNTIFS(raw!$B$3:$B$202, GMs!I$1, raw!$E$3:$E$202, "*PG*")</f>
        <v>1</v>
      </c>
      <c r="J41">
        <f>COUNTIFS(raw!$B$3:$B$202, GMs!J$1, raw!$E$3:$E$202, "*PG*")</f>
        <v>0</v>
      </c>
      <c r="K41">
        <f>COUNTIFS(raw!$B$3:$B$202, GMs!K$1, raw!$E$3:$E$202, "*PG*")</f>
        <v>2</v>
      </c>
      <c r="L41">
        <f>COUNTIFS(raw!$B$3:$B$202, GMs!L$1, raw!$E$3:$E$202, "*PG*")</f>
        <v>2</v>
      </c>
      <c r="M41">
        <f>COUNTIFS(raw!$B$3:$B$202, GMs!M$1, raw!$E$3:$E$202, "*PG*")</f>
        <v>0</v>
      </c>
    </row>
    <row r="42" spans="1:13" x14ac:dyDescent="0.35">
      <c r="A42" t="s">
        <v>1978</v>
      </c>
      <c r="B42" t="s">
        <v>110</v>
      </c>
      <c r="C42">
        <f>COUNTIFS(raw!$B$3:$B$202, GMs!C$1, raw!$E$3:$E$202, "*SG*")</f>
        <v>50</v>
      </c>
      <c r="D42">
        <f>COUNTIFS(raw!$B$3:$B$202, GMs!D$1, raw!$E$3:$E$202, "*SG*")</f>
        <v>2</v>
      </c>
      <c r="E42">
        <f>COUNTIFS(raw!$B$3:$B$202, GMs!E$1, raw!$E$3:$E$202, "*SG*")</f>
        <v>0</v>
      </c>
      <c r="F42">
        <f>COUNTIFS(raw!$B$3:$B$202, GMs!F$1, raw!$E$3:$E$202, "*SG*")</f>
        <v>2</v>
      </c>
      <c r="G42">
        <f>COUNTIFS(raw!$B$3:$B$202, GMs!G$1, raw!$E$3:$E$202, "*SG*")</f>
        <v>1</v>
      </c>
      <c r="H42">
        <f>COUNTIFS(raw!$B$3:$B$202, GMs!H$1, raw!$E$3:$E$202, "*SG*")</f>
        <v>1</v>
      </c>
      <c r="I42">
        <f>COUNTIFS(raw!$B$3:$B$202, GMs!I$1, raw!$E$3:$E$202, "*SG*")</f>
        <v>0</v>
      </c>
      <c r="J42">
        <f>COUNTIFS(raw!$B$3:$B$202, GMs!J$1, raw!$E$3:$E$202, "*SG*")</f>
        <v>0</v>
      </c>
      <c r="K42">
        <f>COUNTIFS(raw!$B$3:$B$202, GMs!K$1, raw!$E$3:$E$202, "*SG*")</f>
        <v>2</v>
      </c>
      <c r="L42">
        <f>COUNTIFS(raw!$B$3:$B$202, GMs!L$1, raw!$E$3:$E$202, "*SG*")</f>
        <v>2</v>
      </c>
      <c r="M42">
        <f>COUNTIFS(raw!$B$3:$B$202, GMs!M$1, raw!$E$3:$E$202, "*SG*")</f>
        <v>0</v>
      </c>
    </row>
    <row r="43" spans="1:13" x14ac:dyDescent="0.35">
      <c r="A43" t="s">
        <v>1978</v>
      </c>
      <c r="B43" t="s">
        <v>215</v>
      </c>
      <c r="C43">
        <f>COUNTIFS(raw!$B$3:$B$202, GMs!C$1, raw!$E$3:$E$202, "*SF*")</f>
        <v>46</v>
      </c>
      <c r="D43">
        <f>COUNTIFS(raw!$B$3:$B$202, GMs!D$1, raw!$E$3:$E$202, "*SF*")</f>
        <v>0</v>
      </c>
      <c r="E43">
        <f>COUNTIFS(raw!$B$3:$B$202, GMs!E$1, raw!$E$3:$E$202, "*SF*")</f>
        <v>0</v>
      </c>
      <c r="F43">
        <f>COUNTIFS(raw!$B$3:$B$202, GMs!F$1, raw!$E$3:$E$202, "*SF*")</f>
        <v>2</v>
      </c>
      <c r="G43">
        <f>COUNTIFS(raw!$B$3:$B$202, GMs!G$1, raw!$E$3:$E$202, "*SF*")</f>
        <v>1</v>
      </c>
      <c r="H43">
        <f>COUNTIFS(raw!$B$3:$B$202, GMs!H$1, raw!$E$3:$E$202, "*SF*")</f>
        <v>2</v>
      </c>
      <c r="I43">
        <f>COUNTIFS(raw!$B$3:$B$202, GMs!I$1, raw!$E$3:$E$202, "*SF*")</f>
        <v>1</v>
      </c>
      <c r="J43">
        <f>COUNTIFS(raw!$B$3:$B$202, GMs!J$1, raw!$E$3:$E$202, "*SF*")</f>
        <v>1</v>
      </c>
      <c r="K43">
        <f>COUNTIFS(raw!$B$3:$B$202, GMs!K$1, raw!$E$3:$E$202, "*SF*")</f>
        <v>1</v>
      </c>
      <c r="L43">
        <f>COUNTIFS(raw!$B$3:$B$202, GMs!L$1, raw!$E$3:$E$202, "*SF*")</f>
        <v>1</v>
      </c>
      <c r="M43">
        <f>COUNTIFS(raw!$B$3:$B$202, GMs!M$1, raw!$E$3:$E$202, "*SF*")</f>
        <v>0</v>
      </c>
    </row>
    <row r="44" spans="1:13" x14ac:dyDescent="0.35">
      <c r="A44" t="s">
        <v>1978</v>
      </c>
      <c r="B44" t="s">
        <v>124</v>
      </c>
      <c r="C44">
        <f>COUNTIFS(raw!$B$3:$B$202, GMs!C$1, raw!$E$3:$E$202, "*PF*")</f>
        <v>47</v>
      </c>
      <c r="D44">
        <f>COUNTIFS(raw!$B$3:$B$202, GMs!D$1, raw!$E$3:$E$202, "*PF*")</f>
        <v>0</v>
      </c>
      <c r="E44">
        <f>COUNTIFS(raw!$B$3:$B$202, GMs!E$1, raw!$E$3:$E$202, "*PF*")</f>
        <v>2</v>
      </c>
      <c r="F44">
        <f>COUNTIFS(raw!$B$3:$B$202, GMs!F$1, raw!$E$3:$E$202, "*PF*")</f>
        <v>0</v>
      </c>
      <c r="G44">
        <f>COUNTIFS(raw!$B$3:$B$202, GMs!G$1, raw!$E$3:$E$202, "*PF*")</f>
        <v>2</v>
      </c>
      <c r="H44">
        <f>COUNTIFS(raw!$B$3:$B$202, GMs!H$1, raw!$E$3:$E$202, "*PF*")</f>
        <v>1</v>
      </c>
      <c r="I44">
        <f>COUNTIFS(raw!$B$3:$B$202, GMs!I$1, raw!$E$3:$E$202, "*PF*")</f>
        <v>2</v>
      </c>
      <c r="J44">
        <f>COUNTIFS(raw!$B$3:$B$202, GMs!J$1, raw!$E$3:$E$202, "*PF*")</f>
        <v>1</v>
      </c>
      <c r="K44">
        <f>COUNTIFS(raw!$B$3:$B$202, GMs!K$1, raw!$E$3:$E$202, "*PF*")</f>
        <v>0</v>
      </c>
      <c r="L44">
        <f>COUNTIFS(raw!$B$3:$B$202, GMs!L$1, raw!$E$3:$E$202, "*PF*")</f>
        <v>1</v>
      </c>
      <c r="M44">
        <f>COUNTIFS(raw!$B$3:$B$202, GMs!M$1, raw!$E$3:$E$202, "*PF*")</f>
        <v>0</v>
      </c>
    </row>
    <row r="45" spans="1:13" x14ac:dyDescent="0.35">
      <c r="A45" t="s">
        <v>1978</v>
      </c>
      <c r="B45" t="s">
        <v>20</v>
      </c>
      <c r="C45">
        <f>COUNTIFS(raw!$B$3:$B$202, GMs!C$1, raw!$E$3:$E$202, "*C*")</f>
        <v>43</v>
      </c>
      <c r="D45">
        <f>COUNTIFS(raw!$B$3:$B$202, GMs!D$1, raw!$E$3:$E$202, "*C*")</f>
        <v>1</v>
      </c>
      <c r="E45">
        <f>COUNTIFS(raw!$B$3:$B$202, GMs!E$1, raw!$E$3:$E$202, "*C*")</f>
        <v>4</v>
      </c>
      <c r="F45">
        <f>COUNTIFS(raw!$B$3:$B$202, GMs!F$1, raw!$E$3:$E$202, "*C*")</f>
        <v>0</v>
      </c>
      <c r="G45">
        <f>COUNTIFS(raw!$B$3:$B$202, GMs!G$1, raw!$E$3:$E$202, "*C*")</f>
        <v>2</v>
      </c>
      <c r="H45">
        <f>COUNTIFS(raw!$B$3:$B$202, GMs!H$1, raw!$E$3:$E$202, "*C*")</f>
        <v>1</v>
      </c>
      <c r="I45">
        <f>COUNTIFS(raw!$B$3:$B$202, GMs!I$1, raw!$E$3:$E$202, "*C*")</f>
        <v>2</v>
      </c>
      <c r="J45">
        <f>COUNTIFS(raw!$B$3:$B$202, GMs!J$1, raw!$E$3:$E$202, "*C*")</f>
        <v>3</v>
      </c>
      <c r="K45">
        <f>COUNTIFS(raw!$B$3:$B$202, GMs!K$1, raw!$E$3:$E$202, "*C*")</f>
        <v>0</v>
      </c>
      <c r="L45">
        <f>COUNTIFS(raw!$B$3:$B$202, GMs!L$1, raw!$E$3:$E$202, "*C*")</f>
        <v>0</v>
      </c>
      <c r="M45">
        <f>COUNTIFS(raw!$B$3:$B$202, GMs!M$1, raw!$E$3:$E$202, "*C*")</f>
        <v>0</v>
      </c>
    </row>
    <row r="46" spans="1:13" x14ac:dyDescent="0.35">
      <c r="A46" t="s">
        <v>1978</v>
      </c>
      <c r="B46" t="s">
        <v>470</v>
      </c>
      <c r="C46">
        <f>COUNTIFS(raw!$B$3:$B$202, GMs!C$1, raw!$E$3:$E$202, "*G*")</f>
        <v>80</v>
      </c>
      <c r="D46">
        <f>COUNTIFS(raw!$B$3:$B$202, GMs!D$1, raw!$E$3:$E$202, "*G*")</f>
        <v>3</v>
      </c>
      <c r="E46">
        <f>COUNTIFS(raw!$B$3:$B$202, GMs!E$1, raw!$E$3:$E$202, "*G*")</f>
        <v>0</v>
      </c>
      <c r="F46">
        <f>COUNTIFS(raw!$B$3:$B$202, GMs!F$1, raw!$E$3:$E$202, "*G*")</f>
        <v>4</v>
      </c>
      <c r="G46">
        <f>COUNTIFS(raw!$B$3:$B$202, GMs!G$1, raw!$E$3:$E$202, "*G*")</f>
        <v>1</v>
      </c>
      <c r="H46">
        <f>COUNTIFS(raw!$B$3:$B$202, GMs!H$1, raw!$E$3:$E$202, "*G*")</f>
        <v>1</v>
      </c>
      <c r="I46">
        <f>COUNTIFS(raw!$B$3:$B$202, GMs!I$1, raw!$E$3:$E$202, "*G*")</f>
        <v>1</v>
      </c>
      <c r="J46">
        <f>COUNTIFS(raw!$B$3:$B$202, GMs!J$1, raw!$E$3:$E$202, "*G*")</f>
        <v>0</v>
      </c>
      <c r="K46">
        <f>COUNTIFS(raw!$B$3:$B$202, GMs!K$1, raw!$E$3:$E$202, "*G*")</f>
        <v>3</v>
      </c>
      <c r="L46">
        <f>COUNTIFS(raw!$B$3:$B$202, GMs!L$1, raw!$E$3:$E$202, "*G*")</f>
        <v>3</v>
      </c>
      <c r="M46">
        <f>COUNTIFS(raw!$B$3:$B$202, GMs!M$1, raw!$E$3:$E$202, "*G*")</f>
        <v>0</v>
      </c>
    </row>
    <row r="47" spans="1:13" x14ac:dyDescent="0.35">
      <c r="A47" t="s">
        <v>1978</v>
      </c>
      <c r="B47" t="s">
        <v>471</v>
      </c>
      <c r="C47">
        <f>COUNTIFS(raw!$B$3:$B$202, GMs!C$1, raw!$E$3:$E$202, "*F*")</f>
        <v>80</v>
      </c>
      <c r="D47">
        <f>COUNTIFS(raw!$B$3:$B$202, GMs!D$1, raw!$E$3:$E$202, "*F*")</f>
        <v>0</v>
      </c>
      <c r="E47">
        <f>COUNTIFS(raw!$B$3:$B$202, GMs!E$1, raw!$E$3:$E$202, "*F*")</f>
        <v>2</v>
      </c>
      <c r="F47">
        <f>COUNTIFS(raw!$B$3:$B$202, GMs!F$1, raw!$E$3:$E$202, "*F*")</f>
        <v>2</v>
      </c>
      <c r="G47">
        <f>COUNTIFS(raw!$B$3:$B$202, GMs!G$1, raw!$E$3:$E$202, "*F*")</f>
        <v>2</v>
      </c>
      <c r="H47">
        <f>COUNTIFS(raw!$B$3:$B$202, GMs!H$1, raw!$E$3:$E$202, "*F*")</f>
        <v>2</v>
      </c>
      <c r="I47">
        <f>COUNTIFS(raw!$B$3:$B$202, GMs!I$1, raw!$E$3:$E$202, "*F*")</f>
        <v>2</v>
      </c>
      <c r="J47">
        <f>COUNTIFS(raw!$B$3:$B$202, GMs!J$1, raw!$E$3:$E$202, "*F*")</f>
        <v>1</v>
      </c>
      <c r="K47">
        <f>COUNTIFS(raw!$B$3:$B$202, GMs!K$1, raw!$E$3:$E$202, "*F*")</f>
        <v>1</v>
      </c>
      <c r="L47">
        <f>COUNTIFS(raw!$B$3:$B$202, GMs!L$1, raw!$E$3:$E$202, "*F*")</f>
        <v>2</v>
      </c>
      <c r="M47">
        <f>COUNTIFS(raw!$B$3:$B$202, GMs!M$1, raw!$E$3:$E$202, "*F*")</f>
        <v>0</v>
      </c>
    </row>
    <row r="48" spans="1:13" x14ac:dyDescent="0.35">
      <c r="A48" t="s">
        <v>1978</v>
      </c>
      <c r="B48" t="s">
        <v>472</v>
      </c>
      <c r="C48">
        <f>COUNTIFS(raw!$B$3:$B$202, GMs!C$1)</f>
        <v>164</v>
      </c>
      <c r="D48">
        <f>COUNTIFS(raw!$B$3:$B$202, GMs!D$1)</f>
        <v>4</v>
      </c>
      <c r="E48">
        <f>COUNTIFS(raw!$B$3:$B$202, GMs!E$1)</f>
        <v>4</v>
      </c>
      <c r="F48">
        <f>COUNTIFS(raw!$B$3:$B$202, GMs!F$1)</f>
        <v>4</v>
      </c>
      <c r="G48">
        <f>COUNTIFS(raw!$B$3:$B$202, GMs!G$1)</f>
        <v>4</v>
      </c>
      <c r="H48">
        <f>COUNTIFS(raw!$B$3:$B$202, GMs!H$1)</f>
        <v>4</v>
      </c>
      <c r="I48">
        <f>COUNTIFS(raw!$B$3:$B$202, GMs!I$1)</f>
        <v>4</v>
      </c>
      <c r="J48">
        <f>COUNTIFS(raw!$B$3:$B$202, GMs!J$1)</f>
        <v>4</v>
      </c>
      <c r="K48">
        <f>COUNTIFS(raw!$B$3:$B$202, GMs!K$1)</f>
        <v>4</v>
      </c>
      <c r="L48">
        <f>COUNTIFS(raw!$B$3:$B$202, GMs!L$1)</f>
        <v>4</v>
      </c>
      <c r="M48">
        <f>COUNTIFS(raw!$B$3:$B$202, GMs!M$1)</f>
        <v>0</v>
      </c>
    </row>
    <row r="50" spans="1:13" x14ac:dyDescent="0.35">
      <c r="A50" t="s">
        <v>1977</v>
      </c>
      <c r="B50" t="s">
        <v>25</v>
      </c>
      <c r="C50">
        <f>_xlfn.MAXIFS(raw!$K$3:$K$202,raw!$B$3:$B$202, GMs!C$1, raw!$E$3:$E$202, "*PG*")</f>
        <v>3.7000000000000006</v>
      </c>
      <c r="D50">
        <f>_xlfn.MAXIFS(raw!$K$3:$K$202,raw!$B$3:$B$202, GMs!D$1, raw!$E$3:$E$202, "*PG*")</f>
        <v>11.431555555555555</v>
      </c>
      <c r="E50">
        <f>_xlfn.MAXIFS(raw!$K$3:$K$202,raw!$B$3:$B$202, GMs!E$1, raw!$E$3:$E$202, "*PG*")</f>
        <v>0</v>
      </c>
      <c r="F50">
        <f>_xlfn.MAXIFS(raw!$K$3:$K$202,raw!$B$3:$B$202, GMs!F$1, raw!$E$3:$E$202, "*PG*")</f>
        <v>9.6126388888888901</v>
      </c>
      <c r="G50">
        <f>_xlfn.MAXIFS(raw!$K$3:$K$202,raw!$B$3:$B$202, GMs!G$1, raw!$E$3:$E$202, "*PG*")</f>
        <v>0</v>
      </c>
      <c r="H50">
        <f>_xlfn.MAXIFS(raw!$K$3:$K$202,raw!$B$3:$B$202, GMs!H$1, raw!$E$3:$E$202, "*PG*")</f>
        <v>0</v>
      </c>
      <c r="I50">
        <f>_xlfn.MAXIFS(raw!$K$3:$K$202,raw!$B$3:$B$202, GMs!I$1, raw!$E$3:$E$202, "*PG*")</f>
        <v>8.6666666666666661</v>
      </c>
      <c r="J50">
        <f>_xlfn.MAXIFS(raw!$K$3:$K$202,raw!$B$3:$B$202, GMs!J$1, raw!$E$3:$E$202, "*PG*")</f>
        <v>0</v>
      </c>
      <c r="K50">
        <f>_xlfn.MAXIFS(raw!$K$3:$K$202,raw!$B$3:$B$202, GMs!K$1, raw!$E$3:$E$202, "*PG*")</f>
        <v>7.0361111111111114</v>
      </c>
      <c r="L50">
        <f>_xlfn.MAXIFS(raw!$K$3:$K$202,raw!$B$3:$B$202, GMs!L$1, raw!$E$3:$E$202, "*PG*")</f>
        <v>6.8083333333333336</v>
      </c>
      <c r="M50">
        <f>_xlfn.MAXIFS(raw!$K$3:$K$202,raw!$B$3:$B$202, GMs!M$1, raw!$E$3:$E$202, "*PG*")</f>
        <v>0</v>
      </c>
    </row>
    <row r="51" spans="1:13" x14ac:dyDescent="0.35">
      <c r="A51" t="s">
        <v>1977</v>
      </c>
      <c r="B51" t="s">
        <v>110</v>
      </c>
      <c r="C51">
        <f>_xlfn.MAXIFS(raw!$K$3:$K$202,raw!$B$3:$B$202, GMs!C$1, raw!$E$3:$E$202, "*SG*")</f>
        <v>3.3433333333333324</v>
      </c>
      <c r="D51">
        <f>_xlfn.MAXIFS(raw!$K$3:$K$202,raw!$B$3:$B$202, GMs!D$1, raw!$E$3:$E$202, "*SG*")</f>
        <v>11.431555555555555</v>
      </c>
      <c r="E51">
        <f>_xlfn.MAXIFS(raw!$K$3:$K$202,raw!$B$3:$B$202, GMs!E$1, raw!$E$3:$E$202, "*SG*")</f>
        <v>0</v>
      </c>
      <c r="F51">
        <f>_xlfn.MAXIFS(raw!$K$3:$K$202,raw!$B$3:$B$202, GMs!F$1, raw!$E$3:$E$202, "*SG*")</f>
        <v>5.0994444444444449</v>
      </c>
      <c r="G51">
        <f>_xlfn.MAXIFS(raw!$K$3:$K$202,raw!$B$3:$B$202, GMs!G$1, raw!$E$3:$E$202, "*SG*")</f>
        <v>4.0799999999999983</v>
      </c>
      <c r="H51">
        <f>_xlfn.MAXIFS(raw!$K$3:$K$202,raw!$B$3:$B$202, GMs!H$1, raw!$E$3:$E$202, "*SG*")</f>
        <v>3.9666666666666668</v>
      </c>
      <c r="I51">
        <f>_xlfn.MAXIFS(raw!$K$3:$K$202,raw!$B$3:$B$202, GMs!I$1, raw!$E$3:$E$202, "*SG*")</f>
        <v>0</v>
      </c>
      <c r="J51">
        <f>_xlfn.MAXIFS(raw!$K$3:$K$202,raw!$B$3:$B$202, GMs!J$1, raw!$E$3:$E$202, "*SG*")</f>
        <v>0</v>
      </c>
      <c r="K51">
        <f>_xlfn.MAXIFS(raw!$K$3:$K$202,raw!$B$3:$B$202, GMs!K$1, raw!$E$3:$E$202, "*SG*")</f>
        <v>4.5144444444444449</v>
      </c>
      <c r="L51">
        <f>_xlfn.MAXIFS(raw!$K$3:$K$202,raw!$B$3:$B$202, GMs!L$1, raw!$E$3:$E$202, "*SG*")</f>
        <v>5.8933333333333326</v>
      </c>
      <c r="M51">
        <f>_xlfn.MAXIFS(raw!$K$3:$K$202,raw!$B$3:$B$202, GMs!M$1, raw!$E$3:$E$202, "*SG*")</f>
        <v>0</v>
      </c>
    </row>
    <row r="52" spans="1:13" x14ac:dyDescent="0.35">
      <c r="A52" t="s">
        <v>1977</v>
      </c>
      <c r="B52" t="s">
        <v>215</v>
      </c>
      <c r="C52">
        <f>_xlfn.MAXIFS(raw!$K$3:$K$202,raw!$B$3:$B$202, GMs!C$1, raw!$E$3:$E$202, "*SF*")</f>
        <v>3.36</v>
      </c>
      <c r="D52">
        <f>_xlfn.MAXIFS(raw!$K$3:$K$202,raw!$B$3:$B$202, GMs!D$1, raw!$E$3:$E$202, "*SF*")</f>
        <v>0</v>
      </c>
      <c r="E52">
        <f>_xlfn.MAXIFS(raw!$K$3:$K$202,raw!$B$3:$B$202, GMs!E$1, raw!$E$3:$E$202, "*SF*")</f>
        <v>0</v>
      </c>
      <c r="F52">
        <f>_xlfn.MAXIFS(raw!$K$3:$K$202,raw!$B$3:$B$202, GMs!F$1, raw!$E$3:$E$202, "*SF*")</f>
        <v>5.0994444444444449</v>
      </c>
      <c r="G52">
        <f>_xlfn.MAXIFS(raw!$K$3:$K$202,raw!$B$3:$B$202, GMs!G$1, raw!$E$3:$E$202, "*SF*")</f>
        <v>6.3680555555555562</v>
      </c>
      <c r="H52">
        <f>_xlfn.MAXIFS(raw!$K$3:$K$202,raw!$B$3:$B$202, GMs!H$1, raw!$E$3:$E$202, "*SF*")</f>
        <v>8.3583333333333343</v>
      </c>
      <c r="I52">
        <f>_xlfn.MAXIFS(raw!$K$3:$K$202,raw!$B$3:$B$202, GMs!I$1, raw!$E$3:$E$202, "*SF*")</f>
        <v>3.9697222222222237</v>
      </c>
      <c r="J52">
        <f>_xlfn.MAXIFS(raw!$K$3:$K$202,raw!$B$3:$B$202, GMs!J$1, raw!$E$3:$E$202, "*SF*")</f>
        <v>4.5397222222222222</v>
      </c>
      <c r="K52">
        <f>_xlfn.MAXIFS(raw!$K$3:$K$202,raw!$B$3:$B$202, GMs!K$1, raw!$E$3:$E$202, "*SF*")</f>
        <v>5.9675000000000002</v>
      </c>
      <c r="L52">
        <f>_xlfn.MAXIFS(raw!$K$3:$K$202,raw!$B$3:$B$202, GMs!L$1, raw!$E$3:$E$202, "*SF*")</f>
        <v>5.8933333333333326</v>
      </c>
      <c r="M52">
        <f>_xlfn.MAXIFS(raw!$K$3:$K$202,raw!$B$3:$B$202, GMs!M$1, raw!$E$3:$E$202, "*SF*")</f>
        <v>0</v>
      </c>
    </row>
    <row r="53" spans="1:13" x14ac:dyDescent="0.35">
      <c r="A53" t="s">
        <v>1977</v>
      </c>
      <c r="B53" t="s">
        <v>124</v>
      </c>
      <c r="C53">
        <f>_xlfn.MAXIFS(raw!$K$3:$K$202,raw!$B$3:$B$202, GMs!C$1, raw!$E$3:$E$202, "*PF*")</f>
        <v>3.657083333333333</v>
      </c>
      <c r="D53">
        <f>_xlfn.MAXIFS(raw!$K$3:$K$202,raw!$B$3:$B$202, GMs!D$1, raw!$E$3:$E$202, "*PF*")</f>
        <v>0</v>
      </c>
      <c r="E53">
        <f>_xlfn.MAXIFS(raw!$K$3:$K$202,raw!$B$3:$B$202, GMs!E$1, raw!$E$3:$E$202, "*PF*")</f>
        <v>11.8575</v>
      </c>
      <c r="F53">
        <f>_xlfn.MAXIFS(raw!$K$3:$K$202,raw!$B$3:$B$202, GMs!F$1, raw!$E$3:$E$202, "*PF*")</f>
        <v>0</v>
      </c>
      <c r="G53">
        <f>_xlfn.MAXIFS(raw!$K$3:$K$202,raw!$B$3:$B$202, GMs!G$1, raw!$E$3:$E$202, "*PF*")</f>
        <v>6.3680555555555562</v>
      </c>
      <c r="H53">
        <f>_xlfn.MAXIFS(raw!$K$3:$K$202,raw!$B$3:$B$202, GMs!H$1, raw!$E$3:$E$202, "*PF*")</f>
        <v>6.1620833333333351</v>
      </c>
      <c r="I53">
        <f>_xlfn.MAXIFS(raw!$K$3:$K$202,raw!$B$3:$B$202, GMs!I$1, raw!$E$3:$E$202, "*PF*")</f>
        <v>5.0798611111111107</v>
      </c>
      <c r="J53">
        <f>_xlfn.MAXIFS(raw!$K$3:$K$202,raw!$B$3:$B$202, GMs!J$1, raw!$E$3:$E$202, "*PF*")</f>
        <v>4.5397222222222222</v>
      </c>
      <c r="K53">
        <f>_xlfn.MAXIFS(raw!$K$3:$K$202,raw!$B$3:$B$202, GMs!K$1, raw!$E$3:$E$202, "*PF*")</f>
        <v>0</v>
      </c>
      <c r="L53">
        <f>_xlfn.MAXIFS(raw!$K$3:$K$202,raw!$B$3:$B$202, GMs!L$1, raw!$E$3:$E$202, "*PF*")</f>
        <v>3.7399999999999998</v>
      </c>
      <c r="M53">
        <f>_xlfn.MAXIFS(raw!$K$3:$K$202,raw!$B$3:$B$202, GMs!M$1, raw!$E$3:$E$202, "*PF*")</f>
        <v>0</v>
      </c>
    </row>
    <row r="54" spans="1:13" x14ac:dyDescent="0.35">
      <c r="A54" t="s">
        <v>1977</v>
      </c>
      <c r="B54" t="s">
        <v>20</v>
      </c>
      <c r="C54">
        <f>_xlfn.MAXIFS(raw!$K$3:$K$202,raw!$B$3:$B$202, GMs!C$1, raw!$E$3:$E$202, "*C*")</f>
        <v>3.657083333333333</v>
      </c>
      <c r="D54">
        <f>_xlfn.MAXIFS(raw!$K$3:$K$202,raw!$B$3:$B$202, GMs!D$1, raw!$E$3:$E$202, "*C*")</f>
        <v>5.1552777777777781</v>
      </c>
      <c r="E54">
        <f>_xlfn.MAXIFS(raw!$K$3:$K$202,raw!$B$3:$B$202, GMs!E$1, raw!$E$3:$E$202, "*C*")</f>
        <v>11.8575</v>
      </c>
      <c r="F54">
        <f>_xlfn.MAXIFS(raw!$K$3:$K$202,raw!$B$3:$B$202, GMs!F$1, raw!$E$3:$E$202, "*C*")</f>
        <v>0</v>
      </c>
      <c r="G54">
        <f>_xlfn.MAXIFS(raw!$K$3:$K$202,raw!$B$3:$B$202, GMs!G$1, raw!$E$3:$E$202, "*C*")</f>
        <v>10.100833333333332</v>
      </c>
      <c r="H54">
        <f>_xlfn.MAXIFS(raw!$K$3:$K$202,raw!$B$3:$B$202, GMs!H$1, raw!$E$3:$E$202, "*C*")</f>
        <v>4.875</v>
      </c>
      <c r="I54">
        <f>_xlfn.MAXIFS(raw!$K$3:$K$202,raw!$B$3:$B$202, GMs!I$1, raw!$E$3:$E$202, "*C*")</f>
        <v>6.3166666666666673</v>
      </c>
      <c r="J54">
        <f>_xlfn.MAXIFS(raw!$K$3:$K$202,raw!$B$3:$B$202, GMs!J$1, raw!$E$3:$E$202, "*C*")</f>
        <v>8.2638888888888911</v>
      </c>
      <c r="K54">
        <f>_xlfn.MAXIFS(raw!$K$3:$K$202,raw!$B$3:$B$202, GMs!K$1, raw!$E$3:$E$202, "*C*")</f>
        <v>0</v>
      </c>
      <c r="L54">
        <f>_xlfn.MAXIFS(raw!$K$3:$K$202,raw!$B$3:$B$202, GMs!L$1, raw!$E$3:$E$202, "*C*")</f>
        <v>0</v>
      </c>
      <c r="M54">
        <f>_xlfn.MAXIFS(raw!$K$3:$K$202,raw!$B$3:$B$202, GMs!M$1, raw!$E$3:$E$202, "*C*")</f>
        <v>0</v>
      </c>
    </row>
    <row r="55" spans="1:13" x14ac:dyDescent="0.35">
      <c r="A55" t="s">
        <v>1977</v>
      </c>
      <c r="B55" t="s">
        <v>470</v>
      </c>
      <c r="C55">
        <f>_xlfn.MAXIFS(raw!$K$3:$K$202,raw!$B$3:$B$202, GMs!C$1, raw!$E$3:$E$202, "*G*")</f>
        <v>3.7000000000000006</v>
      </c>
      <c r="D55">
        <f>_xlfn.MAXIFS(raw!$K$3:$K$202,raw!$B$3:$B$202, GMs!D$1, raw!$E$3:$E$202, "*G*")</f>
        <v>11.431555555555555</v>
      </c>
      <c r="E55">
        <f>_xlfn.MAXIFS(raw!$K$3:$K$202,raw!$B$3:$B$202, GMs!E$1, raw!$E$3:$E$202, "*G*")</f>
        <v>0</v>
      </c>
      <c r="F55">
        <f>_xlfn.MAXIFS(raw!$K$3:$K$202,raw!$B$3:$B$202, GMs!F$1, raw!$E$3:$E$202, "*G*")</f>
        <v>9.6126388888888901</v>
      </c>
      <c r="G55">
        <f>_xlfn.MAXIFS(raw!$K$3:$K$202,raw!$B$3:$B$202, GMs!G$1, raw!$E$3:$E$202, "*G*")</f>
        <v>4.0799999999999983</v>
      </c>
      <c r="H55">
        <f>_xlfn.MAXIFS(raw!$K$3:$K$202,raw!$B$3:$B$202, GMs!H$1, raw!$E$3:$E$202, "*G*")</f>
        <v>3.9666666666666668</v>
      </c>
      <c r="I55">
        <f>_xlfn.MAXIFS(raw!$K$3:$K$202,raw!$B$3:$B$202, GMs!I$1, raw!$E$3:$E$202, "*G*")</f>
        <v>8.6666666666666661</v>
      </c>
      <c r="J55">
        <f>_xlfn.MAXIFS(raw!$K$3:$K$202,raw!$B$3:$B$202, GMs!J$1, raw!$E$3:$E$202, "*G*")</f>
        <v>0</v>
      </c>
      <c r="K55">
        <f>_xlfn.MAXIFS(raw!$K$3:$K$202,raw!$B$3:$B$202, GMs!K$1, raw!$E$3:$E$202, "*G*")</f>
        <v>7.0361111111111114</v>
      </c>
      <c r="L55">
        <f>_xlfn.MAXIFS(raw!$K$3:$K$202,raw!$B$3:$B$202, GMs!L$1, raw!$E$3:$E$202, "*G*")</f>
        <v>6.8083333333333336</v>
      </c>
      <c r="M55">
        <f>_xlfn.MAXIFS(raw!$K$3:$K$202,raw!$B$3:$B$202, GMs!M$1, raw!$E$3:$E$202, "*G*")</f>
        <v>0</v>
      </c>
    </row>
    <row r="56" spans="1:13" x14ac:dyDescent="0.35">
      <c r="A56" t="s">
        <v>1977</v>
      </c>
      <c r="B56" t="s">
        <v>471</v>
      </c>
      <c r="C56">
        <f>_xlfn.MAXIFS(raw!$K$3:$K$202,raw!$B$3:$B$202, GMs!C$1, raw!$E$3:$E$202, "*F*")</f>
        <v>3.657083333333333</v>
      </c>
      <c r="D56">
        <f>_xlfn.MAXIFS(raw!$K$3:$K$202,raw!$B$3:$B$202, GMs!D$1, raw!$E$3:$E$202, "*F*")</f>
        <v>0</v>
      </c>
      <c r="E56">
        <f>_xlfn.MAXIFS(raw!$K$3:$K$202,raw!$B$3:$B$202, GMs!E$1, raw!$E$3:$E$202, "*F*")</f>
        <v>11.8575</v>
      </c>
      <c r="F56">
        <f>_xlfn.MAXIFS(raw!$K$3:$K$202,raw!$B$3:$B$202, GMs!F$1, raw!$E$3:$E$202, "*F*")</f>
        <v>5.0994444444444449</v>
      </c>
      <c r="G56">
        <f>_xlfn.MAXIFS(raw!$K$3:$K$202,raw!$B$3:$B$202, GMs!G$1, raw!$E$3:$E$202, "*F*")</f>
        <v>6.3680555555555562</v>
      </c>
      <c r="H56">
        <f>_xlfn.MAXIFS(raw!$K$3:$K$202,raw!$B$3:$B$202, GMs!H$1, raw!$E$3:$E$202, "*F*")</f>
        <v>8.3583333333333343</v>
      </c>
      <c r="I56">
        <f>_xlfn.MAXIFS(raw!$K$3:$K$202,raw!$B$3:$B$202, GMs!I$1, raw!$E$3:$E$202, "*F*")</f>
        <v>5.0798611111111107</v>
      </c>
      <c r="J56">
        <f>_xlfn.MAXIFS(raw!$K$3:$K$202,raw!$B$3:$B$202, GMs!J$1, raw!$E$3:$E$202, "*F*")</f>
        <v>4.5397222222222222</v>
      </c>
      <c r="K56">
        <f>_xlfn.MAXIFS(raw!$K$3:$K$202,raw!$B$3:$B$202, GMs!K$1, raw!$E$3:$E$202, "*F*")</f>
        <v>5.9675000000000002</v>
      </c>
      <c r="L56">
        <f>_xlfn.MAXIFS(raw!$K$3:$K$202,raw!$B$3:$B$202, GMs!L$1, raw!$E$3:$E$202, "*F*")</f>
        <v>5.8933333333333326</v>
      </c>
      <c r="M56">
        <f>_xlfn.MAXIFS(raw!$K$3:$K$202,raw!$B$3:$B$202, GMs!M$1, raw!$E$3:$E$202, "*F*")</f>
        <v>0</v>
      </c>
    </row>
    <row r="57" spans="1:13" x14ac:dyDescent="0.35">
      <c r="A57" t="s">
        <v>1977</v>
      </c>
      <c r="B57" t="s">
        <v>472</v>
      </c>
      <c r="C57">
        <f>_xlfn.MAXIFS(raw!$K$3:$K$202,raw!$B$3:$B$202, GMs!C$1, raw!$E$3:$E$202, "*")</f>
        <v>3.7000000000000006</v>
      </c>
      <c r="D57">
        <f>_xlfn.MAXIFS(raw!$K$3:$K$202,raw!$B$3:$B$202, GMs!D$1, raw!$E$3:$E$202, "*")</f>
        <v>11.431555555555555</v>
      </c>
      <c r="E57">
        <f>_xlfn.MAXIFS(raw!$K$3:$K$202,raw!$B$3:$B$202, GMs!E$1, raw!$E$3:$E$202, "*")</f>
        <v>11.8575</v>
      </c>
      <c r="F57">
        <f>_xlfn.MAXIFS(raw!$K$3:$K$202,raw!$B$3:$B$202, GMs!F$1, raw!$E$3:$E$202, "*")</f>
        <v>9.6126388888888901</v>
      </c>
      <c r="G57">
        <f>_xlfn.MAXIFS(raw!$K$3:$K$202,raw!$B$3:$B$202, GMs!G$1, raw!$E$3:$E$202, "*")</f>
        <v>10.100833333333332</v>
      </c>
      <c r="H57">
        <f>_xlfn.MAXIFS(raw!$K$3:$K$202,raw!$B$3:$B$202, GMs!H$1, raw!$E$3:$E$202, "*")</f>
        <v>8.3583333333333343</v>
      </c>
      <c r="I57">
        <f>_xlfn.MAXIFS(raw!$K$3:$K$202,raw!$B$3:$B$202, GMs!I$1, raw!$E$3:$E$202, "*")</f>
        <v>8.6666666666666661</v>
      </c>
      <c r="J57">
        <f>_xlfn.MAXIFS(raw!$K$3:$K$202,raw!$B$3:$B$202, GMs!J$1, raw!$E$3:$E$202, "*")</f>
        <v>8.2638888888888911</v>
      </c>
      <c r="K57">
        <f>_xlfn.MAXIFS(raw!$K$3:$K$202,raw!$B$3:$B$202, GMs!K$1, raw!$E$3:$E$202, "*")</f>
        <v>7.0361111111111114</v>
      </c>
      <c r="L57">
        <f>_xlfn.MAXIFS(raw!$K$3:$K$202,raw!$B$3:$B$202, GMs!L$1, raw!$E$3:$E$202, "*")</f>
        <v>6.8083333333333336</v>
      </c>
      <c r="M57">
        <f>_xlfn.MAXIFS(raw!$K$3:$K$202,raw!$B$3:$B$202, GMs!M$1, raw!$E$3:$E$202, "*")</f>
        <v>0</v>
      </c>
    </row>
    <row r="59" spans="1:13" x14ac:dyDescent="0.35">
      <c r="A59" t="s">
        <v>1988</v>
      </c>
      <c r="B59" t="s">
        <v>25</v>
      </c>
      <c r="C59">
        <f>_xlfn.MAXIFS(raw!$K$3:$K$202,raw!$B$3:$B$202, GMs!C$1, raw!$E$3:$E$202, "*PG*")</f>
        <v>3.7000000000000006</v>
      </c>
      <c r="D59">
        <f>_xlfn.MAXIFS(raw!$J$3:$J$202,raw!$B$3:$B$202, GMs!D$1, raw!$E$3:$E$202, "*PG*")</f>
        <v>13.448888888888888</v>
      </c>
      <c r="E59">
        <f>_xlfn.MAXIFS(raw!$J$3:$J$202,raw!$B$3:$B$202, GMs!E$1, raw!$E$3:$E$202, "*PG*")</f>
        <v>0</v>
      </c>
      <c r="F59">
        <f>_xlfn.MAXIFS(raw!$J$3:$J$202,raw!$B$3:$B$202, GMs!F$1, raw!$E$3:$E$202, "*PG*")</f>
        <v>11.780833333333334</v>
      </c>
      <c r="G59">
        <f>_xlfn.MAXIFS(raw!$J$3:$J$202,raw!$B$3:$B$202, GMs!G$1, raw!$E$3:$E$202, "*PG*")</f>
        <v>0</v>
      </c>
      <c r="H59">
        <f>_xlfn.MAXIFS(raw!$J$3:$J$202,raw!$B$3:$B$202, GMs!H$1, raw!$E$3:$E$202, "*PG*")</f>
        <v>0</v>
      </c>
      <c r="I59">
        <f>_xlfn.MAXIFS(raw!$J$3:$J$202,raw!$B$3:$B$202, GMs!I$1, raw!$E$3:$E$202, "*PG*")</f>
        <v>11.185416666666667</v>
      </c>
      <c r="J59">
        <f>_xlfn.MAXIFS(raw!$J$3:$J$202,raw!$B$3:$B$202, GMs!J$1, raw!$E$3:$E$202, "*PG*")</f>
        <v>0</v>
      </c>
      <c r="K59">
        <f>_xlfn.MAXIFS(raw!$J$3:$J$202,raw!$B$3:$B$202, GMs!K$1, raw!$E$3:$E$202, "*PG*")</f>
        <v>10.672222222222222</v>
      </c>
      <c r="L59">
        <f>_xlfn.MAXIFS(raw!$J$3:$J$202,raw!$B$3:$B$202, GMs!L$1, raw!$E$3:$E$202, "*PG*")</f>
        <v>7.9249999999999998</v>
      </c>
      <c r="M59">
        <f>_xlfn.MAXIFS(raw!$J$3:$J$202,raw!$B$3:$B$202, GMs!M$1, raw!$E$3:$E$202, "*PG*")</f>
        <v>0</v>
      </c>
    </row>
    <row r="60" spans="1:13" x14ac:dyDescent="0.35">
      <c r="A60" t="s">
        <v>1988</v>
      </c>
      <c r="B60" t="s">
        <v>110</v>
      </c>
      <c r="C60">
        <f>_xlfn.MAXIFS(raw!$K$3:$K$202,raw!$B$3:$B$202, GMs!C$1, raw!$E$3:$E$202, "*SG*")</f>
        <v>3.3433333333333324</v>
      </c>
      <c r="D60">
        <f>_xlfn.MAXIFS(raw!$J$3:$J$202,raw!$B$3:$B$202, GMs!D$1, raw!$E$3:$E$202, "*SG*")</f>
        <v>13.448888888888888</v>
      </c>
      <c r="E60">
        <f>_xlfn.MAXIFS(raw!$J$3:$J$202,raw!$B$3:$B$202, GMs!E$1, raw!$E$3:$E$202, "*SG*")</f>
        <v>0</v>
      </c>
      <c r="F60">
        <f>_xlfn.MAXIFS(raw!$J$3:$J$202,raw!$B$3:$B$202, GMs!F$1, raw!$E$3:$E$202, "*SG*")</f>
        <v>6.8954166666666667</v>
      </c>
      <c r="G60">
        <f>_xlfn.MAXIFS(raw!$J$3:$J$202,raw!$B$3:$B$202, GMs!G$1, raw!$E$3:$E$202, "*SG*")</f>
        <v>6.2144444444444433</v>
      </c>
      <c r="H60">
        <f>_xlfn.MAXIFS(raw!$J$3:$J$202,raw!$B$3:$B$202, GMs!H$1, raw!$E$3:$E$202, "*SG*")</f>
        <v>6.3680555555555554</v>
      </c>
      <c r="I60">
        <f>_xlfn.MAXIFS(raw!$J$3:$J$202,raw!$B$3:$B$202, GMs!I$1, raw!$E$3:$E$202, "*SG*")</f>
        <v>0</v>
      </c>
      <c r="J60">
        <f>_xlfn.MAXIFS(raw!$J$3:$J$202,raw!$B$3:$B$202, GMs!J$1, raw!$E$3:$E$202, "*SG*")</f>
        <v>0</v>
      </c>
      <c r="K60">
        <f>_xlfn.MAXIFS(raw!$J$3:$J$202,raw!$B$3:$B$202, GMs!K$1, raw!$E$3:$E$202, "*SG*")</f>
        <v>5.7</v>
      </c>
      <c r="L60">
        <f>_xlfn.MAXIFS(raw!$J$3:$J$202,raw!$B$3:$B$202, GMs!L$1, raw!$E$3:$E$202, "*SG*")</f>
        <v>6.6755555555555546</v>
      </c>
      <c r="M60">
        <f>_xlfn.MAXIFS(raw!$J$3:$J$202,raw!$B$3:$B$202, GMs!M$1, raw!$E$3:$E$202, "*SG*")</f>
        <v>0</v>
      </c>
    </row>
    <row r="61" spans="1:13" x14ac:dyDescent="0.35">
      <c r="A61" t="s">
        <v>1988</v>
      </c>
      <c r="B61" t="s">
        <v>215</v>
      </c>
      <c r="C61">
        <f>_xlfn.MAXIFS(raw!$K$3:$K$202,raw!$B$3:$B$202, GMs!C$1, raw!$E$3:$E$202, "*SF*")</f>
        <v>3.36</v>
      </c>
      <c r="D61">
        <f>_xlfn.MAXIFS(raw!$J$3:$J$202,raw!$B$3:$B$202, GMs!D$1, raw!$E$3:$E$202, "*SF*")</f>
        <v>0</v>
      </c>
      <c r="E61">
        <f>_xlfn.MAXIFS(raw!$J$3:$J$202,raw!$B$3:$B$202, GMs!E$1, raw!$E$3:$E$202, "*SF*")</f>
        <v>0</v>
      </c>
      <c r="F61">
        <f>_xlfn.MAXIFS(raw!$J$3:$J$202,raw!$B$3:$B$202, GMs!F$1, raw!$E$3:$E$202, "*SF*")</f>
        <v>6.8954166666666667</v>
      </c>
      <c r="G61">
        <f>_xlfn.MAXIFS(raw!$J$3:$J$202,raw!$B$3:$B$202, GMs!G$1, raw!$E$3:$E$202, "*SF*")</f>
        <v>6.6013888888888888</v>
      </c>
      <c r="H61">
        <f>_xlfn.MAXIFS(raw!$J$3:$J$202,raw!$B$3:$B$202, GMs!H$1, raw!$E$3:$E$202, "*SF*")</f>
        <v>9.2416666666666671</v>
      </c>
      <c r="I61">
        <f>_xlfn.MAXIFS(raw!$J$3:$J$202,raw!$B$3:$B$202, GMs!I$1, raw!$E$3:$E$202, "*SF*")</f>
        <v>5.6402777777777784</v>
      </c>
      <c r="J61">
        <f>_xlfn.MAXIFS(raw!$J$3:$J$202,raw!$B$3:$B$202, GMs!J$1, raw!$E$3:$E$202, "*SF*")</f>
        <v>6.8423611111111109</v>
      </c>
      <c r="K61">
        <f>_xlfn.MAXIFS(raw!$J$3:$J$202,raw!$B$3:$B$202, GMs!K$1, raw!$E$3:$E$202, "*SF*")</f>
        <v>7.5512500000000005</v>
      </c>
      <c r="L61">
        <f>_xlfn.MAXIFS(raw!$J$3:$J$202,raw!$B$3:$B$202, GMs!L$1, raw!$E$3:$E$202, "*SF*")</f>
        <v>6.6755555555555546</v>
      </c>
      <c r="M61">
        <f>_xlfn.MAXIFS(raw!$J$3:$J$202,raw!$B$3:$B$202, GMs!M$1, raw!$E$3:$E$202, "*SF*")</f>
        <v>0</v>
      </c>
    </row>
    <row r="62" spans="1:13" x14ac:dyDescent="0.35">
      <c r="A62" t="s">
        <v>1988</v>
      </c>
      <c r="B62" t="s">
        <v>124</v>
      </c>
      <c r="C62">
        <f>_xlfn.MAXIFS(raw!$K$3:$K$202,raw!$B$3:$B$202, GMs!C$1, raw!$E$3:$E$202, "*PF*")</f>
        <v>3.657083333333333</v>
      </c>
      <c r="D62">
        <f>_xlfn.MAXIFS(raw!$J$3:$J$202,raw!$B$3:$B$202, GMs!D$1, raw!$E$3:$E$202, "*PF*")</f>
        <v>0</v>
      </c>
      <c r="E62">
        <f>_xlfn.MAXIFS(raw!$J$3:$J$202,raw!$B$3:$B$202, GMs!E$1, raw!$E$3:$E$202, "*PF*")</f>
        <v>9.0847222222222221</v>
      </c>
      <c r="F62">
        <f>_xlfn.MAXIFS(raw!$J$3:$J$202,raw!$B$3:$B$202, GMs!F$1, raw!$E$3:$E$202, "*PF*")</f>
        <v>0</v>
      </c>
      <c r="G62">
        <f>_xlfn.MAXIFS(raw!$J$3:$J$202,raw!$B$3:$B$202, GMs!G$1, raw!$E$3:$E$202, "*PF*")</f>
        <v>6.6013888888888888</v>
      </c>
      <c r="H62">
        <f>_xlfn.MAXIFS(raw!$J$3:$J$202,raw!$B$3:$B$202, GMs!H$1, raw!$E$3:$E$202, "*PF*")</f>
        <v>7.5420833333333341</v>
      </c>
      <c r="I62">
        <f>_xlfn.MAXIFS(raw!$J$3:$J$202,raw!$B$3:$B$202, GMs!I$1, raw!$E$3:$E$202, "*PF*")</f>
        <v>5.6402777777777784</v>
      </c>
      <c r="J62">
        <f>_xlfn.MAXIFS(raw!$J$3:$J$202,raw!$B$3:$B$202, GMs!J$1, raw!$E$3:$E$202, "*PF*")</f>
        <v>6.8423611111111109</v>
      </c>
      <c r="K62">
        <f>_xlfn.MAXIFS(raw!$J$3:$J$202,raw!$B$3:$B$202, GMs!K$1, raw!$E$3:$E$202, "*PF*")</f>
        <v>0</v>
      </c>
      <c r="L62">
        <f>_xlfn.MAXIFS(raw!$J$3:$J$202,raw!$B$3:$B$202, GMs!L$1, raw!$E$3:$E$202, "*PF*")</f>
        <v>2.0872222222222221</v>
      </c>
      <c r="M62">
        <f>_xlfn.MAXIFS(raw!$J$3:$J$202,raw!$B$3:$B$202, GMs!M$1, raw!$E$3:$E$202, "*PF*")</f>
        <v>0</v>
      </c>
    </row>
    <row r="63" spans="1:13" x14ac:dyDescent="0.35">
      <c r="A63" t="s">
        <v>1988</v>
      </c>
      <c r="B63" t="s">
        <v>20</v>
      </c>
      <c r="C63">
        <f>_xlfn.MAXIFS(raw!$K$3:$K$202,raw!$B$3:$B$202, GMs!C$1, raw!$E$3:$E$202, "*C*")</f>
        <v>3.657083333333333</v>
      </c>
      <c r="D63">
        <f>_xlfn.MAXIFS(raw!$J$3:$J$202,raw!$B$3:$B$202, GMs!D$1, raw!$E$3:$E$202, "*C*")</f>
        <v>2.0193055555555555</v>
      </c>
      <c r="E63">
        <f>_xlfn.MAXIFS(raw!$J$3:$J$202,raw!$B$3:$B$202, GMs!E$1, raw!$E$3:$E$202, "*C*")</f>
        <v>9.0847222222222221</v>
      </c>
      <c r="F63">
        <f>_xlfn.MAXIFS(raw!$J$3:$J$202,raw!$B$3:$B$202, GMs!F$1, raw!$E$3:$E$202, "*C*")</f>
        <v>0</v>
      </c>
      <c r="G63">
        <f>_xlfn.MAXIFS(raw!$J$3:$J$202,raw!$B$3:$B$202, GMs!G$1, raw!$E$3:$E$202, "*C*")</f>
        <v>9.8995833333333341</v>
      </c>
      <c r="H63">
        <f>_xlfn.MAXIFS(raw!$J$3:$J$202,raw!$B$3:$B$202, GMs!H$1, raw!$E$3:$E$202, "*C*")</f>
        <v>3.3833333333333333</v>
      </c>
      <c r="I63">
        <f>_xlfn.MAXIFS(raw!$J$3:$J$202,raw!$B$3:$B$202, GMs!I$1, raw!$E$3:$E$202, "*C*")</f>
        <v>5.9249999999999998</v>
      </c>
      <c r="J63">
        <f>_xlfn.MAXIFS(raw!$J$3:$J$202,raw!$B$3:$B$202, GMs!J$1, raw!$E$3:$E$202, "*C*")</f>
        <v>9.7319444444444461</v>
      </c>
      <c r="K63">
        <f>_xlfn.MAXIFS(raw!$J$3:$J$202,raw!$B$3:$B$202, GMs!K$1, raw!$E$3:$E$202, "*C*")</f>
        <v>0</v>
      </c>
      <c r="L63">
        <f>_xlfn.MAXIFS(raw!$J$3:$J$202,raw!$B$3:$B$202, GMs!L$1, raw!$E$3:$E$202, "*C*")</f>
        <v>0</v>
      </c>
      <c r="M63">
        <f>_xlfn.MAXIFS(raw!$J$3:$J$202,raw!$B$3:$B$202, GMs!M$1, raw!$E$3:$E$202, "*C*")</f>
        <v>0</v>
      </c>
    </row>
    <row r="64" spans="1:13" x14ac:dyDescent="0.35">
      <c r="A64" t="s">
        <v>1988</v>
      </c>
      <c r="B64" t="s">
        <v>470</v>
      </c>
      <c r="C64">
        <f>_xlfn.MAXIFS(raw!$K$3:$K$202,raw!$B$3:$B$202, GMs!C$1, raw!$E$3:$E$202, "*G*")</f>
        <v>3.7000000000000006</v>
      </c>
      <c r="D64">
        <f>_xlfn.MAXIFS(raw!$J$3:$J$202,raw!$B$3:$B$202, GMs!D$1, raw!$E$3:$E$202, "*G*")</f>
        <v>13.448888888888888</v>
      </c>
      <c r="E64">
        <f>_xlfn.MAXIFS(raw!$J$3:$J$202,raw!$B$3:$B$202, GMs!E$1, raw!$E$3:$E$202, "*G*")</f>
        <v>0</v>
      </c>
      <c r="F64">
        <f>_xlfn.MAXIFS(raw!$J$3:$J$202,raw!$B$3:$B$202, GMs!F$1, raw!$E$3:$E$202, "*G*")</f>
        <v>11.780833333333334</v>
      </c>
      <c r="G64">
        <f>_xlfn.MAXIFS(raw!$J$3:$J$202,raw!$B$3:$B$202, GMs!G$1, raw!$E$3:$E$202, "*G*")</f>
        <v>6.2144444444444433</v>
      </c>
      <c r="H64">
        <f>_xlfn.MAXIFS(raw!$J$3:$J$202,raw!$B$3:$B$202, GMs!H$1, raw!$E$3:$E$202, "*G*")</f>
        <v>6.3680555555555554</v>
      </c>
      <c r="I64">
        <f>_xlfn.MAXIFS(raw!$J$3:$J$202,raw!$B$3:$B$202, GMs!I$1, raw!$E$3:$E$202, "*G*")</f>
        <v>11.185416666666667</v>
      </c>
      <c r="J64">
        <f>_xlfn.MAXIFS(raw!$J$3:$J$202,raw!$B$3:$B$202, GMs!J$1, raw!$E$3:$E$202, "*G*")</f>
        <v>0</v>
      </c>
      <c r="K64">
        <f>_xlfn.MAXIFS(raw!$J$3:$J$202,raw!$B$3:$B$202, GMs!K$1, raw!$E$3:$E$202, "*G*")</f>
        <v>10.672222222222222</v>
      </c>
      <c r="L64">
        <f>_xlfn.MAXIFS(raw!$J$3:$J$202,raw!$B$3:$B$202, GMs!L$1, raw!$E$3:$E$202, "*G*")</f>
        <v>7.9249999999999998</v>
      </c>
      <c r="M64">
        <f>_xlfn.MAXIFS(raw!$J$3:$J$202,raw!$B$3:$B$202, GMs!M$1, raw!$E$3:$E$202, "*G*")</f>
        <v>0</v>
      </c>
    </row>
    <row r="65" spans="1:13" x14ac:dyDescent="0.35">
      <c r="A65" t="s">
        <v>1988</v>
      </c>
      <c r="B65" t="s">
        <v>471</v>
      </c>
      <c r="C65">
        <f>_xlfn.MAXIFS(raw!$K$3:$K$202,raw!$B$3:$B$202, GMs!C$1, raw!$E$3:$E$202, "*F*")</f>
        <v>3.657083333333333</v>
      </c>
      <c r="D65">
        <f>_xlfn.MAXIFS(raw!$J$3:$J$202,raw!$B$3:$B$202, GMs!D$1, raw!$E$3:$E$202, "*F*")</f>
        <v>0</v>
      </c>
      <c r="E65">
        <f>_xlfn.MAXIFS(raw!$J$3:$J$202,raw!$B$3:$B$202, GMs!E$1, raw!$E$3:$E$202, "*F*")</f>
        <v>9.0847222222222221</v>
      </c>
      <c r="F65">
        <f>_xlfn.MAXIFS(raw!$J$3:$J$202,raw!$B$3:$B$202, GMs!F$1, raw!$E$3:$E$202, "*F*")</f>
        <v>6.8954166666666667</v>
      </c>
      <c r="G65">
        <f>_xlfn.MAXIFS(raw!$J$3:$J$202,raw!$B$3:$B$202, GMs!G$1, raw!$E$3:$E$202, "*F*")</f>
        <v>6.6013888888888888</v>
      </c>
      <c r="H65">
        <f>_xlfn.MAXIFS(raw!$J$3:$J$202,raw!$B$3:$B$202, GMs!H$1, raw!$E$3:$E$202, "*F*")</f>
        <v>9.2416666666666671</v>
      </c>
      <c r="I65">
        <f>_xlfn.MAXIFS(raw!$J$3:$J$202,raw!$B$3:$B$202, GMs!I$1, raw!$E$3:$E$202, "*F*")</f>
        <v>5.6402777777777784</v>
      </c>
      <c r="J65">
        <f>_xlfn.MAXIFS(raw!$J$3:$J$202,raw!$B$3:$B$202, GMs!J$1, raw!$E$3:$E$202, "*F*")</f>
        <v>6.8423611111111109</v>
      </c>
      <c r="K65">
        <f>_xlfn.MAXIFS(raw!$J$3:$J$202,raw!$B$3:$B$202, GMs!K$1, raw!$E$3:$E$202, "*F*")</f>
        <v>7.5512500000000005</v>
      </c>
      <c r="L65">
        <f>_xlfn.MAXIFS(raw!$J$3:$J$202,raw!$B$3:$B$202, GMs!L$1, raw!$E$3:$E$202, "*F*")</f>
        <v>6.6755555555555546</v>
      </c>
      <c r="M65">
        <f>_xlfn.MAXIFS(raw!$J$3:$J$202,raw!$B$3:$B$202, GMs!M$1, raw!$E$3:$E$202, "*F*")</f>
        <v>0</v>
      </c>
    </row>
    <row r="66" spans="1:13" x14ac:dyDescent="0.35">
      <c r="A66" t="s">
        <v>1988</v>
      </c>
      <c r="B66" t="s">
        <v>472</v>
      </c>
      <c r="C66">
        <f>_xlfn.MAXIFS(raw!$K$3:$K$202,raw!$B$3:$B$202, GMs!C$1, raw!$E$3:$E$202, "*")</f>
        <v>3.7000000000000006</v>
      </c>
      <c r="D66">
        <f>_xlfn.MAXIFS(raw!$J$3:$J$202,raw!$B$3:$B$202, GMs!D$1, raw!$E$3:$E$202, "*")</f>
        <v>13.448888888888888</v>
      </c>
      <c r="E66">
        <f>_xlfn.MAXIFS(raw!$J$3:$J$202,raw!$B$3:$B$202, GMs!E$1, raw!$E$3:$E$202, "*")</f>
        <v>9.0847222222222221</v>
      </c>
      <c r="F66">
        <f>_xlfn.MAXIFS(raw!$J$3:$J$202,raw!$B$3:$B$202, GMs!F$1, raw!$E$3:$E$202, "*")</f>
        <v>11.780833333333334</v>
      </c>
      <c r="G66">
        <f>_xlfn.MAXIFS(raw!$J$3:$J$202,raw!$B$3:$B$202, GMs!G$1, raw!$E$3:$E$202, "*")</f>
        <v>9.8995833333333341</v>
      </c>
      <c r="H66">
        <f>_xlfn.MAXIFS(raw!$J$3:$J$202,raw!$B$3:$B$202, GMs!H$1, raw!$E$3:$E$202, "*")</f>
        <v>9.2416666666666671</v>
      </c>
      <c r="I66">
        <f>_xlfn.MAXIFS(raw!$J$3:$J$202,raw!$B$3:$B$202, GMs!I$1, raw!$E$3:$E$202, "*")</f>
        <v>11.185416666666667</v>
      </c>
      <c r="J66">
        <f>_xlfn.MAXIFS(raw!$J$3:$J$202,raw!$B$3:$B$202, GMs!J$1, raw!$E$3:$E$202, "*")</f>
        <v>9.7319444444444461</v>
      </c>
      <c r="K66">
        <f>_xlfn.MAXIFS(raw!$J$3:$J$202,raw!$B$3:$B$202, GMs!K$1, raw!$E$3:$E$202, "*")</f>
        <v>10.672222222222222</v>
      </c>
      <c r="L66">
        <f>_xlfn.MAXIFS(raw!$J$3:$J$202,raw!$B$3:$B$202, GMs!L$1, raw!$E$3:$E$202, "*")</f>
        <v>7.9249999999999998</v>
      </c>
      <c r="M66">
        <f>_xlfn.MAXIFS(raw!$J$3:$J$202,raw!$B$3:$B$202, GMs!M$1, raw!$E$3:$E$202, "*")</f>
        <v>0</v>
      </c>
    </row>
  </sheetData>
  <conditionalFormatting sqref="E27:M27">
    <cfRule type="colorScale" priority="6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6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6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:M48">
    <cfRule type="colorScale" priority="5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:M57">
    <cfRule type="colorScale" priority="5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4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 C9">
    <cfRule type="colorScale" priority="2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2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2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2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2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M9">
    <cfRule type="colorScale" priority="2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M9">
    <cfRule type="colorScale" priority="2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M9">
    <cfRule type="colorScale" priority="2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9:M9">
    <cfRule type="colorScale" priority="2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 C10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0:M10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 C11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2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2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 C12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2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2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2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2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 C13">
    <cfRule type="colorScale" priority="2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2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2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2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2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 C14">
    <cfRule type="colorScale" priority="2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2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2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2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2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 C15">
    <cfRule type="colorScale" priority="2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2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2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2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2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 C16">
    <cfRule type="colorScale" priority="2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1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1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1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1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1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 C17">
    <cfRule type="colorScale" priority="1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1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1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1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1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1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1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1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1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1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1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1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1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1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1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1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1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1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1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1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1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1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1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1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1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5:M35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5:M35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5:M35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5:M35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M35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6:M36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6:M36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6:M36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6:M36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M36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7:M37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7:M37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7:M37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7:M3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M37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8:M38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8:M38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8:M38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8:M38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8:M38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:M3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:M3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:M3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:M39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:M39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M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M3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30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30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30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30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30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0:M20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M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0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1:M21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1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2:M2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3:M23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4:M2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9:M6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05"/>
  <sheetViews>
    <sheetView workbookViewId="0">
      <selection activeCell="AV40" sqref="AV40"/>
    </sheetView>
  </sheetViews>
  <sheetFormatPr defaultRowHeight="14.5" x14ac:dyDescent="0.35"/>
  <cols>
    <col min="1" max="1" width="14.7265625" customWidth="1"/>
    <col min="2" max="2" width="6.7265625" customWidth="1"/>
    <col min="3" max="3" width="4.1796875" customWidth="1"/>
    <col min="4" max="4" width="5.7265625" bestFit="1" customWidth="1"/>
    <col min="5" max="5" width="6.1796875" customWidth="1"/>
    <col min="6" max="6" width="4.453125" customWidth="1"/>
    <col min="7" max="7" width="17.453125" customWidth="1"/>
    <col min="8" max="9" width="4.81640625" customWidth="1"/>
    <col min="10" max="36" width="5.08984375" customWidth="1"/>
    <col min="37" max="39" width="7" customWidth="1"/>
  </cols>
  <sheetData>
    <row r="1" spans="1:50" x14ac:dyDescent="0.35"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0</v>
      </c>
      <c r="Z1">
        <v>0</v>
      </c>
    </row>
    <row r="2" spans="1:50" x14ac:dyDescent="0.35">
      <c r="A2" t="s">
        <v>1</v>
      </c>
      <c r="B2" t="s">
        <v>468</v>
      </c>
      <c r="C2" t="s">
        <v>477</v>
      </c>
      <c r="E2" t="str" cm="1">
        <f t="array" ref="E2:Z202">_xlfn._xlws.SORT(raw!B2:W202, 9, -1,FALSE)</f>
        <v>GM</v>
      </c>
      <c r="F2" t="str">
        <v>$pent</v>
      </c>
      <c r="G2" t="str">
        <v>PLAYER</v>
      </c>
      <c r="H2" t="str">
        <v>POS</v>
      </c>
      <c r="I2" t="str">
        <v>TEAM</v>
      </c>
      <c r="J2" t="str">
        <v>GP</v>
      </c>
      <c r="K2" t="str">
        <v>MPG</v>
      </c>
      <c r="L2" t="str">
        <v>Mod</v>
      </c>
      <c r="M2" t="str">
        <v>Punt</v>
      </c>
      <c r="N2" t="str">
        <v>Normal</v>
      </c>
      <c r="O2" t="str">
        <v>PAst</v>
      </c>
      <c r="P2" t="str">
        <v>PFT</v>
      </c>
      <c r="Q2" t="str">
        <v>PTO</v>
      </c>
      <c r="R2" t="str">
        <v>FG%</v>
      </c>
      <c r="S2" t="str">
        <v>FT%</v>
      </c>
      <c r="T2" t="str">
        <v>3PM</v>
      </c>
      <c r="U2" t="str">
        <v>PTS</v>
      </c>
      <c r="V2" t="str">
        <v>TREB</v>
      </c>
      <c r="W2" t="str">
        <v>AST</v>
      </c>
      <c r="X2" t="str">
        <v>STL</v>
      </c>
      <c r="Y2" t="str">
        <v>BLK</v>
      </c>
      <c r="Z2" t="str">
        <v>TO</v>
      </c>
      <c r="AA2" t="s">
        <v>1966</v>
      </c>
      <c r="AB2" t="s">
        <v>955</v>
      </c>
      <c r="AC2" t="s">
        <v>1967</v>
      </c>
      <c r="AD2" t="s">
        <v>1968</v>
      </c>
      <c r="AE2" t="s">
        <v>1969</v>
      </c>
      <c r="AF2" t="s">
        <v>467</v>
      </c>
      <c r="AG2" t="s">
        <v>466</v>
      </c>
      <c r="AH2" t="s">
        <v>1979</v>
      </c>
      <c r="AI2" t="s">
        <v>1980</v>
      </c>
      <c r="AJ2" t="s">
        <v>1981</v>
      </c>
      <c r="AN2" t="s">
        <v>245</v>
      </c>
      <c r="AO2" t="s">
        <v>246</v>
      </c>
    </row>
    <row r="3" spans="1:50" x14ac:dyDescent="0.35">
      <c r="A3" t="s">
        <v>17</v>
      </c>
      <c r="B3" s="1" t="s">
        <v>251</v>
      </c>
      <c r="C3">
        <v>75.432411278885425</v>
      </c>
      <c r="E3" t="str">
        <v>Kyle</v>
      </c>
      <c r="F3">
        <v>72.595851409734067</v>
      </c>
      <c r="G3" t="str">
        <v xml:space="preserve">James Harden </v>
      </c>
      <c r="H3" t="str">
        <v>SG, PG</v>
      </c>
      <c r="I3" t="str">
        <v>HOU</v>
      </c>
      <c r="J3">
        <v>64</v>
      </c>
      <c r="K3">
        <v>36.299999999999997</v>
      </c>
      <c r="L3">
        <v>0.85</v>
      </c>
      <c r="M3">
        <v>13.448888888888888</v>
      </c>
      <c r="N3">
        <v>11.431555555555555</v>
      </c>
      <c r="O3">
        <v>8.9533333333333331</v>
      </c>
      <c r="P3">
        <v>7.5857777777777766</v>
      </c>
      <c r="Q3">
        <v>14.151555555555555</v>
      </c>
      <c r="R3">
        <v>-0.49299999999999994</v>
      </c>
      <c r="S3">
        <v>4.3264999999999993</v>
      </c>
      <c r="T3">
        <v>3.1110000000000002</v>
      </c>
      <c r="U3">
        <v>2.8559999999999999</v>
      </c>
      <c r="V3">
        <v>0.65449999999999997</v>
      </c>
      <c r="W3">
        <v>2.7879999999999998</v>
      </c>
      <c r="X3">
        <v>1.887</v>
      </c>
      <c r="Y3">
        <v>0.79049999999999998</v>
      </c>
      <c r="Z3">
        <v>-3.06</v>
      </c>
      <c r="AA3">
        <f>M3 - sorted!X$103</f>
        <v>12.657916666666665</v>
      </c>
      <c r="AB3">
        <f>N3 - sorted!Y$103</f>
        <v>10.750999999999999</v>
      </c>
      <c r="AC3">
        <f>O3 - sorted!Z$103</f>
        <v>8.379999999999999</v>
      </c>
      <c r="AD3">
        <f>P3 - sorted!AA$103</f>
        <v>6.8954999999999993</v>
      </c>
      <c r="AE3">
        <f>Q3 - sorted!AB$103</f>
        <v>13.295999999999999</v>
      </c>
      <c r="AF3">
        <f>1900 * AA3/($AN$7 * 1) + 1</f>
        <v>77.059203615485231</v>
      </c>
      <c r="AG3">
        <f>1900 * AB3/($AN$7 * 1) + 1</f>
        <v>65.600875452391335</v>
      </c>
      <c r="AH3">
        <f>1900 * AC3/($AN$7 * 1) + 1</f>
        <v>51.353951845506401</v>
      </c>
      <c r="AI3">
        <f>1900 * AD3/($AN$7 * 1) + 1</f>
        <v>42.433851426096588</v>
      </c>
      <c r="AJ3">
        <f>1900 * AE3/($AN$7 * 1) + 1</f>
        <v>80.893334574922804</v>
      </c>
      <c r="AL3" t="s">
        <v>465</v>
      </c>
      <c r="AN3">
        <v>20</v>
      </c>
      <c r="AO3">
        <f>200 / 13</f>
        <v>15.384615384615385</v>
      </c>
    </row>
    <row r="4" spans="1:50" x14ac:dyDescent="0.35">
      <c r="A4" t="s">
        <v>15</v>
      </c>
      <c r="B4" s="1" t="s">
        <v>250</v>
      </c>
      <c r="C4">
        <v>72.595851409734067</v>
      </c>
      <c r="E4" t="str">
        <v>George</v>
      </c>
      <c r="F4">
        <v>60.4828491407958</v>
      </c>
      <c r="G4" t="str">
        <v>Damian Lillard</v>
      </c>
      <c r="H4" t="str">
        <v>PG</v>
      </c>
      <c r="I4" t="str">
        <v>POR</v>
      </c>
      <c r="J4">
        <v>67</v>
      </c>
      <c r="K4">
        <v>35.9</v>
      </c>
      <c r="L4">
        <v>1</v>
      </c>
      <c r="M4">
        <v>11.780833333333334</v>
      </c>
      <c r="N4">
        <v>9.6126388888888901</v>
      </c>
      <c r="O4">
        <v>6.8954166666666659</v>
      </c>
      <c r="P4">
        <v>5.6019444444444453</v>
      </c>
      <c r="Q4">
        <v>11.166666666666668</v>
      </c>
      <c r="R4">
        <v>-0.13</v>
      </c>
      <c r="S4">
        <v>4.3099999999999996</v>
      </c>
      <c r="T4">
        <v>2.81</v>
      </c>
      <c r="U4">
        <v>2.46</v>
      </c>
      <c r="V4">
        <v>-0.25</v>
      </c>
      <c r="W4">
        <v>2.92</v>
      </c>
      <c r="X4">
        <v>0.54</v>
      </c>
      <c r="Y4">
        <v>-0.66</v>
      </c>
      <c r="Z4">
        <v>-1.67</v>
      </c>
      <c r="AA4">
        <f>M4 - sorted!X$103</f>
        <v>10.989861111111111</v>
      </c>
      <c r="AB4">
        <f>N4 - sorted!Y$103</f>
        <v>8.9320833333333347</v>
      </c>
      <c r="AC4">
        <f>O4 - sorted!Z$103</f>
        <v>6.3220833333333326</v>
      </c>
      <c r="AD4">
        <f>P4 - sorted!AA$103</f>
        <v>4.911666666666668</v>
      </c>
      <c r="AE4">
        <f>Q4 - sorted!AB$103</f>
        <v>10.311111111111112</v>
      </c>
      <c r="AF4">
        <f t="shared" ref="AF4:AH67" si="0">1900 * AA4/($AN$7 * 1) + 1</f>
        <v>67.03615002120435</v>
      </c>
      <c r="AG4">
        <f t="shared" si="0"/>
        <v>54.671323871923285</v>
      </c>
      <c r="AH4">
        <f t="shared" si="0"/>
        <v>38.988291137224977</v>
      </c>
      <c r="AI4">
        <f t="shared" ref="AI4:AJ67" si="1">1900 * AD4/($AN$7 * 1) + 1</f>
        <v>30.513344488605298</v>
      </c>
      <c r="AJ4">
        <f t="shared" si="1"/>
        <v>62.957660186462412</v>
      </c>
      <c r="AL4">
        <f>SUM(AZ3:AZ102)</f>
        <v>0</v>
      </c>
      <c r="AN4" t="s">
        <v>247</v>
      </c>
      <c r="AO4" t="s">
        <v>248</v>
      </c>
    </row>
    <row r="5" spans="1:50" x14ac:dyDescent="0.35">
      <c r="A5" t="s">
        <v>19</v>
      </c>
      <c r="B5" s="1" t="s">
        <v>253</v>
      </c>
      <c r="C5">
        <v>63.733960377285612</v>
      </c>
      <c r="E5" t="str">
        <v>Dylan</v>
      </c>
      <c r="F5">
        <v>54.18318523418634</v>
      </c>
      <c r="G5" t="str">
        <v>Stephen Curry</v>
      </c>
      <c r="H5" t="str">
        <v>PG</v>
      </c>
      <c r="I5" t="str">
        <v>GSW</v>
      </c>
      <c r="J5">
        <v>65</v>
      </c>
      <c r="K5">
        <v>33.1</v>
      </c>
      <c r="L5">
        <v>1</v>
      </c>
      <c r="M5">
        <v>11.185416666666667</v>
      </c>
      <c r="N5">
        <v>8.6666666666666661</v>
      </c>
      <c r="O5">
        <v>6.6805555555555554</v>
      </c>
      <c r="P5">
        <v>4.8388888888888886</v>
      </c>
      <c r="Q5">
        <v>11.05</v>
      </c>
      <c r="R5">
        <v>0</v>
      </c>
      <c r="S5">
        <v>4.24</v>
      </c>
      <c r="T5">
        <v>2.93</v>
      </c>
      <c r="U5">
        <v>2.0699999999999998</v>
      </c>
      <c r="V5">
        <v>0.27</v>
      </c>
      <c r="W5">
        <v>2.2000000000000002</v>
      </c>
      <c r="X5">
        <v>0.68</v>
      </c>
      <c r="Y5">
        <v>-0.15</v>
      </c>
      <c r="Z5">
        <v>-2.64</v>
      </c>
      <c r="AA5">
        <f>M5 - sorted!X$103</f>
        <v>10.394444444444444</v>
      </c>
      <c r="AB5">
        <f>N5 - sorted!Y$103</f>
        <v>7.9861111111111107</v>
      </c>
      <c r="AC5">
        <f>O5 - sorted!Z$103</f>
        <v>6.1072222222222221</v>
      </c>
      <c r="AD5">
        <f>P5 - sorted!AA$103</f>
        <v>4.1486111111111112</v>
      </c>
      <c r="AE5">
        <f>Q5 - sorted!AB$103</f>
        <v>10.194444444444445</v>
      </c>
      <c r="AF5">
        <f t="shared" si="0"/>
        <v>63.458395586676275</v>
      </c>
      <c r="AG5">
        <f t="shared" si="0"/>
        <v>48.987142520495532</v>
      </c>
      <c r="AH5">
        <f t="shared" si="0"/>
        <v>37.69722836367356</v>
      </c>
      <c r="AI5">
        <f t="shared" si="1"/>
        <v>25.928277340646986</v>
      </c>
      <c r="AJ5">
        <f t="shared" si="1"/>
        <v>62.256630626162995</v>
      </c>
      <c r="AN5">
        <f>AVs!Q205*10</f>
        <v>111.80100906967964</v>
      </c>
      <c r="AO5">
        <f>AVs!R205*13</f>
        <v>23.495231944444448</v>
      </c>
    </row>
    <row r="6" spans="1:50" x14ac:dyDescent="0.35">
      <c r="A6" t="s">
        <v>24</v>
      </c>
      <c r="B6" s="1" t="s">
        <v>252</v>
      </c>
      <c r="C6">
        <v>60.4828491407958</v>
      </c>
      <c r="E6" t="str">
        <v>Akbar</v>
      </c>
      <c r="F6">
        <v>43.324566196806387</v>
      </c>
      <c r="G6" t="str">
        <v>Trae Young</v>
      </c>
      <c r="H6" t="str">
        <v>PG</v>
      </c>
      <c r="I6" t="str">
        <v>ATL</v>
      </c>
      <c r="J6">
        <v>68</v>
      </c>
      <c r="K6">
        <v>34.1</v>
      </c>
      <c r="L6">
        <v>1</v>
      </c>
      <c r="M6">
        <v>10.672222222222222</v>
      </c>
      <c r="N6">
        <v>7.0361111111111114</v>
      </c>
      <c r="O6">
        <v>3.2677777777777783</v>
      </c>
      <c r="P6">
        <v>3.3905555555555553</v>
      </c>
      <c r="Q6">
        <v>9.6805555555555554</v>
      </c>
      <c r="R6">
        <v>-0.67</v>
      </c>
      <c r="S6">
        <v>3.86</v>
      </c>
      <c r="T6">
        <v>2.21</v>
      </c>
      <c r="U6">
        <v>2.16</v>
      </c>
      <c r="V6">
        <v>-0.52</v>
      </c>
      <c r="W6">
        <v>3.99</v>
      </c>
      <c r="X6">
        <v>0.27</v>
      </c>
      <c r="Y6">
        <v>-1.05</v>
      </c>
      <c r="Z6">
        <v>-2.8</v>
      </c>
      <c r="AA6">
        <f>M6 - sorted!X$103</f>
        <v>9.8812499999999996</v>
      </c>
      <c r="AB6">
        <f>N6 - sorted!Y$103</f>
        <v>6.3555555555555561</v>
      </c>
      <c r="AC6">
        <f>O6 - sorted!Z$103</f>
        <v>2.6944444444444451</v>
      </c>
      <c r="AD6">
        <f>P6 - sorted!AA$103</f>
        <v>2.700277777777778</v>
      </c>
      <c r="AE6">
        <f>Q6 - sorted!AB$103</f>
        <v>8.8249999999999993</v>
      </c>
      <c r="AF6">
        <f t="shared" si="0"/>
        <v>60.374700080359212</v>
      </c>
      <c r="AG6">
        <f t="shared" si="0"/>
        <v>39.189419856310884</v>
      </c>
      <c r="AH6">
        <f t="shared" si="0"/>
        <v>17.190444606915019</v>
      </c>
      <c r="AI6">
        <f t="shared" si="1"/>
        <v>17.225496084929986</v>
      </c>
      <c r="AJ6">
        <f t="shared" si="1"/>
        <v>54.027878882648459</v>
      </c>
      <c r="AN6" t="s">
        <v>1982</v>
      </c>
      <c r="AO6" t="s">
        <v>1983</v>
      </c>
      <c r="AP6" t="s">
        <v>1984</v>
      </c>
      <c r="AQ6" t="s">
        <v>1985</v>
      </c>
      <c r="AR6" t="s">
        <v>1986</v>
      </c>
    </row>
    <row r="7" spans="1:50" x14ac:dyDescent="0.35">
      <c r="A7" t="s">
        <v>22</v>
      </c>
      <c r="B7" s="1" t="s">
        <v>255</v>
      </c>
      <c r="C7">
        <v>54.18318523418634</v>
      </c>
      <c r="E7" t="str">
        <v>Alex</v>
      </c>
      <c r="F7">
        <v>63.733960377285612</v>
      </c>
      <c r="G7" t="str">
        <v xml:space="preserve">Karl-Anthony Towns </v>
      </c>
      <c r="H7" t="str">
        <v>C</v>
      </c>
      <c r="I7" t="str">
        <v>MIN</v>
      </c>
      <c r="J7">
        <v>69</v>
      </c>
      <c r="K7">
        <v>33.1</v>
      </c>
      <c r="L7">
        <v>1</v>
      </c>
      <c r="M7">
        <v>9.8995833333333341</v>
      </c>
      <c r="N7">
        <v>10.100833333333332</v>
      </c>
      <c r="O7">
        <v>9.439583333333335</v>
      </c>
      <c r="P7">
        <v>9.2095833333333328</v>
      </c>
      <c r="Q7">
        <v>12.209166666666667</v>
      </c>
      <c r="R7">
        <v>1.74</v>
      </c>
      <c r="S7">
        <v>0.93</v>
      </c>
      <c r="T7">
        <v>1.99</v>
      </c>
      <c r="U7">
        <v>1.89</v>
      </c>
      <c r="V7">
        <v>2.6</v>
      </c>
      <c r="W7">
        <v>0.69</v>
      </c>
      <c r="X7">
        <v>0.49</v>
      </c>
      <c r="Y7">
        <v>2.41</v>
      </c>
      <c r="Z7">
        <v>-2.2000000000000002</v>
      </c>
      <c r="AA7">
        <f>M7 - sorted!X$103</f>
        <v>9.1086111111111112</v>
      </c>
      <c r="AB7">
        <f>N7 - sorted!Y$103</f>
        <v>9.4202777777777769</v>
      </c>
      <c r="AC7">
        <f>O7 - sorted!Z$103</f>
        <v>8.8662500000000009</v>
      </c>
      <c r="AD7">
        <f>P7 - sorted!AA$103</f>
        <v>8.5193055555555546</v>
      </c>
      <c r="AE7">
        <f>Q7 - sorted!AB$103</f>
        <v>11.35361111111111</v>
      </c>
      <c r="AF7">
        <f t="shared" si="0"/>
        <v>55.732048361376307</v>
      </c>
      <c r="AG7">
        <f t="shared" si="0"/>
        <v>57.604798758176173</v>
      </c>
      <c r="AH7">
        <f t="shared" si="0"/>
        <v>54.275742905754321</v>
      </c>
      <c r="AI7">
        <f t="shared" si="1"/>
        <v>52.191014522863917</v>
      </c>
      <c r="AJ7">
        <f t="shared" si="1"/>
        <v>69.221860043137866</v>
      </c>
      <c r="AN7">
        <f>SUM(sorted!X3:X102) - sorted!X103*100</f>
        <v>316.2015972222224</v>
      </c>
      <c r="AO7">
        <f>SUM(sorted!Y3:Y102) - sorted!Y103*100</f>
        <v>285.30843055555573</v>
      </c>
      <c r="AP7">
        <f>SUM(sorted!Z3:Z102) - sorted!Z103*100</f>
        <v>245.19486111111127</v>
      </c>
      <c r="AQ7">
        <f>SUM(sorted!AA3:AA102) - sorted!AA103*100</f>
        <v>260.7588333333332</v>
      </c>
      <c r="AR7">
        <f>SUM(sorted!AB3:AB102) - sorted!AB103*100</f>
        <v>347.52801388888895</v>
      </c>
    </row>
    <row r="8" spans="1:50" x14ac:dyDescent="0.35">
      <c r="A8" t="s">
        <v>27</v>
      </c>
      <c r="B8" s="1" t="s">
        <v>254</v>
      </c>
      <c r="C8">
        <v>52.129851821666456</v>
      </c>
      <c r="E8" t="str">
        <v>George</v>
      </c>
      <c r="F8">
        <v>38.545478925414365</v>
      </c>
      <c r="G8" t="str">
        <v>Luka Doncic</v>
      </c>
      <c r="H8" t="str">
        <v>PG</v>
      </c>
      <c r="I8" t="str">
        <v>DAL</v>
      </c>
      <c r="J8">
        <v>67</v>
      </c>
      <c r="K8">
        <v>34.1</v>
      </c>
      <c r="L8">
        <v>1</v>
      </c>
      <c r="M8">
        <v>9.7429166666666678</v>
      </c>
      <c r="N8">
        <v>6.3184722222222218</v>
      </c>
      <c r="O8">
        <v>2.8940277777777772</v>
      </c>
      <c r="P8">
        <v>6.4394444444444439</v>
      </c>
      <c r="Q8">
        <v>9.2404166666666665</v>
      </c>
      <c r="R8">
        <v>0.31</v>
      </c>
      <c r="S8">
        <v>-0.13</v>
      </c>
      <c r="T8">
        <v>1.6</v>
      </c>
      <c r="U8">
        <v>2.57</v>
      </c>
      <c r="V8">
        <v>1.95</v>
      </c>
      <c r="W8">
        <v>3.68</v>
      </c>
      <c r="X8">
        <v>0.49</v>
      </c>
      <c r="Y8">
        <v>-0.54</v>
      </c>
      <c r="Z8">
        <v>-3.14</v>
      </c>
      <c r="AA8">
        <f>M8 - sorted!X$103</f>
        <v>8.9519444444444449</v>
      </c>
      <c r="AB8">
        <f>N8 - sorted!Y$103</f>
        <v>5.6379166666666665</v>
      </c>
      <c r="AC8">
        <f>O8 - sorted!Z$103</f>
        <v>2.3206944444444439</v>
      </c>
      <c r="AD8">
        <f>P8 - sorted!AA$103</f>
        <v>5.7491666666666665</v>
      </c>
      <c r="AE8">
        <f>Q8 - sorted!AB$103</f>
        <v>8.3848611111111104</v>
      </c>
      <c r="AF8">
        <f t="shared" si="0"/>
        <v>54.790665808974246</v>
      </c>
      <c r="AG8">
        <f t="shared" si="0"/>
        <v>34.877253501469134</v>
      </c>
      <c r="AH8">
        <f t="shared" si="0"/>
        <v>14.94464633695582</v>
      </c>
      <c r="AI8">
        <f t="shared" si="1"/>
        <v>35.545735260754647</v>
      </c>
      <c r="AJ8">
        <f t="shared" si="1"/>
        <v>51.383161410518881</v>
      </c>
    </row>
    <row r="9" spans="1:50" x14ac:dyDescent="0.35">
      <c r="A9" t="s">
        <v>29</v>
      </c>
      <c r="B9" s="1" t="s">
        <v>256</v>
      </c>
      <c r="C9">
        <v>51.500902848462175</v>
      </c>
      <c r="E9" t="str">
        <v>Tom</v>
      </c>
      <c r="F9">
        <v>51.500902848462175</v>
      </c>
      <c r="G9" t="str">
        <v>Nikola Jokic</v>
      </c>
      <c r="H9" t="str">
        <v>C</v>
      </c>
      <c r="I9" t="str">
        <v>DEN</v>
      </c>
      <c r="J9">
        <v>70</v>
      </c>
      <c r="K9">
        <v>32.299999999999997</v>
      </c>
      <c r="L9">
        <v>1</v>
      </c>
      <c r="M9">
        <v>9.7319444444444461</v>
      </c>
      <c r="N9">
        <v>8.2638888888888911</v>
      </c>
      <c r="O9">
        <v>5.6388888888888893</v>
      </c>
      <c r="P9">
        <v>7.3694444444444445</v>
      </c>
      <c r="Q9">
        <v>10.208333333333336</v>
      </c>
      <c r="R9">
        <v>2.25</v>
      </c>
      <c r="S9">
        <v>0.92</v>
      </c>
      <c r="T9">
        <v>-0.32</v>
      </c>
      <c r="U9">
        <v>1.18</v>
      </c>
      <c r="V9">
        <v>2.2799999999999998</v>
      </c>
      <c r="W9">
        <v>2.7</v>
      </c>
      <c r="X9">
        <v>1</v>
      </c>
      <c r="Y9">
        <v>0.49</v>
      </c>
      <c r="Z9">
        <v>-2</v>
      </c>
      <c r="AA9">
        <f>M9 - sorted!X$103</f>
        <v>8.9409722222222232</v>
      </c>
      <c r="AB9">
        <f>N9 - sorted!Y$103</f>
        <v>7.5833333333333357</v>
      </c>
      <c r="AC9">
        <f>O9 - sorted!Z$103</f>
        <v>5.065555555555556</v>
      </c>
      <c r="AD9">
        <f>P9 - sorted!AA$103</f>
        <v>6.6791666666666671</v>
      </c>
      <c r="AE9">
        <f>Q9 - sorted!AB$103</f>
        <v>9.3527777777777796</v>
      </c>
      <c r="AF9">
        <f t="shared" si="0"/>
        <v>54.72473564794609</v>
      </c>
      <c r="AG9">
        <f t="shared" si="0"/>
        <v>46.566921419461856</v>
      </c>
      <c r="AH9">
        <f t="shared" si="0"/>
        <v>31.43803586100023</v>
      </c>
      <c r="AI9">
        <f t="shared" si="1"/>
        <v>41.133942327141398</v>
      </c>
      <c r="AJ9">
        <f t="shared" si="1"/>
        <v>57.199203084002953</v>
      </c>
    </row>
    <row r="10" spans="1:50" x14ac:dyDescent="0.35">
      <c r="A10" t="s">
        <v>31</v>
      </c>
      <c r="B10" s="1" t="s">
        <v>257</v>
      </c>
      <c r="C10">
        <v>43.324566196806387</v>
      </c>
      <c r="E10" t="str">
        <v>Kyle</v>
      </c>
      <c r="F10">
        <v>40.568752276714953</v>
      </c>
      <c r="G10" t="str">
        <v>Devin Booker</v>
      </c>
      <c r="H10" t="str">
        <v>SG, PG</v>
      </c>
      <c r="I10" t="str">
        <v>PHX</v>
      </c>
      <c r="J10">
        <v>70</v>
      </c>
      <c r="K10">
        <v>35.6</v>
      </c>
      <c r="L10">
        <v>0.95</v>
      </c>
      <c r="M10">
        <v>9.5409027777777791</v>
      </c>
      <c r="N10">
        <v>6.6222916666666682</v>
      </c>
      <c r="O10">
        <v>4.5626388888888902</v>
      </c>
      <c r="P10">
        <v>2.2351388888888892</v>
      </c>
      <c r="Q10">
        <v>9.0236805555555559</v>
      </c>
      <c r="R10">
        <v>0.67449999999999999</v>
      </c>
      <c r="S10">
        <v>4.5125000000000002</v>
      </c>
      <c r="T10">
        <v>0.74099999999999999</v>
      </c>
      <c r="U10">
        <v>2.0329999999999999</v>
      </c>
      <c r="V10">
        <v>-0.19949999999999998</v>
      </c>
      <c r="W10">
        <v>2.1185</v>
      </c>
      <c r="X10">
        <v>-6.6500000000000004E-2</v>
      </c>
      <c r="Y10">
        <v>-0.53200000000000003</v>
      </c>
      <c r="Z10">
        <v>-2.4699999999999998</v>
      </c>
      <c r="AA10">
        <f>M10 - sorted!X$103</f>
        <v>8.7499305555555562</v>
      </c>
      <c r="AB10">
        <f>N10 - sorted!Y$103</f>
        <v>5.9417361111111129</v>
      </c>
      <c r="AC10">
        <f>O10 - sorted!Z$103</f>
        <v>3.989305555555557</v>
      </c>
      <c r="AD10">
        <f>P10 - sorted!AA$103</f>
        <v>1.5448611111111119</v>
      </c>
      <c r="AE10">
        <f>Q10 - sorted!AB$103</f>
        <v>8.1681249999999999</v>
      </c>
      <c r="AF10">
        <f t="shared" si="0"/>
        <v>53.576799742955806</v>
      </c>
      <c r="AG10">
        <f t="shared" si="0"/>
        <v>36.70285131474887</v>
      </c>
      <c r="AH10">
        <f t="shared" si="0"/>
        <v>24.971038167238152</v>
      </c>
      <c r="AI10">
        <f t="shared" si="1"/>
        <v>10.282799760964732</v>
      </c>
      <c r="AJ10">
        <f t="shared" si="1"/>
        <v>50.080832090462657</v>
      </c>
      <c r="AN10" t="str">
        <f>GMs!C1</f>
        <v>_______</v>
      </c>
      <c r="AO10" t="str">
        <f>GMs!D1</f>
        <v>Kyle</v>
      </c>
      <c r="AP10" t="str">
        <f>GMs!E1</f>
        <v>Ben</v>
      </c>
      <c r="AQ10" t="str">
        <f>GMs!F1</f>
        <v>George</v>
      </c>
      <c r="AR10" t="str">
        <f>GMs!G1</f>
        <v>Alex</v>
      </c>
      <c r="AS10" t="str">
        <f>GMs!H1</f>
        <v>Zmo</v>
      </c>
      <c r="AT10" t="str">
        <f>GMs!I1</f>
        <v>Dylan</v>
      </c>
      <c r="AU10" t="str">
        <f>GMs!J1</f>
        <v>Tom</v>
      </c>
      <c r="AV10" t="str">
        <f>GMs!K1</f>
        <v>Akbar</v>
      </c>
      <c r="AW10" t="str">
        <f>GMs!L1</f>
        <v>Brandt</v>
      </c>
      <c r="AX10" t="str">
        <f>GMs!M1</f>
        <v>Rob</v>
      </c>
    </row>
    <row r="11" spans="1:50" x14ac:dyDescent="0.35">
      <c r="A11" t="s">
        <v>39</v>
      </c>
      <c r="B11" s="1" t="s">
        <v>258</v>
      </c>
      <c r="C11">
        <v>41.807689261431335</v>
      </c>
      <c r="E11" t="str">
        <v>Zmo</v>
      </c>
      <c r="F11">
        <v>52.129851821666456</v>
      </c>
      <c r="G11" t="str">
        <v>Kawhi Leonard</v>
      </c>
      <c r="H11" t="str">
        <v>SF</v>
      </c>
      <c r="I11" t="str">
        <v>LAC</v>
      </c>
      <c r="J11">
        <v>60</v>
      </c>
      <c r="K11">
        <v>32.1</v>
      </c>
      <c r="L11">
        <v>1</v>
      </c>
      <c r="M11">
        <v>9.2416666666666671</v>
      </c>
      <c r="N11">
        <v>8.3583333333333343</v>
      </c>
      <c r="O11">
        <v>7.2666666666666657</v>
      </c>
      <c r="P11">
        <v>5.8000000000000016</v>
      </c>
      <c r="Q11">
        <v>9.3666666666666671</v>
      </c>
      <c r="R11">
        <v>0.74</v>
      </c>
      <c r="S11">
        <v>3.07</v>
      </c>
      <c r="T11">
        <v>0.76</v>
      </c>
      <c r="U11">
        <v>2.1800000000000002</v>
      </c>
      <c r="V11">
        <v>0.88</v>
      </c>
      <c r="W11">
        <v>1.31</v>
      </c>
      <c r="X11">
        <v>2.15</v>
      </c>
      <c r="Y11">
        <v>0.15</v>
      </c>
      <c r="Z11">
        <v>-1.21</v>
      </c>
      <c r="AA11">
        <f>M11 - sorted!X$103</f>
        <v>8.4506944444444443</v>
      </c>
      <c r="AB11">
        <f>N11 - sorted!Y$103</f>
        <v>7.6777777777777789</v>
      </c>
      <c r="AC11">
        <f>O11 - sorted!Z$103</f>
        <v>6.6933333333333325</v>
      </c>
      <c r="AD11">
        <f>P11 - sorted!AA$103</f>
        <v>5.1097222222222243</v>
      </c>
      <c r="AE11">
        <f>Q11 - sorted!AB$103</f>
        <v>8.5111111111111111</v>
      </c>
      <c r="AF11">
        <f t="shared" si="0"/>
        <v>51.778742376687838</v>
      </c>
      <c r="AG11">
        <f t="shared" si="0"/>
        <v>47.134421539704235</v>
      </c>
      <c r="AH11">
        <f t="shared" si="0"/>
        <v>41.219067345177749</v>
      </c>
      <c r="AI11">
        <f t="shared" si="1"/>
        <v>31.703425623113588</v>
      </c>
      <c r="AJ11">
        <f t="shared" si="1"/>
        <v>52.14177554184289</v>
      </c>
      <c r="AM11" t="str">
        <f>GMs!B2</f>
        <v>NumPlayers</v>
      </c>
      <c r="AN11">
        <f>GMs!C2</f>
        <v>164</v>
      </c>
      <c r="AO11">
        <f>GMs!D2</f>
        <v>4</v>
      </c>
      <c r="AP11">
        <f>GMs!E2</f>
        <v>4</v>
      </c>
      <c r="AQ11">
        <f>GMs!F2</f>
        <v>4</v>
      </c>
      <c r="AR11">
        <f>GMs!G2</f>
        <v>4</v>
      </c>
      <c r="AS11">
        <f>GMs!H2</f>
        <v>4</v>
      </c>
      <c r="AT11">
        <f>GMs!I2</f>
        <v>4</v>
      </c>
      <c r="AU11">
        <f>GMs!J2</f>
        <v>4</v>
      </c>
      <c r="AV11">
        <f>GMs!K2</f>
        <v>4</v>
      </c>
      <c r="AW11">
        <f>GMs!L2</f>
        <v>4</v>
      </c>
      <c r="AX11">
        <f>GMs!M2</f>
        <v>0</v>
      </c>
    </row>
    <row r="12" spans="1:50" x14ac:dyDescent="0.35">
      <c r="A12" t="s">
        <v>44</v>
      </c>
      <c r="B12" s="1" t="s">
        <v>251</v>
      </c>
      <c r="C12">
        <v>40.900337875088077</v>
      </c>
      <c r="E12" t="str">
        <v>Ben</v>
      </c>
      <c r="F12">
        <v>75.432411278885425</v>
      </c>
      <c r="G12" t="str">
        <v xml:space="preserve">Anthony Davis </v>
      </c>
      <c r="H12" t="str">
        <v>PF, C</v>
      </c>
      <c r="I12" t="str">
        <v>LAL</v>
      </c>
      <c r="J12">
        <v>62</v>
      </c>
      <c r="K12">
        <v>34.799999999999997</v>
      </c>
      <c r="L12">
        <v>1</v>
      </c>
      <c r="M12">
        <v>9.0847222222222221</v>
      </c>
      <c r="N12">
        <v>11.8575</v>
      </c>
      <c r="O12">
        <v>11.495833333333332</v>
      </c>
      <c r="P12">
        <v>9.343055555555555</v>
      </c>
      <c r="Q12">
        <v>12.856388888888889</v>
      </c>
      <c r="R12">
        <v>1.89</v>
      </c>
      <c r="S12">
        <v>2.92</v>
      </c>
      <c r="T12">
        <v>-0.23</v>
      </c>
      <c r="U12">
        <v>2.13</v>
      </c>
      <c r="V12">
        <v>1.91</v>
      </c>
      <c r="W12">
        <v>0.42</v>
      </c>
      <c r="X12">
        <v>1.51</v>
      </c>
      <c r="Y12">
        <v>4.38</v>
      </c>
      <c r="Z12">
        <v>-1.1599999999999999</v>
      </c>
      <c r="AA12">
        <f>M12 - sorted!X$103</f>
        <v>8.2937499999999993</v>
      </c>
      <c r="AB12">
        <f>N12 - sorted!Y$103</f>
        <v>11.176944444444445</v>
      </c>
      <c r="AC12">
        <f>O12 - sorted!Z$103</f>
        <v>10.922499999999999</v>
      </c>
      <c r="AD12">
        <f>P12 - sorted!AA$103</f>
        <v>8.6527777777777768</v>
      </c>
      <c r="AE12">
        <f>Q12 - sorted!AB$103</f>
        <v>12.000833333333333</v>
      </c>
      <c r="AF12">
        <f t="shared" si="0"/>
        <v>50.83569070628505</v>
      </c>
      <c r="AG12">
        <f t="shared" si="0"/>
        <v>68.160300994684476</v>
      </c>
      <c r="AH12">
        <f t="shared" si="0"/>
        <v>66.631388906031475</v>
      </c>
      <c r="AI12">
        <f t="shared" si="1"/>
        <v>52.993025722206461</v>
      </c>
      <c r="AJ12">
        <f t="shared" si="1"/>
        <v>73.110904984798907</v>
      </c>
    </row>
    <row r="13" spans="1:50" x14ac:dyDescent="0.35">
      <c r="A13" t="s">
        <v>35</v>
      </c>
      <c r="B13" s="1" t="s">
        <v>250</v>
      </c>
      <c r="C13">
        <v>40.568752276714953</v>
      </c>
      <c r="E13" t="str">
        <v>Brandt</v>
      </c>
      <c r="F13">
        <v>41.807689261431335</v>
      </c>
      <c r="G13" t="str">
        <v>Kyrie Irving</v>
      </c>
      <c r="H13" t="str">
        <v>PG</v>
      </c>
      <c r="I13" t="str">
        <v>BRO</v>
      </c>
      <c r="J13">
        <v>60</v>
      </c>
      <c r="K13">
        <v>32.200000000000003</v>
      </c>
      <c r="L13">
        <v>1</v>
      </c>
      <c r="M13">
        <v>7.9249999999999998</v>
      </c>
      <c r="N13">
        <v>6.8083333333333336</v>
      </c>
      <c r="O13">
        <v>5.1416666666666675</v>
      </c>
      <c r="P13">
        <v>4.3833333333333337</v>
      </c>
      <c r="Q13">
        <v>7.8</v>
      </c>
      <c r="R13">
        <v>0.92</v>
      </c>
      <c r="S13">
        <v>2.91</v>
      </c>
      <c r="T13">
        <v>1.08</v>
      </c>
      <c r="U13">
        <v>1.82</v>
      </c>
      <c r="V13">
        <v>-0.25</v>
      </c>
      <c r="W13">
        <v>2</v>
      </c>
      <c r="X13">
        <v>1.03</v>
      </c>
      <c r="Y13">
        <v>-0.15</v>
      </c>
      <c r="Z13">
        <v>-1.19</v>
      </c>
      <c r="AA13">
        <f>M13 - sorted!X$103</f>
        <v>7.1340277777777779</v>
      </c>
      <c r="AB13">
        <f>N13 - sorted!Y$103</f>
        <v>6.1277777777777782</v>
      </c>
      <c r="AC13">
        <f>O13 - sorted!Z$103</f>
        <v>4.5683333333333342</v>
      </c>
      <c r="AD13">
        <f>P13 - sorted!AA$103</f>
        <v>3.6930555555555564</v>
      </c>
      <c r="AE13">
        <f>Q13 - sorted!AB$103</f>
        <v>6.9444444444444438</v>
      </c>
      <c r="AF13">
        <f t="shared" si="0"/>
        <v>43.867123053308745</v>
      </c>
      <c r="AG13">
        <f t="shared" si="0"/>
        <v>37.820743095726314</v>
      </c>
      <c r="AH13">
        <f t="shared" si="0"/>
        <v>28.450314639724166</v>
      </c>
      <c r="AI13">
        <f t="shared" si="1"/>
        <v>23.190923819477852</v>
      </c>
      <c r="AJ13">
        <f t="shared" si="1"/>
        <v>42.727950017822202</v>
      </c>
      <c r="AL13" t="str">
        <f>GMs!A4</f>
        <v>averages</v>
      </c>
      <c r="AM13" t="str">
        <f>GMs!B4</f>
        <v>avg_puntORP</v>
      </c>
      <c r="AN13">
        <f>GMs!C4</f>
        <v>-0.38298695799457938</v>
      </c>
      <c r="AO13">
        <f>GMs!D4</f>
        <v>7.2571527777777787</v>
      </c>
      <c r="AP13">
        <f>GMs!E4</f>
        <v>7.0259722222222214</v>
      </c>
      <c r="AQ13">
        <f>GMs!F4</f>
        <v>6.1767361111111114</v>
      </c>
      <c r="AR13">
        <f>GMs!G4</f>
        <v>6.270590277777778</v>
      </c>
      <c r="AS13">
        <f>GMs!H4</f>
        <v>5.9505902777777786</v>
      </c>
      <c r="AT13">
        <f>GMs!I4</f>
        <v>6.9242361111111101</v>
      </c>
      <c r="AU13">
        <f>GMs!J4</f>
        <v>5.6994791666666673</v>
      </c>
      <c r="AV13">
        <f>GMs!K4</f>
        <v>6.0034027777777785</v>
      </c>
      <c r="AW13">
        <f>GMs!L4</f>
        <v>5.5957812499999999</v>
      </c>
      <c r="AX13" t="e">
        <f>GMs!M4</f>
        <v>#DIV/0!</v>
      </c>
    </row>
    <row r="14" spans="1:50" x14ac:dyDescent="0.35">
      <c r="A14" t="s">
        <v>48</v>
      </c>
      <c r="B14" s="1" t="s">
        <v>253</v>
      </c>
      <c r="C14">
        <v>38.875677136346631</v>
      </c>
      <c r="E14" t="str">
        <v>Akbar</v>
      </c>
      <c r="F14">
        <v>36.208193549991954</v>
      </c>
      <c r="G14" t="str">
        <v>Paul George</v>
      </c>
      <c r="H14" t="str">
        <v>SF</v>
      </c>
      <c r="I14" t="str">
        <v>LAC</v>
      </c>
      <c r="J14">
        <v>63</v>
      </c>
      <c r="K14">
        <v>33.200000000000003</v>
      </c>
      <c r="L14">
        <v>1</v>
      </c>
      <c r="M14">
        <v>7.5512500000000005</v>
      </c>
      <c r="N14">
        <v>5.9675000000000002</v>
      </c>
      <c r="O14">
        <v>5.2762500000000001</v>
      </c>
      <c r="P14">
        <v>3.9025000000000007</v>
      </c>
      <c r="Q14">
        <v>7.3587500000000006</v>
      </c>
      <c r="R14">
        <v>-1.23</v>
      </c>
      <c r="S14">
        <v>2.36</v>
      </c>
      <c r="T14">
        <v>2.4900000000000002</v>
      </c>
      <c r="U14">
        <v>1.71</v>
      </c>
      <c r="V14">
        <v>0.65</v>
      </c>
      <c r="W14">
        <v>0.79</v>
      </c>
      <c r="X14">
        <v>1.86</v>
      </c>
      <c r="Y14">
        <v>-0.22</v>
      </c>
      <c r="Z14">
        <v>-1.59</v>
      </c>
      <c r="AA14">
        <f>M14 - sorted!X$103</f>
        <v>6.7602777777777785</v>
      </c>
      <c r="AB14">
        <f>N14 - sorted!Y$103</f>
        <v>5.2869444444444449</v>
      </c>
      <c r="AC14">
        <f>O14 - sorted!Z$103</f>
        <v>4.7029166666666669</v>
      </c>
      <c r="AD14">
        <f>P14 - sorted!AA$103</f>
        <v>3.2122222222222234</v>
      </c>
      <c r="AE14">
        <f>Q14 - sorted!AB$103</f>
        <v>6.5031944444444445</v>
      </c>
      <c r="AF14">
        <f t="shared" si="0"/>
        <v>41.621324783349564</v>
      </c>
      <c r="AG14">
        <f t="shared" si="0"/>
        <v>32.768322907568404</v>
      </c>
      <c r="AH14">
        <f t="shared" si="0"/>
        <v>29.259002311069555</v>
      </c>
      <c r="AI14">
        <f t="shared" si="1"/>
        <v>20.301680560243845</v>
      </c>
      <c r="AJ14">
        <f t="shared" si="1"/>
        <v>40.07655607368978</v>
      </c>
      <c r="AL14" t="str">
        <f>GMs!A5</f>
        <v>averages</v>
      </c>
      <c r="AM14" t="str">
        <f>GMs!B5</f>
        <v>avg_zORP</v>
      </c>
      <c r="AN14">
        <f>GMs!C5</f>
        <v>-0.18057926829268281</v>
      </c>
      <c r="AO14">
        <f>GMs!D5</f>
        <v>6.2231944444444443</v>
      </c>
      <c r="AP14">
        <f>GMs!E5</f>
        <v>6.1807534722222233</v>
      </c>
      <c r="AQ14">
        <f>GMs!F5</f>
        <v>5.372118055555557</v>
      </c>
      <c r="AR14">
        <f>GMs!G5</f>
        <v>5.5787500000000003</v>
      </c>
      <c r="AS14">
        <f>GMs!H5</f>
        <v>5.171875</v>
      </c>
      <c r="AT14">
        <f>GMs!I5</f>
        <v>5.6716319444444441</v>
      </c>
      <c r="AU14">
        <f>GMs!J5</f>
        <v>4.9170486111111122</v>
      </c>
      <c r="AV14">
        <f>GMs!K5</f>
        <v>4.683229166666667</v>
      </c>
      <c r="AW14">
        <f>GMs!L5</f>
        <v>4.6312152777777778</v>
      </c>
      <c r="AX14" t="e">
        <f>GMs!M5</f>
        <v>#DIV/0!</v>
      </c>
    </row>
    <row r="15" spans="1:50" x14ac:dyDescent="0.35">
      <c r="A15" t="s">
        <v>33</v>
      </c>
      <c r="B15" s="1" t="s">
        <v>252</v>
      </c>
      <c r="C15">
        <v>38.545478925414365</v>
      </c>
      <c r="E15" t="str">
        <v>Zmo</v>
      </c>
      <c r="F15">
        <v>37.504013419784926</v>
      </c>
      <c r="G15" t="str">
        <v>Giannis Antetokounmpo</v>
      </c>
      <c r="H15" t="str">
        <v>PF, SF</v>
      </c>
      <c r="I15" t="str">
        <v>MIL</v>
      </c>
      <c r="J15">
        <v>69</v>
      </c>
      <c r="K15">
        <v>30.8</v>
      </c>
      <c r="L15">
        <v>1</v>
      </c>
      <c r="M15">
        <v>7.5420833333333341</v>
      </c>
      <c r="N15">
        <v>6.1620833333333351</v>
      </c>
      <c r="O15">
        <v>4.4562500000000007</v>
      </c>
      <c r="P15">
        <v>10.771666666666667</v>
      </c>
      <c r="Q15">
        <v>8.663333333333334</v>
      </c>
      <c r="R15">
        <v>4.18</v>
      </c>
      <c r="S15">
        <v>-4.8099999999999996</v>
      </c>
      <c r="T15">
        <v>0.12</v>
      </c>
      <c r="U15">
        <v>2.63</v>
      </c>
      <c r="V15">
        <v>3.7</v>
      </c>
      <c r="W15">
        <v>1.78</v>
      </c>
      <c r="X15">
        <v>0.27</v>
      </c>
      <c r="Y15">
        <v>1.17</v>
      </c>
      <c r="Z15">
        <v>-2.61</v>
      </c>
      <c r="AA15">
        <f>M15 - sorted!X$103</f>
        <v>6.7511111111111122</v>
      </c>
      <c r="AB15">
        <f>N15 - sorted!Y$103</f>
        <v>5.4815277777777798</v>
      </c>
      <c r="AC15">
        <f>O15 - sorted!Z$103</f>
        <v>3.8829166666666675</v>
      </c>
      <c r="AD15">
        <f>P15 - sorted!AA$103</f>
        <v>10.081388888888888</v>
      </c>
      <c r="AE15">
        <f>Q15 - sorted!AB$103</f>
        <v>7.8077777777777779</v>
      </c>
      <c r="AF15">
        <f t="shared" si="0"/>
        <v>41.566243889326039</v>
      </c>
      <c r="AG15">
        <f t="shared" si="0"/>
        <v>33.937540067067786</v>
      </c>
      <c r="AH15">
        <f t="shared" si="0"/>
        <v>24.331765972965112</v>
      </c>
      <c r="AI15">
        <f t="shared" si="1"/>
        <v>61.577299599872845</v>
      </c>
      <c r="AJ15">
        <f t="shared" si="1"/>
        <v>47.915568764037857</v>
      </c>
      <c r="AL15" t="str">
        <f>GMs!A6</f>
        <v>averages</v>
      </c>
      <c r="AM15" t="str">
        <f>GMs!B6</f>
        <v>avg_pAstORP</v>
      </c>
      <c r="AN15">
        <f>GMs!C6</f>
        <v>-0.28045054200541958</v>
      </c>
      <c r="AO15">
        <f>GMs!D6</f>
        <v>5.7749305555555557</v>
      </c>
      <c r="AP15">
        <f>GMs!E6</f>
        <v>5.228680555555556</v>
      </c>
      <c r="AQ15">
        <f>GMs!F6</f>
        <v>4.4376041666666666</v>
      </c>
      <c r="AR15">
        <f>GMs!G6</f>
        <v>4.8029166666666665</v>
      </c>
      <c r="AS15">
        <f>GMs!H6</f>
        <v>4.2059027777777782</v>
      </c>
      <c r="AT15">
        <f>GMs!I6</f>
        <v>4.8418749999999999</v>
      </c>
      <c r="AU15">
        <f>GMs!J6</f>
        <v>4.0625694444444447</v>
      </c>
      <c r="AV15">
        <f>GMs!K6</f>
        <v>4.1268055555555554</v>
      </c>
      <c r="AW15">
        <f>GMs!L6</f>
        <v>3.9584722222222224</v>
      </c>
      <c r="AX15" t="e">
        <f>GMs!M6</f>
        <v>#DIV/0!</v>
      </c>
    </row>
    <row r="16" spans="1:50" x14ac:dyDescent="0.35">
      <c r="A16" t="s">
        <v>37</v>
      </c>
      <c r="B16" s="1" t="s">
        <v>255</v>
      </c>
      <c r="C16">
        <v>38.53345490092665</v>
      </c>
      <c r="E16" t="str">
        <v>George</v>
      </c>
      <c r="F16">
        <v>30.427412546276052</v>
      </c>
      <c r="G16" t="str">
        <v>Khris Middleton</v>
      </c>
      <c r="H16" t="str">
        <v>SF, SG</v>
      </c>
      <c r="I16" t="str">
        <v>MIL</v>
      </c>
      <c r="J16">
        <v>67</v>
      </c>
      <c r="K16">
        <v>31.1</v>
      </c>
      <c r="L16">
        <v>1</v>
      </c>
      <c r="M16">
        <v>6.8954166666666667</v>
      </c>
      <c r="N16">
        <v>5.0994444444444449</v>
      </c>
      <c r="O16">
        <v>4.0665277777777771</v>
      </c>
      <c r="P16">
        <v>2.9777777777777779</v>
      </c>
      <c r="Q16">
        <v>5.9183333333333339</v>
      </c>
      <c r="R16">
        <v>0.53</v>
      </c>
      <c r="S16">
        <v>2.2799999999999998</v>
      </c>
      <c r="T16">
        <v>1.1299999999999999</v>
      </c>
      <c r="U16">
        <v>1.21</v>
      </c>
      <c r="V16">
        <v>0.69</v>
      </c>
      <c r="W16">
        <v>1.1100000000000001</v>
      </c>
      <c r="X16">
        <v>0.46</v>
      </c>
      <c r="Y16">
        <v>-1.05</v>
      </c>
      <c r="Z16">
        <v>-0.88</v>
      </c>
      <c r="AA16">
        <f>M16 - sorted!X$103</f>
        <v>6.1044444444444448</v>
      </c>
      <c r="AB16">
        <f>N16 - sorted!Y$103</f>
        <v>4.4188888888888895</v>
      </c>
      <c r="AC16">
        <f>O16 - sorted!Z$103</f>
        <v>3.4931944444444438</v>
      </c>
      <c r="AD16">
        <f>P16 - sorted!AA$103</f>
        <v>2.2875000000000005</v>
      </c>
      <c r="AE16">
        <f>Q16 - sorted!AB$103</f>
        <v>5.0627777777777778</v>
      </c>
      <c r="AF16">
        <f t="shared" si="0"/>
        <v>37.680537183666431</v>
      </c>
      <c r="AG16">
        <f t="shared" si="0"/>
        <v>27.55232915534063</v>
      </c>
      <c r="AH16">
        <f t="shared" si="0"/>
        <v>21.989993417964921</v>
      </c>
      <c r="AI16">
        <f t="shared" si="1"/>
        <v>14.745186735870636</v>
      </c>
      <c r="AJ16">
        <f t="shared" si="1"/>
        <v>31.421344680993098</v>
      </c>
      <c r="AL16" t="str">
        <f>GMs!A7</f>
        <v>averages</v>
      </c>
      <c r="AM16" t="str">
        <f>GMs!B7</f>
        <v>avg_pFTORP</v>
      </c>
      <c r="AN16">
        <f>GMs!C7</f>
        <v>-0.30836974932249295</v>
      </c>
      <c r="AO16">
        <f>GMs!D7</f>
        <v>5.7285763888888894</v>
      </c>
      <c r="AP16">
        <f>GMs!E7</f>
        <v>5.4406944444444445</v>
      </c>
      <c r="AQ16">
        <f>GMs!F7</f>
        <v>4.9381597222222231</v>
      </c>
      <c r="AR16">
        <f>GMs!G7</f>
        <v>5.0701041666666669</v>
      </c>
      <c r="AS16">
        <f>GMs!H7</f>
        <v>4.5142222222222221</v>
      </c>
      <c r="AT16">
        <f>GMs!I7</f>
        <v>5.1635069444444452</v>
      </c>
      <c r="AU16">
        <f>GMs!J7</f>
        <v>4.2934027777777777</v>
      </c>
      <c r="AV16">
        <f>GMs!K7</f>
        <v>4.4391666666666678</v>
      </c>
      <c r="AW16">
        <f>GMs!L7</f>
        <v>4.2619097222222226</v>
      </c>
      <c r="AX16" t="e">
        <f>GMs!M7</f>
        <v>#DIV/0!</v>
      </c>
    </row>
    <row r="17" spans="1:50" x14ac:dyDescent="0.35">
      <c r="A17" t="s">
        <v>41</v>
      </c>
      <c r="B17" s="1" t="s">
        <v>254</v>
      </c>
      <c r="C17">
        <v>37.504013419784926</v>
      </c>
      <c r="E17" t="str">
        <v>Tom</v>
      </c>
      <c r="F17">
        <v>26.699964955080031</v>
      </c>
      <c r="G17" t="str">
        <v xml:space="preserve">LeBron James </v>
      </c>
      <c r="H17" t="str">
        <v>SF, PF</v>
      </c>
      <c r="I17" t="str">
        <v>LAL</v>
      </c>
      <c r="J17">
        <v>59</v>
      </c>
      <c r="K17">
        <v>34.1</v>
      </c>
      <c r="L17">
        <v>1</v>
      </c>
      <c r="M17">
        <v>6.8423611111111109</v>
      </c>
      <c r="N17">
        <v>4.5397222222222222</v>
      </c>
      <c r="O17">
        <v>1.0816666666666668</v>
      </c>
      <c r="P17">
        <v>6.252361111111111</v>
      </c>
      <c r="Q17">
        <v>6.7604166666666661</v>
      </c>
      <c r="R17">
        <v>1.66</v>
      </c>
      <c r="S17">
        <v>-2.09</v>
      </c>
      <c r="T17">
        <v>0.75</v>
      </c>
      <c r="U17">
        <v>1.89</v>
      </c>
      <c r="V17">
        <v>1.24</v>
      </c>
      <c r="W17">
        <v>4.22</v>
      </c>
      <c r="X17">
        <v>0.68</v>
      </c>
      <c r="Y17">
        <v>-0.1</v>
      </c>
      <c r="Z17">
        <v>-2.71</v>
      </c>
      <c r="AA17">
        <f>M17 - sorted!X$103</f>
        <v>6.0513888888888889</v>
      </c>
      <c r="AB17">
        <f>N17 - sorted!Y$103</f>
        <v>3.8591666666666669</v>
      </c>
      <c r="AC17">
        <f>O17 - sorted!Z$103</f>
        <v>0.50833333333333353</v>
      </c>
      <c r="AD17">
        <f>P17 - sorted!AA$103</f>
        <v>5.5620833333333337</v>
      </c>
      <c r="AE17">
        <f>Q17 - sorted!AB$103</f>
        <v>5.90486111111111</v>
      </c>
      <c r="AF17">
        <f t="shared" si="0"/>
        <v>37.361735645530267</v>
      </c>
      <c r="AG17">
        <f t="shared" si="0"/>
        <v>24.189056383904155</v>
      </c>
      <c r="AH17">
        <f t="shared" si="0"/>
        <v>4.0544859413045859</v>
      </c>
      <c r="AI17">
        <f t="shared" si="1"/>
        <v>34.42158428727452</v>
      </c>
      <c r="AJ17">
        <f t="shared" si="1"/>
        <v>36.481275900154216</v>
      </c>
      <c r="AL17" t="str">
        <f>GMs!A8</f>
        <v>averages</v>
      </c>
      <c r="AM17" t="str">
        <f>GMs!B8</f>
        <v>avg_pTOORP</v>
      </c>
      <c r="AN17">
        <f>GMs!C8</f>
        <v>-0.21742547425474262</v>
      </c>
      <c r="AO17">
        <f>GMs!D8</f>
        <v>7.551013888888888</v>
      </c>
      <c r="AP17">
        <f>GMs!E8</f>
        <v>7.4275694444444449</v>
      </c>
      <c r="AQ17">
        <f>GMs!F8</f>
        <v>6.469444444444445</v>
      </c>
      <c r="AR17">
        <f>GMs!G8</f>
        <v>6.6847222222222209</v>
      </c>
      <c r="AS17">
        <f>GMs!H8</f>
        <v>6.3906944444444438</v>
      </c>
      <c r="AT17">
        <f>GMs!I8</f>
        <v>7.208819444444444</v>
      </c>
      <c r="AU17">
        <f>GMs!J8</f>
        <v>5.8835069444444441</v>
      </c>
      <c r="AV17">
        <f>GMs!K8</f>
        <v>6.0917881944444439</v>
      </c>
      <c r="AW17">
        <f>GMs!L8</f>
        <v>5.7799999999999985</v>
      </c>
      <c r="AX17" t="e">
        <f>GMs!M8</f>
        <v>#DIV/0!</v>
      </c>
    </row>
    <row r="18" spans="1:50" x14ac:dyDescent="0.35">
      <c r="A18" t="s">
        <v>54</v>
      </c>
      <c r="B18" s="1" t="s">
        <v>256</v>
      </c>
      <c r="C18">
        <v>37.440193597503892</v>
      </c>
      <c r="E18" t="str">
        <v>Brandt</v>
      </c>
      <c r="F18">
        <v>35.714283621034468</v>
      </c>
      <c r="G18" t="str">
        <v>Jimmy Butler</v>
      </c>
      <c r="H18" t="str">
        <v>SF, SG</v>
      </c>
      <c r="I18" t="str">
        <v>MIA</v>
      </c>
      <c r="J18">
        <v>64</v>
      </c>
      <c r="K18">
        <v>33.4</v>
      </c>
      <c r="L18">
        <v>1</v>
      </c>
      <c r="M18">
        <v>6.6755555555555546</v>
      </c>
      <c r="N18">
        <v>5.8933333333333326</v>
      </c>
      <c r="O18">
        <v>4.177777777777778</v>
      </c>
      <c r="P18">
        <v>3.5822222222222222</v>
      </c>
      <c r="Q18">
        <v>6.8088888888888883</v>
      </c>
      <c r="R18">
        <v>-0.15</v>
      </c>
      <c r="S18">
        <v>2.6</v>
      </c>
      <c r="T18">
        <v>-0.84</v>
      </c>
      <c r="U18">
        <v>1.1000000000000001</v>
      </c>
      <c r="V18">
        <v>0.72</v>
      </c>
      <c r="W18">
        <v>1.93</v>
      </c>
      <c r="X18">
        <v>2.15</v>
      </c>
      <c r="Y18">
        <v>0.15</v>
      </c>
      <c r="Z18">
        <v>-1.03</v>
      </c>
      <c r="AA18">
        <f>M18 - sorted!X$103</f>
        <v>5.8845833333333326</v>
      </c>
      <c r="AB18">
        <f>N18 - sorted!Y$103</f>
        <v>5.2127777777777773</v>
      </c>
      <c r="AC18">
        <f>O18 - sorted!Z$103</f>
        <v>3.6044444444444448</v>
      </c>
      <c r="AD18">
        <f>P18 - sorted!AA$103</f>
        <v>2.8919444444444449</v>
      </c>
      <c r="AE18">
        <f>Q18 - sorted!AB$103</f>
        <v>5.9533333333333323</v>
      </c>
      <c r="AF18">
        <f t="shared" si="0"/>
        <v>36.359430286102175</v>
      </c>
      <c r="AG18">
        <f t="shared" si="0"/>
        <v>32.322668401378053</v>
      </c>
      <c r="AH18">
        <f t="shared" si="0"/>
        <v>22.658475177250438</v>
      </c>
      <c r="AI18">
        <f t="shared" si="1"/>
        <v>18.37718750542188</v>
      </c>
      <c r="AJ18">
        <f t="shared" si="1"/>
        <v>36.772536991278614</v>
      </c>
      <c r="AL18" t="str">
        <f>GMs!A9</f>
        <v>averages</v>
      </c>
      <c r="AM18" t="str">
        <f>GMs!B9</f>
        <v>FG%</v>
      </c>
      <c r="AN18">
        <f>GMs!C9</f>
        <v>0.26731707317073167</v>
      </c>
      <c r="AO18">
        <f>GMs!D9</f>
        <v>1.4428749999999999</v>
      </c>
      <c r="AP18">
        <f>GMs!E9</f>
        <v>1.9900000000000002</v>
      </c>
      <c r="AQ18">
        <f>GMs!F9</f>
        <v>0.61749999999999994</v>
      </c>
      <c r="AR18">
        <f>GMs!G9</f>
        <v>1.0649999999999999</v>
      </c>
      <c r="AS18">
        <f>GMs!H9</f>
        <v>1.45</v>
      </c>
      <c r="AT18">
        <f>GMs!I9</f>
        <v>0.17</v>
      </c>
      <c r="AU18">
        <f>GMs!J9</f>
        <v>1.355</v>
      </c>
      <c r="AV18">
        <f>GMs!K9</f>
        <v>-0.57999999999999996</v>
      </c>
      <c r="AW18">
        <f>GMs!L9</f>
        <v>0.59499999999999997</v>
      </c>
      <c r="AX18" t="e">
        <f>GMs!M9</f>
        <v>#DIV/0!</v>
      </c>
    </row>
    <row r="19" spans="1:50" x14ac:dyDescent="0.35">
      <c r="A19" t="s">
        <v>43</v>
      </c>
      <c r="B19" s="1" t="s">
        <v>257</v>
      </c>
      <c r="C19">
        <v>36.208193549991954</v>
      </c>
      <c r="E19" t="str">
        <v>Alex</v>
      </c>
      <c r="F19">
        <v>38.875677136346631</v>
      </c>
      <c r="G19" t="str">
        <v>Jayson Tatum</v>
      </c>
      <c r="H19" t="str">
        <v>PF, SF</v>
      </c>
      <c r="I19" t="str">
        <v>BOS</v>
      </c>
      <c r="J19">
        <v>70</v>
      </c>
      <c r="K19">
        <v>34.6</v>
      </c>
      <c r="L19">
        <v>1</v>
      </c>
      <c r="M19">
        <v>6.6013888888888888</v>
      </c>
      <c r="N19">
        <v>6.3680555555555562</v>
      </c>
      <c r="O19">
        <v>5.8722222222222227</v>
      </c>
      <c r="P19">
        <v>5.5027777777777773</v>
      </c>
      <c r="Q19">
        <v>7.3597222222222225</v>
      </c>
      <c r="R19">
        <v>-0.28000000000000003</v>
      </c>
      <c r="S19">
        <v>0.89</v>
      </c>
      <c r="T19">
        <v>1.72</v>
      </c>
      <c r="U19">
        <v>1.74</v>
      </c>
      <c r="V19">
        <v>0.96</v>
      </c>
      <c r="W19">
        <v>0.51</v>
      </c>
      <c r="X19">
        <v>1.25</v>
      </c>
      <c r="Y19">
        <v>0.78</v>
      </c>
      <c r="Z19">
        <v>-1.02</v>
      </c>
      <c r="AA19">
        <f>M19 - sorted!X$103</f>
        <v>5.8104166666666668</v>
      </c>
      <c r="AB19">
        <f>N19 - sorted!Y$103</f>
        <v>5.6875000000000009</v>
      </c>
      <c r="AC19">
        <f>O19 - sorted!Z$103</f>
        <v>5.2988888888888894</v>
      </c>
      <c r="AD19">
        <f>P19 - sorted!AA$103</f>
        <v>4.8125</v>
      </c>
      <c r="AE19">
        <f>Q19 - sorted!AB$103</f>
        <v>6.5041666666666664</v>
      </c>
      <c r="AF19">
        <f t="shared" si="0"/>
        <v>35.913775779911838</v>
      </c>
      <c r="AG19">
        <f t="shared" si="0"/>
        <v>35.17519106459639</v>
      </c>
      <c r="AH19">
        <f t="shared" si="0"/>
        <v>32.840094981599059</v>
      </c>
      <c r="AI19">
        <f t="shared" si="1"/>
        <v>29.917469362350786</v>
      </c>
      <c r="AJ19">
        <f t="shared" si="1"/>
        <v>40.082397986692271</v>
      </c>
      <c r="AL19" t="str">
        <f>GMs!A10</f>
        <v>averages</v>
      </c>
      <c r="AM19" t="str">
        <f>GMs!B10</f>
        <v>FT%</v>
      </c>
      <c r="AN19">
        <f>GMs!C10</f>
        <v>-6.1585365853658635E-3</v>
      </c>
      <c r="AO19">
        <f>GMs!D10</f>
        <v>1.6547499999999997</v>
      </c>
      <c r="AP19">
        <f>GMs!E10</f>
        <v>0.6</v>
      </c>
      <c r="AQ19">
        <f>GMs!F10</f>
        <v>2.1849999999999996</v>
      </c>
      <c r="AR19">
        <f>GMs!G10</f>
        <v>0.72250000000000003</v>
      </c>
      <c r="AS19">
        <f>GMs!H10</f>
        <v>7.5000000000000067E-2</v>
      </c>
      <c r="AT19">
        <f>GMs!I10</f>
        <v>2.2199999999999998</v>
      </c>
      <c r="AU19">
        <f>GMs!J10</f>
        <v>-0.33999999999999991</v>
      </c>
      <c r="AV19">
        <f>GMs!K10</f>
        <v>2.3199999999999998</v>
      </c>
      <c r="AW19">
        <f>GMs!L10</f>
        <v>1.64</v>
      </c>
      <c r="AX19" t="e">
        <f>GMs!M10</f>
        <v>#DIV/0!</v>
      </c>
    </row>
    <row r="20" spans="1:50" x14ac:dyDescent="0.35">
      <c r="A20" t="s">
        <v>46</v>
      </c>
      <c r="B20" s="1" t="s">
        <v>258</v>
      </c>
      <c r="C20">
        <v>35.714283621034468</v>
      </c>
      <c r="E20" t="str">
        <v>_______</v>
      </c>
      <c r="F20">
        <v>18.033418074309147</v>
      </c>
      <c r="G20" t="str">
        <v>Russell Westbrook</v>
      </c>
      <c r="H20" t="str">
        <v>PG</v>
      </c>
      <c r="I20" t="str">
        <v>WAS</v>
      </c>
      <c r="J20">
        <v>67</v>
      </c>
      <c r="K20">
        <v>35.799999999999997</v>
      </c>
      <c r="L20">
        <v>1</v>
      </c>
      <c r="M20">
        <v>6.5138888888888893</v>
      </c>
      <c r="N20">
        <v>3.2383333333333337</v>
      </c>
      <c r="O20">
        <v>-6.5138888888889149E-2</v>
      </c>
      <c r="P20">
        <v>4.0851388888888875</v>
      </c>
      <c r="Q20">
        <v>6.1509722222222223</v>
      </c>
      <c r="R20">
        <v>0.18</v>
      </c>
      <c r="S20">
        <v>-0.91</v>
      </c>
      <c r="T20">
        <v>-0.68</v>
      </c>
      <c r="U20">
        <v>1.94</v>
      </c>
      <c r="V20">
        <v>1.48</v>
      </c>
      <c r="W20">
        <v>3.55</v>
      </c>
      <c r="X20">
        <v>1.44</v>
      </c>
      <c r="Y20">
        <v>-0.39</v>
      </c>
      <c r="Z20">
        <v>-3.13</v>
      </c>
      <c r="AA20">
        <f>M20 - sorted!X$103</f>
        <v>5.7229166666666673</v>
      </c>
      <c r="AB20">
        <f>N20 - sorted!Y$103</f>
        <v>2.5577777777777784</v>
      </c>
      <c r="AC20">
        <f>O20 - sorted!Z$103</f>
        <v>-0.63847222222222244</v>
      </c>
      <c r="AD20">
        <f>P20 - sorted!AA$103</f>
        <v>3.3948611111111102</v>
      </c>
      <c r="AE20">
        <f>Q20 - sorted!AB$103</f>
        <v>5.2954166666666662</v>
      </c>
      <c r="AF20">
        <f t="shared" si="0"/>
        <v>35.388003609687281</v>
      </c>
      <c r="AG20">
        <f t="shared" si="0"/>
        <v>16.369238550564276</v>
      </c>
      <c r="AH20">
        <f t="shared" si="0"/>
        <v>-2.8364677246385748</v>
      </c>
      <c r="AI20">
        <f t="shared" si="1"/>
        <v>21.399125645712559</v>
      </c>
      <c r="AJ20">
        <f t="shared" si="1"/>
        <v>32.819231006590144</v>
      </c>
      <c r="AL20" t="str">
        <f>GMs!A11</f>
        <v>averages</v>
      </c>
      <c r="AM20" t="str">
        <f>GMs!B11</f>
        <v>3PM</v>
      </c>
      <c r="AN20">
        <f>GMs!C11</f>
        <v>-8.5060975609756118E-2</v>
      </c>
      <c r="AO20">
        <f>GMs!D11</f>
        <v>0.56300000000000006</v>
      </c>
      <c r="AP20">
        <f>GMs!E11</f>
        <v>-0.80249999999999999</v>
      </c>
      <c r="AQ20">
        <f>GMs!F11</f>
        <v>0.97500000000000009</v>
      </c>
      <c r="AR20">
        <f>GMs!G11</f>
        <v>1.3525</v>
      </c>
      <c r="AS20">
        <f>GMs!H11</f>
        <v>0.255</v>
      </c>
      <c r="AT20">
        <f>GMs!I11</f>
        <v>1.1275000000000002</v>
      </c>
      <c r="AU20">
        <f>GMs!J11</f>
        <v>0.1825</v>
      </c>
      <c r="AV20">
        <f>GMs!K11</f>
        <v>1.5725000000000002</v>
      </c>
      <c r="AW20">
        <f>GMs!L11</f>
        <v>0.20249999999999999</v>
      </c>
      <c r="AX20" t="e">
        <f>GMs!M11</f>
        <v>#DIV/0!</v>
      </c>
    </row>
    <row r="21" spans="1:50" x14ac:dyDescent="0.35">
      <c r="A21" t="s">
        <v>50</v>
      </c>
      <c r="B21" s="1" t="s">
        <v>251</v>
      </c>
      <c r="C21">
        <v>32.359580788958048</v>
      </c>
      <c r="E21" t="str">
        <v>Zmo</v>
      </c>
      <c r="F21">
        <v>22.883724567666938</v>
      </c>
      <c r="G21" t="str">
        <v>Donovan Mitchell</v>
      </c>
      <c r="H21" t="str">
        <v>SG</v>
      </c>
      <c r="I21" t="str">
        <v>UTA</v>
      </c>
      <c r="J21">
        <v>70</v>
      </c>
      <c r="K21">
        <v>34.9</v>
      </c>
      <c r="L21">
        <v>1</v>
      </c>
      <c r="M21">
        <v>6.3680555555555554</v>
      </c>
      <c r="N21">
        <v>3.9666666666666668</v>
      </c>
      <c r="O21">
        <v>2.7416666666666667</v>
      </c>
      <c r="P21">
        <v>2.2458333333333336</v>
      </c>
      <c r="Q21">
        <v>5.6097222222222216</v>
      </c>
      <c r="R21">
        <v>-0.28999999999999998</v>
      </c>
      <c r="S21">
        <v>1.77</v>
      </c>
      <c r="T21">
        <v>1.43</v>
      </c>
      <c r="U21">
        <v>1.96</v>
      </c>
      <c r="V21">
        <v>-7.0000000000000007E-2</v>
      </c>
      <c r="W21">
        <v>1.26</v>
      </c>
      <c r="X21">
        <v>0.49</v>
      </c>
      <c r="Y21">
        <v>-0.78</v>
      </c>
      <c r="Z21">
        <v>-1.69</v>
      </c>
      <c r="AA21">
        <f>M21 - sorted!X$103</f>
        <v>5.5770833333333334</v>
      </c>
      <c r="AB21">
        <f>N21 - sorted!Y$103</f>
        <v>3.2861111111111114</v>
      </c>
      <c r="AC21">
        <f>O21 - sorted!Z$103</f>
        <v>2.1683333333333334</v>
      </c>
      <c r="AD21">
        <f>P21 - sorted!AA$103</f>
        <v>1.5555555555555562</v>
      </c>
      <c r="AE21">
        <f>Q21 - sorted!AB$103</f>
        <v>4.7541666666666655</v>
      </c>
      <c r="AF21">
        <f t="shared" si="0"/>
        <v>34.511716659313016</v>
      </c>
      <c r="AG21">
        <f t="shared" si="0"/>
        <v>20.745665948433466</v>
      </c>
      <c r="AH21">
        <f t="shared" si="0"/>
        <v>14.029135113564807</v>
      </c>
      <c r="AI21">
        <f t="shared" si="1"/>
        <v>10.347060803992179</v>
      </c>
      <c r="AJ21">
        <f t="shared" si="1"/>
        <v>29.566954582201074</v>
      </c>
      <c r="AL21" t="str">
        <f>GMs!A12</f>
        <v>averages</v>
      </c>
      <c r="AM21" t="str">
        <f>GMs!B12</f>
        <v>PTS</v>
      </c>
      <c r="AN21">
        <f>GMs!C12</f>
        <v>1.4695121951219591E-2</v>
      </c>
      <c r="AO21">
        <f>GMs!D12</f>
        <v>1.4472499999999999</v>
      </c>
      <c r="AP21">
        <f>GMs!E12</f>
        <v>0.94500000000000006</v>
      </c>
      <c r="AQ21">
        <f>GMs!F12</f>
        <v>1.8699999999999999</v>
      </c>
      <c r="AR21">
        <f>GMs!G12</f>
        <v>1.6174999999999999</v>
      </c>
      <c r="AS21">
        <f>GMs!H12</f>
        <v>1.8025000000000002</v>
      </c>
      <c r="AT21">
        <f>GMs!I12</f>
        <v>1.68</v>
      </c>
      <c r="AU21">
        <f>GMs!J12</f>
        <v>1.0149999999999999</v>
      </c>
      <c r="AV21">
        <f>GMs!K12</f>
        <v>1.82</v>
      </c>
      <c r="AW21">
        <f>GMs!L12</f>
        <v>0.96750000000000003</v>
      </c>
      <c r="AX21" t="e">
        <f>GMs!M12</f>
        <v>#DIV/0!</v>
      </c>
    </row>
    <row r="22" spans="1:50" x14ac:dyDescent="0.35">
      <c r="A22" t="s">
        <v>62</v>
      </c>
      <c r="B22" s="1" t="s">
        <v>250</v>
      </c>
      <c r="C22">
        <v>30.799232380435054</v>
      </c>
      <c r="E22" t="str">
        <v>Alex</v>
      </c>
      <c r="F22">
        <v>23.638463335512075</v>
      </c>
      <c r="G22" t="str">
        <v>Zach LaVine</v>
      </c>
      <c r="H22" t="str">
        <v>SG</v>
      </c>
      <c r="I22" t="str">
        <v>CHI</v>
      </c>
      <c r="J22">
        <v>68</v>
      </c>
      <c r="K22">
        <v>35</v>
      </c>
      <c r="L22">
        <v>1</v>
      </c>
      <c r="M22">
        <v>6.2144444444444433</v>
      </c>
      <c r="N22">
        <v>4.0799999999999983</v>
      </c>
      <c r="O22">
        <v>3.1733333333333329</v>
      </c>
      <c r="P22">
        <v>3.2772222222222211</v>
      </c>
      <c r="Q22">
        <v>6.1483333333333325</v>
      </c>
      <c r="R22">
        <v>-0.26</v>
      </c>
      <c r="S22">
        <v>0.85</v>
      </c>
      <c r="T22">
        <v>1.83</v>
      </c>
      <c r="U22">
        <v>1.96</v>
      </c>
      <c r="V22">
        <v>0.02</v>
      </c>
      <c r="W22">
        <v>0.96</v>
      </c>
      <c r="X22">
        <v>1.22</v>
      </c>
      <c r="Y22">
        <v>-7.0000000000000007E-2</v>
      </c>
      <c r="Z22">
        <v>-2.19</v>
      </c>
      <c r="AA22">
        <f>M22 - sorted!X$103</f>
        <v>5.4234722222222214</v>
      </c>
      <c r="AB22">
        <f>N22 - sorted!Y$103</f>
        <v>3.3994444444444429</v>
      </c>
      <c r="AC22">
        <f>O22 - sorted!Z$103</f>
        <v>2.5999999999999996</v>
      </c>
      <c r="AD22">
        <f>P22 - sorted!AA$103</f>
        <v>2.5869444444444438</v>
      </c>
      <c r="AE22">
        <f>Q22 - sorted!AB$103</f>
        <v>5.2927777777777765</v>
      </c>
      <c r="AF22">
        <f t="shared" si="0"/>
        <v>33.588694404918783</v>
      </c>
      <c r="AG22">
        <f t="shared" si="0"/>
        <v>21.426666092724314</v>
      </c>
      <c r="AH22">
        <f t="shared" si="0"/>
        <v>16.62294448667263</v>
      </c>
      <c r="AI22">
        <f t="shared" si="1"/>
        <v>16.544495940639123</v>
      </c>
      <c r="AJ22">
        <f t="shared" si="1"/>
        <v>32.803374385583368</v>
      </c>
      <c r="AL22" t="str">
        <f>GMs!A13</f>
        <v>averages</v>
      </c>
      <c r="AM22" t="str">
        <f>GMs!B13</f>
        <v>TREB</v>
      </c>
      <c r="AN22">
        <f>GMs!C13</f>
        <v>0.16762195121951229</v>
      </c>
      <c r="AO22">
        <f>GMs!D13</f>
        <v>1.0137499999999999</v>
      </c>
      <c r="AP22">
        <f>GMs!E13</f>
        <v>1.7875000000000001</v>
      </c>
      <c r="AQ22">
        <f>GMs!F13</f>
        <v>0.66499999999999992</v>
      </c>
      <c r="AR22">
        <f>GMs!G13</f>
        <v>1.2649999999999999</v>
      </c>
      <c r="AS22">
        <f>GMs!H13</f>
        <v>1.64</v>
      </c>
      <c r="AT22">
        <f>GMs!I13</f>
        <v>1.41</v>
      </c>
      <c r="AU22">
        <f>GMs!J13</f>
        <v>1.6875</v>
      </c>
      <c r="AV22">
        <f>GMs!K13</f>
        <v>7.7499999999999999E-2</v>
      </c>
      <c r="AW22">
        <f>GMs!L13</f>
        <v>0.22749999999999998</v>
      </c>
      <c r="AX22" t="e">
        <f>GMs!M13</f>
        <v>#DIV/0!</v>
      </c>
    </row>
    <row r="23" spans="1:50" x14ac:dyDescent="0.35">
      <c r="A23" t="s">
        <v>59</v>
      </c>
      <c r="B23" s="1" t="s">
        <v>253</v>
      </c>
      <c r="C23">
        <v>30.495856993360039</v>
      </c>
      <c r="E23" t="str">
        <v>Dylan</v>
      </c>
      <c r="F23">
        <v>38.53345490092665</v>
      </c>
      <c r="G23" t="str">
        <v>Joel Embiid</v>
      </c>
      <c r="H23" t="str">
        <v>C</v>
      </c>
      <c r="I23" t="str">
        <v>PHI</v>
      </c>
      <c r="J23">
        <v>60</v>
      </c>
      <c r="K23">
        <v>30.7</v>
      </c>
      <c r="L23">
        <v>1</v>
      </c>
      <c r="M23">
        <v>5.9249999999999998</v>
      </c>
      <c r="N23">
        <v>6.3166666666666673</v>
      </c>
      <c r="O23">
        <v>6.0250000000000004</v>
      </c>
      <c r="P23">
        <v>4.9833333333333325</v>
      </c>
      <c r="Q23">
        <v>7.9750000000000005</v>
      </c>
      <c r="R23">
        <v>0.76</v>
      </c>
      <c r="S23">
        <v>1.6</v>
      </c>
      <c r="T23">
        <v>-0.44</v>
      </c>
      <c r="U23">
        <v>1.71</v>
      </c>
      <c r="V23">
        <v>3.03</v>
      </c>
      <c r="W23">
        <v>0.35</v>
      </c>
      <c r="X23">
        <v>0.1</v>
      </c>
      <c r="Y23">
        <v>2.46</v>
      </c>
      <c r="Z23">
        <v>-1.99</v>
      </c>
      <c r="AA23">
        <f>M23 - sorted!X$103</f>
        <v>5.1340277777777779</v>
      </c>
      <c r="AB23">
        <f>N23 - sorted!Y$103</f>
        <v>5.636111111111112</v>
      </c>
      <c r="AC23">
        <f>O23 - sorted!Z$103</f>
        <v>5.4516666666666671</v>
      </c>
      <c r="AD23">
        <f>P23 - sorted!AA$103</f>
        <v>4.2930555555555552</v>
      </c>
      <c r="AE23">
        <f>Q23 - sorted!AB$103</f>
        <v>7.1194444444444445</v>
      </c>
      <c r="AF23">
        <f t="shared" si="0"/>
        <v>31.849473448175953</v>
      </c>
      <c r="AG23">
        <f t="shared" si="0"/>
        <v>34.866404234464504</v>
      </c>
      <c r="AH23">
        <f t="shared" si="0"/>
        <v>33.758109881991146</v>
      </c>
      <c r="AI23">
        <f t="shared" si="1"/>
        <v>26.796218701017683</v>
      </c>
      <c r="AJ23">
        <f t="shared" si="1"/>
        <v>43.779494358271329</v>
      </c>
      <c r="AL23" t="str">
        <f>GMs!A14</f>
        <v>averages</v>
      </c>
      <c r="AM23" t="str">
        <f>GMs!B14</f>
        <v>AST</v>
      </c>
      <c r="AN23">
        <f>GMs!C14</f>
        <v>0.15676829268292683</v>
      </c>
      <c r="AO23">
        <f>GMs!D14</f>
        <v>1.6391249999999999</v>
      </c>
      <c r="AP23">
        <f>GMs!E14</f>
        <v>0.30000000000000004</v>
      </c>
      <c r="AQ23">
        <f>GMs!F14</f>
        <v>2.3149999999999999</v>
      </c>
      <c r="AR23">
        <f>GMs!G14</f>
        <v>0.39999999999999997</v>
      </c>
      <c r="AS23">
        <f>GMs!H14</f>
        <v>1.2349999999999999</v>
      </c>
      <c r="AT23">
        <f>GMs!I14</f>
        <v>0.75750000000000006</v>
      </c>
      <c r="AU23">
        <f>GMs!J14</f>
        <v>1.6975</v>
      </c>
      <c r="AV23">
        <f>GMs!K14</f>
        <v>1.8725000000000001</v>
      </c>
      <c r="AW23">
        <f>GMs!L14</f>
        <v>1.4624999999999999</v>
      </c>
      <c r="AX23" t="e">
        <f>GMs!M14</f>
        <v>#DIV/0!</v>
      </c>
    </row>
    <row r="24" spans="1:50" x14ac:dyDescent="0.35">
      <c r="A24" t="s">
        <v>56</v>
      </c>
      <c r="B24" s="1" t="s">
        <v>252</v>
      </c>
      <c r="C24">
        <v>30.427412546276052</v>
      </c>
      <c r="E24" t="str">
        <v>Brandt</v>
      </c>
      <c r="F24">
        <v>25.90360456400813</v>
      </c>
      <c r="G24" t="str">
        <v>Fred VanVleet</v>
      </c>
      <c r="H24" t="str">
        <v>SG, PG</v>
      </c>
      <c r="I24" t="str">
        <v>TOR</v>
      </c>
      <c r="J24">
        <v>67</v>
      </c>
      <c r="K24">
        <v>35.6</v>
      </c>
      <c r="L24">
        <v>1</v>
      </c>
      <c r="M24">
        <v>5.7322222222222221</v>
      </c>
      <c r="N24">
        <v>4.4201388888888893</v>
      </c>
      <c r="O24">
        <v>2.1495833333333336</v>
      </c>
      <c r="P24">
        <v>3.3686111111111114</v>
      </c>
      <c r="Q24">
        <v>5.2297222222222226</v>
      </c>
      <c r="R24">
        <v>-1.67</v>
      </c>
      <c r="S24">
        <v>1.1299999999999999</v>
      </c>
      <c r="T24">
        <v>1.47</v>
      </c>
      <c r="U24">
        <v>0.81</v>
      </c>
      <c r="V24">
        <v>-0.39</v>
      </c>
      <c r="W24">
        <v>2.44</v>
      </c>
      <c r="X24">
        <v>2.37</v>
      </c>
      <c r="Y24">
        <v>-0.54</v>
      </c>
      <c r="Z24">
        <v>-0.87</v>
      </c>
      <c r="AA24">
        <f>M24 - sorted!X$103</f>
        <v>4.9412500000000001</v>
      </c>
      <c r="AB24">
        <f>N24 - sorted!Y$103</f>
        <v>3.7395833333333339</v>
      </c>
      <c r="AC24">
        <f>O24 - sorted!Z$103</f>
        <v>1.5762500000000004</v>
      </c>
      <c r="AD24">
        <f>P24 - sorted!AA$103</f>
        <v>2.6783333333333341</v>
      </c>
      <c r="AE24">
        <f>Q24 - sorted!AB$103</f>
        <v>4.3741666666666665</v>
      </c>
      <c r="AF24">
        <f t="shared" si="0"/>
        <v>30.691105555681212</v>
      </c>
      <c r="AG24">
        <f t="shared" si="0"/>
        <v>23.470501084597259</v>
      </c>
      <c r="AH24">
        <f t="shared" si="0"/>
        <v>10.471410095045286</v>
      </c>
      <c r="AI24">
        <f t="shared" si="1"/>
        <v>17.093635762873671</v>
      </c>
      <c r="AJ24">
        <f t="shared" si="1"/>
        <v>27.283601157225846</v>
      </c>
      <c r="AL24" t="str">
        <f>GMs!A15</f>
        <v>averages</v>
      </c>
      <c r="AM24" t="str">
        <f>GMs!B15</f>
        <v>STL</v>
      </c>
      <c r="AN24">
        <f>GMs!C15</f>
        <v>3.8658536585365846E-2</v>
      </c>
      <c r="AO24">
        <f>GMs!D15</f>
        <v>0.67512499999999998</v>
      </c>
      <c r="AP24">
        <f>GMs!E15</f>
        <v>0.375</v>
      </c>
      <c r="AQ24">
        <f>GMs!F15</f>
        <v>0.42749999999999999</v>
      </c>
      <c r="AR24">
        <f>GMs!G15</f>
        <v>0.65500000000000003</v>
      </c>
      <c r="AS24">
        <f>GMs!H15</f>
        <v>0.93500000000000005</v>
      </c>
      <c r="AT24">
        <f>GMs!I15</f>
        <v>-6.7500000000000004E-2</v>
      </c>
      <c r="AU24">
        <f>GMs!J15</f>
        <v>0.35749999999999998</v>
      </c>
      <c r="AV24">
        <f>GMs!K15</f>
        <v>0.93</v>
      </c>
      <c r="AW24">
        <f>GMs!L15</f>
        <v>1.2524999999999999</v>
      </c>
      <c r="AX24" t="e">
        <f>GMs!M15</f>
        <v>#DIV/0!</v>
      </c>
    </row>
    <row r="25" spans="1:50" x14ac:dyDescent="0.35">
      <c r="A25" t="s">
        <v>51</v>
      </c>
      <c r="B25" s="1" t="s">
        <v>255</v>
      </c>
      <c r="C25">
        <v>30.296998126832214</v>
      </c>
      <c r="E25" t="str">
        <v>Akbar</v>
      </c>
      <c r="F25">
        <v>21.385346131503777</v>
      </c>
      <c r="G25" t="str">
        <v>Bradley Beal</v>
      </c>
      <c r="H25" t="str">
        <v>SG</v>
      </c>
      <c r="I25" t="str">
        <v>WAS</v>
      </c>
      <c r="J25">
        <v>60</v>
      </c>
      <c r="K25">
        <v>35</v>
      </c>
      <c r="L25">
        <v>1</v>
      </c>
      <c r="M25">
        <v>5.7</v>
      </c>
      <c r="N25">
        <v>3.7416666666666671</v>
      </c>
      <c r="O25">
        <v>2.5750000000000002</v>
      </c>
      <c r="P25">
        <v>1.8583333333333334</v>
      </c>
      <c r="Q25">
        <v>5.3916666666666666</v>
      </c>
      <c r="R25">
        <v>-0.59</v>
      </c>
      <c r="S25">
        <v>2.2599999999999998</v>
      </c>
      <c r="T25">
        <v>1.52</v>
      </c>
      <c r="U25">
        <v>2.13</v>
      </c>
      <c r="V25">
        <v>-0.44</v>
      </c>
      <c r="W25">
        <v>1.4</v>
      </c>
      <c r="X25">
        <v>0.56000000000000005</v>
      </c>
      <c r="Y25">
        <v>-0.37</v>
      </c>
      <c r="Z25">
        <v>-1.98</v>
      </c>
      <c r="AA25">
        <f>M25 - sorted!X$103</f>
        <v>4.9090277777777782</v>
      </c>
      <c r="AB25">
        <f>N25 - sorted!Y$103</f>
        <v>3.0611111111111118</v>
      </c>
      <c r="AC25">
        <f>O25 - sorted!Z$103</f>
        <v>2.0016666666666669</v>
      </c>
      <c r="AD25">
        <f>P25 - sorted!AA$103</f>
        <v>1.1680555555555561</v>
      </c>
      <c r="AE25">
        <f>Q25 - sorted!AB$103</f>
        <v>4.5361111111111105</v>
      </c>
      <c r="AF25">
        <f t="shared" si="0"/>
        <v>30.497487867598519</v>
      </c>
      <c r="AG25">
        <f t="shared" si="0"/>
        <v>19.393680367856032</v>
      </c>
      <c r="AH25">
        <f t="shared" si="0"/>
        <v>13.027664313137073</v>
      </c>
      <c r="AI25">
        <f t="shared" si="1"/>
        <v>8.0186411929976984</v>
      </c>
      <c r="AJ25">
        <f t="shared" si="1"/>
        <v>28.256696951641459</v>
      </c>
      <c r="AL25" t="str">
        <f>GMs!A16</f>
        <v>averages</v>
      </c>
      <c r="AM25" t="str">
        <f>GMs!B16</f>
        <v>BLK</v>
      </c>
      <c r="AN25">
        <f>GMs!C16</f>
        <v>0.15725609756097567</v>
      </c>
      <c r="AO25">
        <f>GMs!D16</f>
        <v>0.80712499999999998</v>
      </c>
      <c r="AP25">
        <f>GMs!E16</f>
        <v>3.395</v>
      </c>
      <c r="AQ25">
        <f>GMs!F16</f>
        <v>-0.70250000000000001</v>
      </c>
      <c r="AR25">
        <f>GMs!G16</f>
        <v>1.1400000000000001</v>
      </c>
      <c r="AS25">
        <f>GMs!H16</f>
        <v>0.75499999999999989</v>
      </c>
      <c r="AT25">
        <f>GMs!I16</f>
        <v>1.55</v>
      </c>
      <c r="AU25">
        <f>GMs!J16</f>
        <v>1.2475000000000001</v>
      </c>
      <c r="AV25">
        <f>GMs!K16</f>
        <v>-0.28249999999999997</v>
      </c>
      <c r="AW25">
        <f>GMs!L16</f>
        <v>0.1875</v>
      </c>
      <c r="AX25" t="e">
        <f>GMs!M16</f>
        <v>#DIV/0!</v>
      </c>
    </row>
    <row r="26" spans="1:50" x14ac:dyDescent="0.35">
      <c r="A26" t="s">
        <v>52</v>
      </c>
      <c r="B26" s="1" t="s">
        <v>254</v>
      </c>
      <c r="C26">
        <v>28.932733809955266</v>
      </c>
      <c r="E26" t="str">
        <v>Dylan</v>
      </c>
      <c r="F26">
        <v>22.904072916800029</v>
      </c>
      <c r="G26" t="str">
        <v>Kevin Durant</v>
      </c>
      <c r="H26" t="str">
        <v>SF, PF</v>
      </c>
      <c r="I26" t="str">
        <v>BRO</v>
      </c>
      <c r="J26">
        <v>62</v>
      </c>
      <c r="K26">
        <v>30.6</v>
      </c>
      <c r="L26">
        <v>1</v>
      </c>
      <c r="M26">
        <v>5.6402777777777784</v>
      </c>
      <c r="N26">
        <v>3.9697222222222237</v>
      </c>
      <c r="O26">
        <v>3.2291666666666674</v>
      </c>
      <c r="P26">
        <v>1.8255555555555558</v>
      </c>
      <c r="Q26">
        <v>5.8900000000000006</v>
      </c>
      <c r="R26">
        <v>0.76</v>
      </c>
      <c r="S26">
        <v>2.4900000000000002</v>
      </c>
      <c r="T26">
        <v>0.78</v>
      </c>
      <c r="U26">
        <v>1.75</v>
      </c>
      <c r="V26">
        <v>0.45</v>
      </c>
      <c r="W26">
        <v>0.86</v>
      </c>
      <c r="X26">
        <v>-0.54</v>
      </c>
      <c r="Y26">
        <v>0.28999999999999998</v>
      </c>
      <c r="Z26">
        <v>-2.23</v>
      </c>
      <c r="AA26">
        <f>M26 - sorted!X$103</f>
        <v>4.8493055555555564</v>
      </c>
      <c r="AB26">
        <f>N26 - sorted!Y$103</f>
        <v>3.2891666666666683</v>
      </c>
      <c r="AC26">
        <f>O26 - sorted!Z$103</f>
        <v>2.6558333333333342</v>
      </c>
      <c r="AD26">
        <f>P26 - sorted!AA$103</f>
        <v>1.1352777777777785</v>
      </c>
      <c r="AE26">
        <f>Q26 - sorted!AB$103</f>
        <v>5.0344444444444445</v>
      </c>
      <c r="AF26">
        <f t="shared" si="0"/>
        <v>30.138627497445249</v>
      </c>
      <c r="AG26">
        <f t="shared" si="0"/>
        <v>20.764026246441318</v>
      </c>
      <c r="AH26">
        <f t="shared" si="0"/>
        <v>16.95843720481593</v>
      </c>
      <c r="AI26">
        <f t="shared" si="1"/>
        <v>7.8216852689135781</v>
      </c>
      <c r="AJ26">
        <f t="shared" si="1"/>
        <v>31.251094644920386</v>
      </c>
      <c r="AL26" t="str">
        <f>GMs!A17</f>
        <v>averages</v>
      </c>
      <c r="AM26" t="str">
        <f>GMs!B17</f>
        <v>TO</v>
      </c>
      <c r="AN26">
        <f>GMs!C17</f>
        <v>-0.18499999999999991</v>
      </c>
      <c r="AO26">
        <f>GMs!D17</f>
        <v>-1.69</v>
      </c>
      <c r="AP26">
        <f>GMs!E17</f>
        <v>-0.6925</v>
      </c>
      <c r="AQ26">
        <f>GMs!F17</f>
        <v>-1.6625000000000001</v>
      </c>
      <c r="AR26">
        <f>GMs!G17</f>
        <v>-1.4500000000000002</v>
      </c>
      <c r="AS26">
        <f>GMs!H17</f>
        <v>-1.5499999999999998</v>
      </c>
      <c r="AT26">
        <f>GMs!I17</f>
        <v>-1.7374999999999998</v>
      </c>
      <c r="AU26">
        <f>GMs!J17</f>
        <v>-1.0925</v>
      </c>
      <c r="AV26">
        <f>GMs!K17</f>
        <v>-1.8449999999999998</v>
      </c>
      <c r="AW26">
        <f>GMs!L17</f>
        <v>-0.65749999999999997</v>
      </c>
      <c r="AX26" t="e">
        <f>GMs!M17</f>
        <v>#DIV/0!</v>
      </c>
    </row>
    <row r="27" spans="1:50" x14ac:dyDescent="0.35">
      <c r="A27" t="s">
        <v>45</v>
      </c>
      <c r="B27" s="1" t="s">
        <v>256</v>
      </c>
      <c r="C27">
        <v>26.699964955080031</v>
      </c>
      <c r="E27" t="str">
        <v>Kyle</v>
      </c>
      <c r="F27">
        <v>24.678078991220353</v>
      </c>
      <c r="G27" t="str">
        <v>Chris Paul</v>
      </c>
      <c r="H27" t="str">
        <v>PG</v>
      </c>
      <c r="I27" t="str">
        <v>PHX</v>
      </c>
      <c r="J27">
        <v>61</v>
      </c>
      <c r="K27">
        <v>28.5</v>
      </c>
      <c r="L27">
        <v>1</v>
      </c>
      <c r="M27">
        <v>5.6170833333333334</v>
      </c>
      <c r="N27">
        <v>4.2361111111111107</v>
      </c>
      <c r="O27">
        <v>2.3722222222222222</v>
      </c>
      <c r="P27">
        <v>2.7958333333333334</v>
      </c>
      <c r="Q27">
        <v>4.8969444444444443</v>
      </c>
      <c r="R27">
        <v>0.77</v>
      </c>
      <c r="S27">
        <v>1.7</v>
      </c>
      <c r="T27">
        <v>0.15</v>
      </c>
      <c r="U27">
        <v>0.54</v>
      </c>
      <c r="V27">
        <v>-7.0000000000000007E-2</v>
      </c>
      <c r="W27">
        <v>2.2000000000000002</v>
      </c>
      <c r="X27">
        <v>1.34</v>
      </c>
      <c r="Y27">
        <v>-0.85</v>
      </c>
      <c r="Z27">
        <v>-0.78</v>
      </c>
      <c r="AA27">
        <f>M27 - sorted!X$103</f>
        <v>4.8261111111111115</v>
      </c>
      <c r="AB27">
        <f>N27 - sorted!Y$103</f>
        <v>3.5555555555555554</v>
      </c>
      <c r="AC27">
        <f>O27 - sorted!Z$103</f>
        <v>1.798888888888889</v>
      </c>
      <c r="AD27">
        <f>P27 - sorted!AA$103</f>
        <v>2.1055555555555561</v>
      </c>
      <c r="AE27">
        <f>Q27 - sorted!AB$103</f>
        <v>4.0413888888888883</v>
      </c>
      <c r="AF27">
        <f t="shared" si="0"/>
        <v>29.999256144385718</v>
      </c>
      <c r="AG27">
        <f t="shared" si="0"/>
        <v>22.364710409124964</v>
      </c>
      <c r="AH27">
        <f t="shared" si="0"/>
        <v>11.809208172616664</v>
      </c>
      <c r="AI27">
        <f t="shared" si="1"/>
        <v>13.651914445403696</v>
      </c>
      <c r="AJ27">
        <f t="shared" si="1"/>
        <v>25.283997792371807</v>
      </c>
    </row>
    <row r="28" spans="1:50" x14ac:dyDescent="0.35">
      <c r="A28" t="s">
        <v>69</v>
      </c>
      <c r="B28" s="1" t="s">
        <v>257</v>
      </c>
      <c r="C28">
        <v>26.531628612251829</v>
      </c>
      <c r="E28" t="str">
        <v>_______</v>
      </c>
      <c r="F28">
        <v>20.455796546106264</v>
      </c>
      <c r="G28" t="str">
        <v>Ben Simmons</v>
      </c>
      <c r="H28" t="str">
        <v>PG</v>
      </c>
      <c r="I28" t="str">
        <v>PHI</v>
      </c>
      <c r="J28">
        <v>65</v>
      </c>
      <c r="K28">
        <v>35.200000000000003</v>
      </c>
      <c r="L28">
        <v>1</v>
      </c>
      <c r="M28">
        <v>5.5520833333333339</v>
      </c>
      <c r="N28">
        <v>3.6020833333333342</v>
      </c>
      <c r="O28">
        <v>0.77638888888888924</v>
      </c>
      <c r="P28">
        <v>6.5451388888888893</v>
      </c>
      <c r="Q28">
        <v>5.7236111111111114</v>
      </c>
      <c r="R28">
        <v>3.1</v>
      </c>
      <c r="S28">
        <v>-3.26</v>
      </c>
      <c r="T28">
        <v>-1.73</v>
      </c>
      <c r="U28">
        <v>0.6</v>
      </c>
      <c r="V28">
        <v>1.33</v>
      </c>
      <c r="W28">
        <v>3.13</v>
      </c>
      <c r="X28">
        <v>2.98</v>
      </c>
      <c r="Y28">
        <v>0.19</v>
      </c>
      <c r="Z28">
        <v>-2.35</v>
      </c>
      <c r="AA28">
        <f>M28 - sorted!X$103</f>
        <v>4.761111111111112</v>
      </c>
      <c r="AB28">
        <f>N28 - sorted!Y$103</f>
        <v>2.9215277777777788</v>
      </c>
      <c r="AC28">
        <f>O28 - sorted!Z$103</f>
        <v>0.20305555555555599</v>
      </c>
      <c r="AD28">
        <f>P28 - sorted!AA$103</f>
        <v>5.854861111111112</v>
      </c>
      <c r="AE28">
        <f>Q28 - sorted!AB$103</f>
        <v>4.8680555555555554</v>
      </c>
      <c r="AF28">
        <f t="shared" si="0"/>
        <v>29.608682532218907</v>
      </c>
      <c r="AG28">
        <f t="shared" si="0"/>
        <v>18.554948572497807</v>
      </c>
      <c r="AH28">
        <f t="shared" si="0"/>
        <v>2.220125258521124</v>
      </c>
      <c r="AI28">
        <f t="shared" si="1"/>
        <v>36.180834660025909</v>
      </c>
      <c r="AJ28">
        <f t="shared" si="1"/>
        <v>30.251292962493363</v>
      </c>
      <c r="AL28" t="str">
        <f>GMs!A19</f>
        <v>$</v>
      </c>
      <c r="AM28" t="str">
        <f>GMs!B19</f>
        <v>$pent</v>
      </c>
      <c r="AN28">
        <f>GMs!C19</f>
        <v>-39.154374162424702</v>
      </c>
      <c r="AO28">
        <f>GMs!D19</f>
        <v>168.64191505810444</v>
      </c>
      <c r="AP28">
        <f>GMs!E19</f>
        <v>174.5950095819791</v>
      </c>
      <c r="AQ28">
        <f>GMs!F19</f>
        <v>152.85742315808611</v>
      </c>
      <c r="AR28">
        <f>GMs!G19</f>
        <v>156.74395784250436</v>
      </c>
      <c r="AS28">
        <f>GMs!H19</f>
        <v>141.4503236190736</v>
      </c>
      <c r="AT28">
        <f>GMs!I19</f>
        <v>145.91771117874524</v>
      </c>
      <c r="AU28">
        <f>GMs!J19</f>
        <v>137.87733849629686</v>
      </c>
      <c r="AV28">
        <f>GMs!K19</f>
        <v>127.44973449055396</v>
      </c>
      <c r="AW28">
        <f>GMs!L19</f>
        <v>124.79982447845057</v>
      </c>
      <c r="AX28">
        <f>GMs!M19</f>
        <v>0</v>
      </c>
    </row>
    <row r="29" spans="1:50" x14ac:dyDescent="0.35">
      <c r="A29" t="s">
        <v>71</v>
      </c>
      <c r="B29" s="1" t="s">
        <v>258</v>
      </c>
      <c r="C29">
        <v>25.90360456400813</v>
      </c>
      <c r="E29" t="str">
        <v>George</v>
      </c>
      <c r="F29">
        <v>23.401682545599886</v>
      </c>
      <c r="G29" t="str">
        <v>DeMar DeRozan</v>
      </c>
      <c r="H29" t="str">
        <v>SG, SF</v>
      </c>
      <c r="I29" t="str">
        <v>SAS</v>
      </c>
      <c r="J29">
        <v>70</v>
      </c>
      <c r="K29">
        <v>33.6</v>
      </c>
      <c r="L29">
        <v>1</v>
      </c>
      <c r="M29">
        <v>5.522222222222223</v>
      </c>
      <c r="N29">
        <v>4.0444444444444452</v>
      </c>
      <c r="O29">
        <v>2.5375000000000001</v>
      </c>
      <c r="P29">
        <v>1.8277777777777779</v>
      </c>
      <c r="Q29">
        <v>4.9777777777777787</v>
      </c>
      <c r="R29">
        <v>1.76</v>
      </c>
      <c r="S29">
        <v>2.2799999999999998</v>
      </c>
      <c r="T29">
        <v>-1.64</v>
      </c>
      <c r="U29">
        <v>1.24</v>
      </c>
      <c r="V29">
        <v>0.27</v>
      </c>
      <c r="W29">
        <v>1.55</v>
      </c>
      <c r="X29">
        <v>0.22</v>
      </c>
      <c r="Y29">
        <v>-0.56000000000000005</v>
      </c>
      <c r="Z29">
        <v>-0.96</v>
      </c>
      <c r="AA29">
        <f>M29 - sorted!X$103</f>
        <v>4.7312500000000011</v>
      </c>
      <c r="AB29">
        <f>N29 - sorted!Y$103</f>
        <v>3.3638888888888898</v>
      </c>
      <c r="AC29">
        <f>O29 - sorted!Z$103</f>
        <v>1.9641666666666668</v>
      </c>
      <c r="AD29">
        <f>P29 - sorted!AA$103</f>
        <v>1.1375000000000006</v>
      </c>
      <c r="AE29">
        <f>Q29 - sorted!AB$103</f>
        <v>4.1222222222222227</v>
      </c>
      <c r="AF29">
        <f t="shared" si="0"/>
        <v>29.429252347142274</v>
      </c>
      <c r="AG29">
        <f t="shared" si="0"/>
        <v>21.213018988633081</v>
      </c>
      <c r="AH29">
        <f t="shared" si="0"/>
        <v>12.802333383040834</v>
      </c>
      <c r="AI29">
        <f t="shared" si="1"/>
        <v>7.8350382129192813</v>
      </c>
      <c r="AJ29">
        <f t="shared" si="1"/>
        <v>25.769711130579264</v>
      </c>
      <c r="AL29" t="str">
        <f>GMs!A20</f>
        <v>$</v>
      </c>
      <c r="AM29" t="str">
        <f>GMs!B20</f>
        <v>$/punt</v>
      </c>
      <c r="AN29">
        <f>GMs!C20</f>
        <v>0.62337941001271091</v>
      </c>
      <c r="AO29">
        <f>GMs!D20</f>
        <v>5.8095068486950225</v>
      </c>
      <c r="AP29">
        <f>GMs!E20</f>
        <v>6.212485762104146</v>
      </c>
      <c r="AQ29">
        <f>GMs!F20</f>
        <v>6.1868202076464103</v>
      </c>
      <c r="AR29">
        <f>GMs!G20</f>
        <v>6.2491707677818704</v>
      </c>
      <c r="AS29">
        <f>GMs!H20</f>
        <v>5.9427013546586167</v>
      </c>
      <c r="AT29">
        <f>GMs!I20</f>
        <v>5.2683685549296744</v>
      </c>
      <c r="AU29">
        <f>GMs!J20</f>
        <v>6.0478043021312695</v>
      </c>
      <c r="AV29">
        <f>GMs!K20</f>
        <v>5.3073956224594179</v>
      </c>
      <c r="AW29">
        <f>GMs!L20</f>
        <v>5.5756211198592949</v>
      </c>
      <c r="AX29" t="e">
        <f>GMs!M20</f>
        <v>#DIV/0!</v>
      </c>
    </row>
    <row r="30" spans="1:50" x14ac:dyDescent="0.35">
      <c r="A30" t="s">
        <v>84</v>
      </c>
      <c r="B30" s="1" t="s">
        <v>251</v>
      </c>
      <c r="C30">
        <v>25.90267963904753</v>
      </c>
      <c r="E30" t="str">
        <v>_______</v>
      </c>
      <c r="F30">
        <v>21.107868643325418</v>
      </c>
      <c r="G30" t="str">
        <v>Kyle Lowry</v>
      </c>
      <c r="H30" t="str">
        <v>PG</v>
      </c>
      <c r="I30" t="str">
        <v>TOR</v>
      </c>
      <c r="J30">
        <v>60</v>
      </c>
      <c r="K30">
        <v>33.9</v>
      </c>
      <c r="L30">
        <v>1</v>
      </c>
      <c r="M30">
        <v>5.3583333333333343</v>
      </c>
      <c r="N30">
        <v>3.7000000000000006</v>
      </c>
      <c r="O30">
        <v>1.4916666666666667</v>
      </c>
      <c r="P30">
        <v>2.0749999999999997</v>
      </c>
      <c r="Q30">
        <v>5.0500000000000007</v>
      </c>
      <c r="R30">
        <v>-1.48</v>
      </c>
      <c r="S30">
        <v>1.95</v>
      </c>
      <c r="T30">
        <v>1.29</v>
      </c>
      <c r="U30">
        <v>0.8</v>
      </c>
      <c r="V30">
        <v>-7.0000000000000007E-2</v>
      </c>
      <c r="W30">
        <v>2.65</v>
      </c>
      <c r="X30">
        <v>1.29</v>
      </c>
      <c r="Y30">
        <v>-0.37</v>
      </c>
      <c r="Z30">
        <v>-1.62</v>
      </c>
      <c r="AA30">
        <f>M30 - sorted!X$103</f>
        <v>4.5673611111111123</v>
      </c>
      <c r="AB30">
        <f>N30 - sorted!Y$103</f>
        <v>3.0194444444444453</v>
      </c>
      <c r="AC30">
        <f>O30 - sorted!Z$103</f>
        <v>0.91833333333333345</v>
      </c>
      <c r="AD30">
        <f>P30 - sorted!AA$103</f>
        <v>1.3847222222222224</v>
      </c>
      <c r="AE30">
        <f>Q30 - sorted!AB$103</f>
        <v>4.1944444444444446</v>
      </c>
      <c r="AF30">
        <f t="shared" si="0"/>
        <v>28.444472726721671</v>
      </c>
      <c r="AG30">
        <f t="shared" si="0"/>
        <v>19.1433126677491</v>
      </c>
      <c r="AH30">
        <f t="shared" si="0"/>
        <v>6.5181041103568083</v>
      </c>
      <c r="AI30">
        <f t="shared" si="1"/>
        <v>9.3205532335537491</v>
      </c>
      <c r="AJ30">
        <f t="shared" si="1"/>
        <v>26.203681810764614</v>
      </c>
      <c r="AL30" t="str">
        <f>GMs!A21</f>
        <v>$</v>
      </c>
      <c r="AM30" t="str">
        <f>GMs!B21</f>
        <v>$/z</v>
      </c>
      <c r="AN30">
        <f>GMs!C21</f>
        <v>1.3221129212366951</v>
      </c>
      <c r="AO30">
        <f>GMs!D21</f>
        <v>6.7747326780321826</v>
      </c>
      <c r="AP30">
        <f>GMs!E21</f>
        <v>7.0620439064043978</v>
      </c>
      <c r="AQ30">
        <f>GMs!F21</f>
        <v>7.1134616541053646</v>
      </c>
      <c r="AR30">
        <f>GMs!G21</f>
        <v>7.0241522671971479</v>
      </c>
      <c r="AS30">
        <f>GMs!H21</f>
        <v>6.8374778788676061</v>
      </c>
      <c r="AT30">
        <f>GMs!I21</f>
        <v>6.4319102776792745</v>
      </c>
      <c r="AU30">
        <f>GMs!J21</f>
        <v>7.0101675517674273</v>
      </c>
      <c r="AV30">
        <f>GMs!K21</f>
        <v>6.8035179336135032</v>
      </c>
      <c r="AW30">
        <f>GMs!L21</f>
        <v>6.7368831393611002</v>
      </c>
      <c r="AX30" t="e">
        <f>GMs!M21</f>
        <v>#DIV/0!</v>
      </c>
    </row>
    <row r="31" spans="1:50" x14ac:dyDescent="0.35">
      <c r="A31" t="s">
        <v>68</v>
      </c>
      <c r="B31" s="1" t="s">
        <v>250</v>
      </c>
      <c r="C31">
        <v>24.678078991220353</v>
      </c>
      <c r="E31" t="str">
        <v>Tom</v>
      </c>
      <c r="F31">
        <v>37.440193597503892</v>
      </c>
      <c r="G31" t="str">
        <v>Nikola Vucevic</v>
      </c>
      <c r="H31" t="str">
        <v>C</v>
      </c>
      <c r="I31" t="str">
        <v>ORL</v>
      </c>
      <c r="J31">
        <v>69</v>
      </c>
      <c r="K31">
        <v>31.6</v>
      </c>
      <c r="L31">
        <v>1</v>
      </c>
      <c r="M31">
        <v>5.3475000000000001</v>
      </c>
      <c r="N31">
        <v>6.1524999999999999</v>
      </c>
      <c r="O31">
        <v>5.5966666666666667</v>
      </c>
      <c r="P31">
        <v>5.9416666666666673</v>
      </c>
      <c r="Q31">
        <v>5.9512499999999999</v>
      </c>
      <c r="R31">
        <v>1.1299999999999999</v>
      </c>
      <c r="S31">
        <v>0.22</v>
      </c>
      <c r="T31">
        <v>0.28000000000000003</v>
      </c>
      <c r="U31">
        <v>1.02</v>
      </c>
      <c r="V31">
        <v>2.4</v>
      </c>
      <c r="W31">
        <v>0.57999999999999996</v>
      </c>
      <c r="X31">
        <v>-0.05</v>
      </c>
      <c r="Y31">
        <v>0.63</v>
      </c>
      <c r="Z31">
        <v>0.21</v>
      </c>
      <c r="AA31">
        <f>M31 - sorted!X$103</f>
        <v>4.5565277777777782</v>
      </c>
      <c r="AB31">
        <f>N31 - sorted!Y$103</f>
        <v>5.4719444444444445</v>
      </c>
      <c r="AC31">
        <f>O31 - sorted!Z$103</f>
        <v>5.0233333333333334</v>
      </c>
      <c r="AD31">
        <f>P31 - sorted!AA$103</f>
        <v>5.25138888888889</v>
      </c>
      <c r="AE31">
        <f>Q31 - sorted!AB$103</f>
        <v>5.0956944444444439</v>
      </c>
      <c r="AF31">
        <f t="shared" si="0"/>
        <v>28.379377124693864</v>
      </c>
      <c r="AG31">
        <f t="shared" si="0"/>
        <v>33.879955496043188</v>
      </c>
      <c r="AH31">
        <f t="shared" si="0"/>
        <v>31.18432992489187</v>
      </c>
      <c r="AI31">
        <f t="shared" si="1"/>
        <v>32.554675803477153</v>
      </c>
      <c r="AJ31">
        <f t="shared" si="1"/>
        <v>31.619135164077573</v>
      </c>
      <c r="AL31" t="str">
        <f>GMs!A22</f>
        <v>$</v>
      </c>
      <c r="AM31" t="str">
        <f>GMs!B22</f>
        <v>$/pAst</v>
      </c>
      <c r="AN31">
        <f>GMs!C22</f>
        <v>0.85129514177444565</v>
      </c>
      <c r="AO31">
        <f>GMs!D22</f>
        <v>7.3006035932271427</v>
      </c>
      <c r="AP31">
        <f>GMs!E22</f>
        <v>8.3479478104886873</v>
      </c>
      <c r="AQ31">
        <f>GMs!F22</f>
        <v>8.6114836642193069</v>
      </c>
      <c r="AR31">
        <f>GMs!G22</f>
        <v>8.1587902060816013</v>
      </c>
      <c r="AS31">
        <f>GMs!H22</f>
        <v>8.4078455383251871</v>
      </c>
      <c r="AT31">
        <f>GMs!I22</f>
        <v>7.5341531523813208</v>
      </c>
      <c r="AU31">
        <f>GMs!J22</f>
        <v>8.4846142559386788</v>
      </c>
      <c r="AV31">
        <f>GMs!K22</f>
        <v>7.720846837512104</v>
      </c>
      <c r="AW31">
        <f>GMs!L22</f>
        <v>7.8818176225820507</v>
      </c>
      <c r="AX31" t="e">
        <f>GMs!M22</f>
        <v>#DIV/0!</v>
      </c>
    </row>
    <row r="32" spans="1:50" x14ac:dyDescent="0.35">
      <c r="A32" t="s">
        <v>60</v>
      </c>
      <c r="B32" s="1" t="s">
        <v>253</v>
      </c>
      <c r="C32">
        <v>23.638463335512075</v>
      </c>
      <c r="E32" t="str">
        <v>_______</v>
      </c>
      <c r="F32">
        <v>18.732661344518615</v>
      </c>
      <c r="G32" t="str">
        <v>Jamal Murray</v>
      </c>
      <c r="H32" t="str">
        <v>PG, SG</v>
      </c>
      <c r="I32" t="str">
        <v>DEN</v>
      </c>
      <c r="J32">
        <v>68</v>
      </c>
      <c r="K32">
        <v>33.799999999999997</v>
      </c>
      <c r="L32">
        <v>1</v>
      </c>
      <c r="M32">
        <v>5.033888888888888</v>
      </c>
      <c r="N32">
        <v>3.3433333333333324</v>
      </c>
      <c r="O32">
        <v>1.9833333333333329</v>
      </c>
      <c r="P32">
        <v>1.8416666666666663</v>
      </c>
      <c r="Q32">
        <v>4.4861111111111098</v>
      </c>
      <c r="R32">
        <v>-0.1</v>
      </c>
      <c r="S32">
        <v>1.59</v>
      </c>
      <c r="T32">
        <v>0.98</v>
      </c>
      <c r="U32">
        <v>1.01</v>
      </c>
      <c r="V32">
        <v>-0.2</v>
      </c>
      <c r="W32">
        <v>1.44</v>
      </c>
      <c r="X32">
        <v>0.61</v>
      </c>
      <c r="Y32">
        <v>-0.57999999999999996</v>
      </c>
      <c r="Z32">
        <v>-1.21</v>
      </c>
      <c r="AA32">
        <f>M32 - sorted!X$103</f>
        <v>4.242916666666666</v>
      </c>
      <c r="AB32">
        <f>N32 - sorted!Y$103</f>
        <v>2.662777777777777</v>
      </c>
      <c r="AC32">
        <f>O32 - sorted!Z$103</f>
        <v>1.4099999999999997</v>
      </c>
      <c r="AD32">
        <f>P32 - sorted!AA$103</f>
        <v>1.151388888888889</v>
      </c>
      <c r="AE32">
        <f>Q32 - sorted!AB$103</f>
        <v>3.6305555555555542</v>
      </c>
      <c r="AF32">
        <f t="shared" si="0"/>
        <v>26.494942901889004</v>
      </c>
      <c r="AG32">
        <f t="shared" si="0"/>
        <v>17.000165154833741</v>
      </c>
      <c r="AH32">
        <f t="shared" si="0"/>
        <v>9.4724429716186194</v>
      </c>
      <c r="AI32">
        <f t="shared" si="1"/>
        <v>7.9184941129549218</v>
      </c>
      <c r="AJ32">
        <f t="shared" si="1"/>
        <v>22.815372269317439</v>
      </c>
      <c r="AL32" t="str">
        <f>GMs!A23</f>
        <v>$</v>
      </c>
      <c r="AM32" t="str">
        <f>GMs!B23</f>
        <v>$/PFT</v>
      </c>
      <c r="AN32">
        <f>GMs!C23</f>
        <v>0.77422050782141771</v>
      </c>
      <c r="AO32">
        <f>GMs!D23</f>
        <v>7.3596781996833123</v>
      </c>
      <c r="AP32">
        <f>GMs!E23</f>
        <v>8.0226435873576794</v>
      </c>
      <c r="AQ32">
        <f>GMs!F23</f>
        <v>7.7385823746350333</v>
      </c>
      <c r="AR32">
        <f>GMs!G23</f>
        <v>7.7288332098290722</v>
      </c>
      <c r="AS32">
        <f>GMs!H23</f>
        <v>7.8335932889365854</v>
      </c>
      <c r="AT32">
        <f>GMs!I23</f>
        <v>7.0648549885142495</v>
      </c>
      <c r="AU32">
        <f>GMs!J23</f>
        <v>8.0284418695781437</v>
      </c>
      <c r="AV32">
        <f>GMs!K23</f>
        <v>7.1775709305737152</v>
      </c>
      <c r="AW32">
        <f>GMs!L23</f>
        <v>7.320651574793219</v>
      </c>
      <c r="AX32" t="e">
        <f>GMs!M23</f>
        <v>#DIV/0!</v>
      </c>
    </row>
    <row r="33" spans="1:50" x14ac:dyDescent="0.35">
      <c r="A33" t="s">
        <v>75</v>
      </c>
      <c r="B33" s="1" t="s">
        <v>252</v>
      </c>
      <c r="C33">
        <v>23.401682545599886</v>
      </c>
      <c r="E33" t="str">
        <v>Ben</v>
      </c>
      <c r="F33">
        <v>32.359580788958048</v>
      </c>
      <c r="G33" t="str">
        <v>Bam Adebayo</v>
      </c>
      <c r="H33" t="str">
        <v>C, PF</v>
      </c>
      <c r="I33" t="str">
        <v>MIA</v>
      </c>
      <c r="J33">
        <v>65</v>
      </c>
      <c r="K33">
        <v>34.5</v>
      </c>
      <c r="L33">
        <v>1</v>
      </c>
      <c r="M33">
        <v>5.0284722222222227</v>
      </c>
      <c r="N33">
        <v>5.3895833333333334</v>
      </c>
      <c r="O33">
        <v>3.9541666666666666</v>
      </c>
      <c r="P33">
        <v>6.5451388888888893</v>
      </c>
      <c r="Q33">
        <v>6.8520833333333329</v>
      </c>
      <c r="R33">
        <v>3.19</v>
      </c>
      <c r="S33">
        <v>-1.28</v>
      </c>
      <c r="T33">
        <v>-1.75</v>
      </c>
      <c r="U33">
        <v>0.75</v>
      </c>
      <c r="V33">
        <v>2.46</v>
      </c>
      <c r="W33">
        <v>1.59</v>
      </c>
      <c r="X33">
        <v>0.61</v>
      </c>
      <c r="Y33">
        <v>2.02</v>
      </c>
      <c r="Z33">
        <v>-1.62</v>
      </c>
      <c r="AA33">
        <f>M33 - sorted!X$103</f>
        <v>4.2375000000000007</v>
      </c>
      <c r="AB33">
        <f>N33 - sorted!Y$103</f>
        <v>4.709027777777778</v>
      </c>
      <c r="AC33">
        <f>O33 - sorted!Z$103</f>
        <v>3.3808333333333334</v>
      </c>
      <c r="AD33">
        <f>P33 - sorted!AA$103</f>
        <v>5.854861111111112</v>
      </c>
      <c r="AE33">
        <f>Q33 - sorted!AB$103</f>
        <v>5.9965277777777768</v>
      </c>
      <c r="AF33">
        <f t="shared" si="0"/>
        <v>26.46239510087511</v>
      </c>
      <c r="AG33">
        <f t="shared" si="0"/>
        <v>29.295722907085235</v>
      </c>
      <c r="AH33">
        <f t="shared" si="0"/>
        <v>21.314835186676561</v>
      </c>
      <c r="AI33">
        <f t="shared" si="1"/>
        <v>36.180834660025909</v>
      </c>
      <c r="AJ33">
        <f t="shared" si="1"/>
        <v>37.032084840389466</v>
      </c>
      <c r="AL33" t="str">
        <f>GMs!A24</f>
        <v>$</v>
      </c>
      <c r="AM33" t="str">
        <f>GMs!B24</f>
        <v>$/pTO</v>
      </c>
      <c r="AN33">
        <f>GMs!C24</f>
        <v>1.0980598512458626</v>
      </c>
      <c r="AO33">
        <f>GMs!D24</f>
        <v>5.5834195758220115</v>
      </c>
      <c r="AP33">
        <f>GMs!E24</f>
        <v>5.876586240219198</v>
      </c>
      <c r="AQ33">
        <f>GMs!F24</f>
        <v>5.9068991344902315</v>
      </c>
      <c r="AR33">
        <f>GMs!G24</f>
        <v>5.8620221092147915</v>
      </c>
      <c r="AS33">
        <f>GMs!H24</f>
        <v>5.5334488625895402</v>
      </c>
      <c r="AT33">
        <f>GMs!I24</f>
        <v>5.0603886081235645</v>
      </c>
      <c r="AU33">
        <f>GMs!J24</f>
        <v>5.858637535326138</v>
      </c>
      <c r="AV33">
        <f>GMs!K24</f>
        <v>5.2303909140662874</v>
      </c>
      <c r="AW33">
        <f>GMs!L24</f>
        <v>5.3979162836700088</v>
      </c>
      <c r="AX33" t="e">
        <f>GMs!M24</f>
        <v>#DIV/0!</v>
      </c>
    </row>
    <row r="34" spans="1:50" x14ac:dyDescent="0.35">
      <c r="A34" t="s">
        <v>53</v>
      </c>
      <c r="B34" s="1" t="s">
        <v>255</v>
      </c>
      <c r="C34">
        <v>22.904072916800029</v>
      </c>
      <c r="E34" t="str">
        <v>Akbar</v>
      </c>
      <c r="F34">
        <v>26.531628612251829</v>
      </c>
      <c r="G34" t="str">
        <v>Shai Gilgeous-Alexander</v>
      </c>
      <c r="H34" t="str">
        <v>SG, PG</v>
      </c>
      <c r="I34" t="str">
        <v>OKL</v>
      </c>
      <c r="J34">
        <v>68</v>
      </c>
      <c r="K34">
        <v>34.9</v>
      </c>
      <c r="L34">
        <v>1</v>
      </c>
      <c r="M34">
        <v>4.9866666666666664</v>
      </c>
      <c r="N34">
        <v>4.5144444444444449</v>
      </c>
      <c r="O34">
        <v>3.2772222222222229</v>
      </c>
      <c r="P34">
        <v>3.7588888888888894</v>
      </c>
      <c r="Q34">
        <v>5.4683333333333328</v>
      </c>
      <c r="R34">
        <v>0.17</v>
      </c>
      <c r="S34">
        <v>0.8</v>
      </c>
      <c r="T34">
        <v>7.0000000000000007E-2</v>
      </c>
      <c r="U34">
        <v>1.28</v>
      </c>
      <c r="V34">
        <v>0.62</v>
      </c>
      <c r="W34">
        <v>1.31</v>
      </c>
      <c r="X34">
        <v>1.03</v>
      </c>
      <c r="Y34">
        <v>0.51</v>
      </c>
      <c r="Z34">
        <v>-1.01</v>
      </c>
      <c r="AA34">
        <f>M34 - sorted!X$103</f>
        <v>4.1956944444444444</v>
      </c>
      <c r="AB34">
        <f>N34 - sorted!Y$103</f>
        <v>3.8338888888888896</v>
      </c>
      <c r="AC34">
        <f>O34 - sorted!Z$103</f>
        <v>2.7038888888888897</v>
      </c>
      <c r="AD34">
        <f>P34 - sorted!AA$103</f>
        <v>3.0686111111111121</v>
      </c>
      <c r="AE34">
        <f>Q34 - sorted!AB$103</f>
        <v>4.6127777777777768</v>
      </c>
      <c r="AF34">
        <f t="shared" si="0"/>
        <v>26.211192841767819</v>
      </c>
      <c r="AG34">
        <f t="shared" si="0"/>
        <v>24.037166645839289</v>
      </c>
      <c r="AH34">
        <f t="shared" si="0"/>
        <v>17.247194618939258</v>
      </c>
      <c r="AI34">
        <f t="shared" si="1"/>
        <v>19.43874655387528</v>
      </c>
      <c r="AJ34">
        <f t="shared" si="1"/>
        <v>28.717373519838212</v>
      </c>
    </row>
    <row r="35" spans="1:50" x14ac:dyDescent="0.35">
      <c r="A35" t="s">
        <v>72</v>
      </c>
      <c r="B35" s="1" t="s">
        <v>254</v>
      </c>
      <c r="C35">
        <v>22.883724567666938</v>
      </c>
      <c r="E35" t="str">
        <v>_______</v>
      </c>
      <c r="F35">
        <v>15.244769318116592</v>
      </c>
      <c r="G35" t="str">
        <v>D'Angelo Russell</v>
      </c>
      <c r="H35" t="str">
        <v>PG</v>
      </c>
      <c r="I35" t="str">
        <v>MIN</v>
      </c>
      <c r="J35">
        <v>67</v>
      </c>
      <c r="K35">
        <v>31.3</v>
      </c>
      <c r="L35">
        <v>1</v>
      </c>
      <c r="M35">
        <v>4.885416666666667</v>
      </c>
      <c r="N35">
        <v>2.8195833333333336</v>
      </c>
      <c r="O35">
        <v>0.96777777777777807</v>
      </c>
      <c r="P35">
        <v>1.9820833333333332</v>
      </c>
      <c r="Q35">
        <v>4.3456944444444447</v>
      </c>
      <c r="R35">
        <v>-1.21</v>
      </c>
      <c r="S35">
        <v>0.9</v>
      </c>
      <c r="T35">
        <v>2.1800000000000002</v>
      </c>
      <c r="U35">
        <v>1.23</v>
      </c>
      <c r="V35">
        <v>-0.48</v>
      </c>
      <c r="W35">
        <v>1.99</v>
      </c>
      <c r="X35">
        <v>0.64</v>
      </c>
      <c r="Y35">
        <v>-0.57999999999999996</v>
      </c>
      <c r="Z35">
        <v>-1.64</v>
      </c>
      <c r="AA35">
        <f>M35 - sorted!X$103</f>
        <v>4.094444444444445</v>
      </c>
      <c r="AB35">
        <f>N35 - sorted!Y$103</f>
        <v>2.1390277777777782</v>
      </c>
      <c r="AC35">
        <f>O35 - sorted!Z$103</f>
        <v>0.39444444444444482</v>
      </c>
      <c r="AD35">
        <f>P35 - sorted!AA$103</f>
        <v>1.2918055555555559</v>
      </c>
      <c r="AE35">
        <f>Q35 - sorted!AB$103</f>
        <v>3.4901388888888891</v>
      </c>
      <c r="AF35">
        <f t="shared" si="0"/>
        <v>25.602799330507974</v>
      </c>
      <c r="AG35">
        <f t="shared" si="0"/>
        <v>13.853043164489598</v>
      </c>
      <c r="AH35">
        <f t="shared" si="0"/>
        <v>3.3701475610123035</v>
      </c>
      <c r="AI35">
        <f t="shared" si="1"/>
        <v>8.7622332623152879</v>
      </c>
      <c r="AJ35">
        <f t="shared" si="1"/>
        <v>21.971633119957087</v>
      </c>
      <c r="AL35" t="str">
        <f>GMs!A26</f>
        <v>totals</v>
      </c>
      <c r="AM35" t="str">
        <f>GMs!B26</f>
        <v>puntORP</v>
      </c>
      <c r="AN35">
        <f>GMs!C26</f>
        <v>-62.809861111111019</v>
      </c>
      <c r="AO35">
        <f>GMs!D26</f>
        <v>29.028611111111115</v>
      </c>
      <c r="AP35">
        <f>GMs!E26</f>
        <v>28.103888888888886</v>
      </c>
      <c r="AQ35">
        <f>GMs!F26</f>
        <v>24.706944444444446</v>
      </c>
      <c r="AR35">
        <f>GMs!G26</f>
        <v>25.082361111111112</v>
      </c>
      <c r="AS35">
        <f>GMs!H26</f>
        <v>23.802361111111114</v>
      </c>
      <c r="AT35">
        <f>GMs!I26</f>
        <v>27.696944444444441</v>
      </c>
      <c r="AU35">
        <f>GMs!J26</f>
        <v>22.797916666666669</v>
      </c>
      <c r="AV35">
        <f>GMs!K26</f>
        <v>24.013611111111114</v>
      </c>
      <c r="AW35">
        <f>GMs!L26</f>
        <v>22.383125</v>
      </c>
      <c r="AX35">
        <f>GMs!M26</f>
        <v>0</v>
      </c>
    </row>
    <row r="36" spans="1:50" x14ac:dyDescent="0.35">
      <c r="A36" t="s">
        <v>92</v>
      </c>
      <c r="B36" s="1" t="s">
        <v>256</v>
      </c>
      <c r="C36">
        <v>22.236277095250756</v>
      </c>
      <c r="E36" t="str">
        <v>Ben</v>
      </c>
      <c r="F36">
        <v>40.900337875088077</v>
      </c>
      <c r="G36" t="str">
        <v>Deandre Ayton</v>
      </c>
      <c r="H36" t="str">
        <v>C</v>
      </c>
      <c r="I36" t="str">
        <v>PHX</v>
      </c>
      <c r="J36">
        <v>67</v>
      </c>
      <c r="K36">
        <v>32.5</v>
      </c>
      <c r="L36">
        <v>1</v>
      </c>
      <c r="M36">
        <v>4.7272222222222222</v>
      </c>
      <c r="N36">
        <v>6.6720833333333331</v>
      </c>
      <c r="O36">
        <v>6.9419444444444451</v>
      </c>
      <c r="P36">
        <v>6.8302777777777779</v>
      </c>
      <c r="Q36">
        <v>7.221111111111111</v>
      </c>
      <c r="R36">
        <v>3.47</v>
      </c>
      <c r="S36">
        <v>-0.17</v>
      </c>
      <c r="T36">
        <v>-1.51</v>
      </c>
      <c r="U36">
        <v>0.95</v>
      </c>
      <c r="V36">
        <v>2.83</v>
      </c>
      <c r="W36">
        <v>-0.28999999999999998</v>
      </c>
      <c r="X36">
        <v>-0.2</v>
      </c>
      <c r="Y36">
        <v>2.68</v>
      </c>
      <c r="Z36">
        <v>-0.59</v>
      </c>
      <c r="AA36">
        <f>M36 - sorted!X$103</f>
        <v>3.9362500000000002</v>
      </c>
      <c r="AB36">
        <f>N36 - sorted!Y$103</f>
        <v>5.9915277777777778</v>
      </c>
      <c r="AC36">
        <f>O36 - sorted!Z$103</f>
        <v>6.3686111111111119</v>
      </c>
      <c r="AD36">
        <f>P36 - sorted!AA$103</f>
        <v>6.1400000000000006</v>
      </c>
      <c r="AE36">
        <f>Q36 - sorted!AB$103</f>
        <v>6.365555555555555</v>
      </c>
      <c r="AF36">
        <f t="shared" si="0"/>
        <v>24.652236629101985</v>
      </c>
      <c r="AG36">
        <f t="shared" si="0"/>
        <v>37.002040716376641</v>
      </c>
      <c r="AH36">
        <f t="shared" si="0"/>
        <v>39.267868402344391</v>
      </c>
      <c r="AI36">
        <f t="shared" si="1"/>
        <v>37.894184287757682</v>
      </c>
      <c r="AJ36">
        <f t="shared" si="1"/>
        <v>39.249508104336542</v>
      </c>
      <c r="AL36" t="str">
        <f>GMs!A27</f>
        <v>totals</v>
      </c>
      <c r="AM36" t="str">
        <f>GMs!B27</f>
        <v>zORP</v>
      </c>
      <c r="AN36">
        <f>GMs!C27</f>
        <v>-29.614999999999981</v>
      </c>
      <c r="AO36">
        <f>GMs!D27</f>
        <v>24.892777777777777</v>
      </c>
      <c r="AP36">
        <f>GMs!E27</f>
        <v>24.723013888888893</v>
      </c>
      <c r="AQ36">
        <f>GMs!F27</f>
        <v>21.488472222222228</v>
      </c>
      <c r="AR36">
        <f>GMs!G27</f>
        <v>22.315000000000001</v>
      </c>
      <c r="AS36">
        <f>GMs!H27</f>
        <v>20.6875</v>
      </c>
      <c r="AT36">
        <f>GMs!I27</f>
        <v>22.686527777777776</v>
      </c>
      <c r="AU36">
        <f>GMs!J27</f>
        <v>19.668194444444449</v>
      </c>
      <c r="AV36">
        <f>GMs!K27</f>
        <v>18.732916666666668</v>
      </c>
      <c r="AW36">
        <f>GMs!L27</f>
        <v>18.524861111111111</v>
      </c>
      <c r="AX36">
        <f>GMs!M27</f>
        <v>0</v>
      </c>
    </row>
    <row r="37" spans="1:50" x14ac:dyDescent="0.35">
      <c r="A37" t="s">
        <v>57</v>
      </c>
      <c r="B37" s="1" t="s">
        <v>257</v>
      </c>
      <c r="C37">
        <v>21.385346131503777</v>
      </c>
      <c r="E37" t="str">
        <v>_______</v>
      </c>
      <c r="F37">
        <v>12.200841272799938</v>
      </c>
      <c r="G37" t="str">
        <v>Collin Sexton</v>
      </c>
      <c r="H37" t="str">
        <v>SG, PG</v>
      </c>
      <c r="I37" t="str">
        <v>CLE</v>
      </c>
      <c r="J37">
        <v>70</v>
      </c>
      <c r="K37">
        <v>34.9</v>
      </c>
      <c r="L37">
        <v>1</v>
      </c>
      <c r="M37">
        <v>4.6861111111111109</v>
      </c>
      <c r="N37">
        <v>2.3624999999999994</v>
      </c>
      <c r="O37">
        <v>1.7013888888888886</v>
      </c>
      <c r="P37">
        <v>0.69027777777777743</v>
      </c>
      <c r="Q37">
        <v>3.6944444444444438</v>
      </c>
      <c r="R37">
        <v>0.59</v>
      </c>
      <c r="S37">
        <v>1.72</v>
      </c>
      <c r="T37">
        <v>0.32</v>
      </c>
      <c r="U37">
        <v>1.5</v>
      </c>
      <c r="V37">
        <v>-0.5</v>
      </c>
      <c r="W37">
        <v>0.68</v>
      </c>
      <c r="X37">
        <v>0.51</v>
      </c>
      <c r="Y37">
        <v>-1.02</v>
      </c>
      <c r="Z37">
        <v>-1.37</v>
      </c>
      <c r="AA37">
        <f>M37 - sorted!X$103</f>
        <v>3.8951388888888889</v>
      </c>
      <c r="AB37">
        <f>N37 - sorted!Y$103</f>
        <v>1.681944444444444</v>
      </c>
      <c r="AC37">
        <f>O37 - sorted!Z$103</f>
        <v>1.1280555555555554</v>
      </c>
      <c r="AD37">
        <f>P37 - sorted!AA$103</f>
        <v>0</v>
      </c>
      <c r="AE37">
        <f>Q37 - sorted!AB$103</f>
        <v>2.8388888888888881</v>
      </c>
      <c r="AF37">
        <f t="shared" si="0"/>
        <v>24.405207164996472</v>
      </c>
      <c r="AG37">
        <f t="shared" si="0"/>
        <v>11.106509494316535</v>
      </c>
      <c r="AH37">
        <f t="shared" si="0"/>
        <v>7.7782882008950374</v>
      </c>
      <c r="AI37">
        <f t="shared" si="1"/>
        <v>1</v>
      </c>
      <c r="AJ37">
        <f t="shared" si="1"/>
        <v>18.058385967285712</v>
      </c>
      <c r="AL37" t="str">
        <f>GMs!A28</f>
        <v>totals</v>
      </c>
      <c r="AM37" t="str">
        <f>GMs!B28</f>
        <v>pAstORP</v>
      </c>
      <c r="AN37">
        <f>GMs!C28</f>
        <v>-45.993888888888812</v>
      </c>
      <c r="AO37">
        <f>GMs!D28</f>
        <v>23.099722222222223</v>
      </c>
      <c r="AP37">
        <f>GMs!E28</f>
        <v>20.914722222222224</v>
      </c>
      <c r="AQ37">
        <f>GMs!F28</f>
        <v>17.750416666666666</v>
      </c>
      <c r="AR37">
        <f>GMs!G28</f>
        <v>19.211666666666666</v>
      </c>
      <c r="AS37">
        <f>GMs!H28</f>
        <v>16.823611111111113</v>
      </c>
      <c r="AT37">
        <f>GMs!I28</f>
        <v>19.3675</v>
      </c>
      <c r="AU37">
        <f>GMs!J28</f>
        <v>16.250277777777779</v>
      </c>
      <c r="AV37">
        <f>GMs!K28</f>
        <v>16.507222222222222</v>
      </c>
      <c r="AW37">
        <f>GMs!L28</f>
        <v>15.83388888888889</v>
      </c>
      <c r="AX37">
        <f>GMs!M28</f>
        <v>0</v>
      </c>
    </row>
    <row r="38" spans="1:50" x14ac:dyDescent="0.35">
      <c r="A38" t="s">
        <v>95</v>
      </c>
      <c r="B38" s="1" t="s">
        <v>258</v>
      </c>
      <c r="C38">
        <v>21.37424703197664</v>
      </c>
      <c r="E38" t="str">
        <v>_______</v>
      </c>
      <c r="F38">
        <v>8.9210573625316858</v>
      </c>
      <c r="G38" t="str">
        <v>Ja Morant</v>
      </c>
      <c r="H38" t="str">
        <v>PG</v>
      </c>
      <c r="I38" t="str">
        <v>MEM</v>
      </c>
      <c r="J38">
        <v>68</v>
      </c>
      <c r="K38">
        <v>33.1</v>
      </c>
      <c r="L38">
        <v>1</v>
      </c>
      <c r="M38">
        <v>4.6277777777777782</v>
      </c>
      <c r="N38">
        <v>1.8699999999999999</v>
      </c>
      <c r="O38">
        <v>-1.0294444444444444</v>
      </c>
      <c r="P38">
        <v>1.6338888888888885</v>
      </c>
      <c r="Q38">
        <v>4.165</v>
      </c>
      <c r="R38">
        <v>0.56000000000000005</v>
      </c>
      <c r="S38">
        <v>0.25</v>
      </c>
      <c r="T38">
        <v>-0.25</v>
      </c>
      <c r="U38">
        <v>1.04</v>
      </c>
      <c r="V38">
        <v>-0.26</v>
      </c>
      <c r="W38">
        <v>3.07</v>
      </c>
      <c r="X38">
        <v>0.49</v>
      </c>
      <c r="Y38">
        <v>-0.49</v>
      </c>
      <c r="Z38">
        <v>-2.4300000000000002</v>
      </c>
      <c r="AA38">
        <f>M38 - sorted!X$103</f>
        <v>3.8368055555555562</v>
      </c>
      <c r="AB38">
        <f>N38 - sorted!Y$103</f>
        <v>1.1894444444444447</v>
      </c>
      <c r="AC38">
        <f>O38 - sorted!Z$103</f>
        <v>-1.6027777777777776</v>
      </c>
      <c r="AD38">
        <f>P38 - sorted!AA$103</f>
        <v>0.94361111111111107</v>
      </c>
      <c r="AE38">
        <f>Q38 - sorted!AB$103</f>
        <v>3.3094444444444444</v>
      </c>
      <c r="AF38">
        <f t="shared" si="0"/>
        <v>24.054692384846771</v>
      </c>
      <c r="AG38">
        <f t="shared" si="0"/>
        <v>8.1471632790525881</v>
      </c>
      <c r="AH38">
        <f t="shared" si="0"/>
        <v>-8.6308108641133625</v>
      </c>
      <c r="AI38">
        <f t="shared" si="1"/>
        <v>6.6699938484216812</v>
      </c>
      <c r="AJ38">
        <f t="shared" si="1"/>
        <v>20.885871860493349</v>
      </c>
      <c r="AL38" t="str">
        <f>GMs!A29</f>
        <v>totals</v>
      </c>
      <c r="AM38" t="str">
        <f>GMs!B29</f>
        <v>pFTORP</v>
      </c>
      <c r="AN38">
        <f>GMs!C29</f>
        <v>-50.572638888888847</v>
      </c>
      <c r="AO38">
        <f>GMs!D29</f>
        <v>22.914305555555558</v>
      </c>
      <c r="AP38">
        <f>GMs!E29</f>
        <v>21.762777777777778</v>
      </c>
      <c r="AQ38">
        <f>GMs!F29</f>
        <v>19.752638888888892</v>
      </c>
      <c r="AR38">
        <f>GMs!G29</f>
        <v>20.280416666666667</v>
      </c>
      <c r="AS38">
        <f>GMs!H29</f>
        <v>18.056888888888889</v>
      </c>
      <c r="AT38">
        <f>GMs!I29</f>
        <v>20.654027777777781</v>
      </c>
      <c r="AU38">
        <f>GMs!J29</f>
        <v>17.173611111111111</v>
      </c>
      <c r="AV38">
        <f>GMs!K29</f>
        <v>17.756666666666671</v>
      </c>
      <c r="AW38">
        <f>GMs!L29</f>
        <v>17.047638888888891</v>
      </c>
      <c r="AX38">
        <f>GMs!M29</f>
        <v>0</v>
      </c>
    </row>
    <row r="39" spans="1:50" x14ac:dyDescent="0.35">
      <c r="A39" t="s">
        <v>66</v>
      </c>
      <c r="B39" s="1" t="s">
        <v>249</v>
      </c>
      <c r="C39">
        <v>21.107868643325418</v>
      </c>
      <c r="E39" t="str">
        <v>_______</v>
      </c>
      <c r="F39">
        <v>16.416649243189877</v>
      </c>
      <c r="G39" t="str">
        <v>Domantas Sabonis</v>
      </c>
      <c r="H39" t="str">
        <v>PF, C</v>
      </c>
      <c r="I39" t="str">
        <v>IND</v>
      </c>
      <c r="J39">
        <v>64</v>
      </c>
      <c r="K39">
        <v>34.200000000000003</v>
      </c>
      <c r="L39">
        <v>1</v>
      </c>
      <c r="M39">
        <v>4.275555555555556</v>
      </c>
      <c r="N39">
        <v>2.9955555555555553</v>
      </c>
      <c r="O39">
        <v>2.0444444444444443</v>
      </c>
      <c r="P39">
        <v>3.7511111111111113</v>
      </c>
      <c r="Q39">
        <v>4.1422222222222222</v>
      </c>
      <c r="R39">
        <v>2.7</v>
      </c>
      <c r="S39">
        <v>-0.85</v>
      </c>
      <c r="T39">
        <v>-1.2</v>
      </c>
      <c r="U39">
        <v>0.8</v>
      </c>
      <c r="V39">
        <v>2.88</v>
      </c>
      <c r="W39">
        <v>1.07</v>
      </c>
      <c r="X39">
        <v>-0.59</v>
      </c>
      <c r="Y39">
        <v>-0.15</v>
      </c>
      <c r="Z39">
        <v>-1.29</v>
      </c>
      <c r="AA39">
        <f>M39 - sorted!X$103</f>
        <v>3.484583333333334</v>
      </c>
      <c r="AB39">
        <f>N39 - sorted!Y$103</f>
        <v>2.3149999999999999</v>
      </c>
      <c r="AC39">
        <f>O39 - sorted!Z$103</f>
        <v>1.471111111111111</v>
      </c>
      <c r="AD39">
        <f>P39 - sorted!AA$103</f>
        <v>3.060833333333334</v>
      </c>
      <c r="AE39">
        <f>Q39 - sorted!AB$103</f>
        <v>3.2866666666666666</v>
      </c>
      <c r="AF39">
        <f t="shared" si="0"/>
        <v>21.938250759942829</v>
      </c>
      <c r="AG39">
        <f t="shared" si="0"/>
        <v>14.910429417941209</v>
      </c>
      <c r="AH39">
        <f t="shared" si="0"/>
        <v>9.8396489317754554</v>
      </c>
      <c r="AI39">
        <f t="shared" si="1"/>
        <v>19.392011249855319</v>
      </c>
      <c r="AJ39">
        <f t="shared" si="1"/>
        <v>20.749004184434892</v>
      </c>
      <c r="AL39" t="str">
        <f>GMs!A30</f>
        <v>totals</v>
      </c>
      <c r="AM39" t="str">
        <f>GMs!B30</f>
        <v>pTOORP</v>
      </c>
      <c r="AN39">
        <f>GMs!C30</f>
        <v>-35.657777777777788</v>
      </c>
      <c r="AO39">
        <f>GMs!D30</f>
        <v>30.204055555555552</v>
      </c>
      <c r="AP39">
        <f>GMs!E30</f>
        <v>29.71027777777778</v>
      </c>
      <c r="AQ39">
        <f>GMs!F30</f>
        <v>25.87777777777778</v>
      </c>
      <c r="AR39">
        <f>GMs!G30</f>
        <v>26.738888888888884</v>
      </c>
      <c r="AS39">
        <f>GMs!H30</f>
        <v>25.562777777777775</v>
      </c>
      <c r="AT39">
        <f>GMs!I30</f>
        <v>28.835277777777776</v>
      </c>
      <c r="AU39">
        <f>GMs!J30</f>
        <v>23.534027777777776</v>
      </c>
      <c r="AV39">
        <f>GMs!K30</f>
        <v>24.367152777777775</v>
      </c>
      <c r="AW39">
        <f>GMs!L30</f>
        <v>23.119999999999994</v>
      </c>
      <c r="AX39">
        <f>GMs!M30</f>
        <v>0</v>
      </c>
    </row>
    <row r="40" spans="1:50" x14ac:dyDescent="0.35">
      <c r="A40" t="s">
        <v>89</v>
      </c>
      <c r="B40" s="1" t="s">
        <v>249</v>
      </c>
      <c r="C40">
        <v>20.822066830501694</v>
      </c>
      <c r="E40" t="str">
        <v>Alex</v>
      </c>
      <c r="F40">
        <v>30.495856993360039</v>
      </c>
      <c r="G40" t="str">
        <v>John Collins</v>
      </c>
      <c r="H40" t="str">
        <v>PF, C</v>
      </c>
      <c r="I40" t="str">
        <v>ATL</v>
      </c>
      <c r="J40">
        <v>65</v>
      </c>
      <c r="K40">
        <v>31.1</v>
      </c>
      <c r="L40">
        <v>1</v>
      </c>
      <c r="M40">
        <v>4.1618055555555555</v>
      </c>
      <c r="N40">
        <v>5.1097222222222216</v>
      </c>
      <c r="O40">
        <v>5.615277777777778</v>
      </c>
      <c r="P40">
        <v>4.9111111111111105</v>
      </c>
      <c r="Q40">
        <v>5.4618055555555545</v>
      </c>
      <c r="R40">
        <v>3.06</v>
      </c>
      <c r="S40">
        <v>0.22</v>
      </c>
      <c r="T40">
        <v>-0.13</v>
      </c>
      <c r="U40">
        <v>0.88</v>
      </c>
      <c r="V40">
        <v>1.48</v>
      </c>
      <c r="W40">
        <v>-0.56000000000000005</v>
      </c>
      <c r="X40">
        <v>-0.34</v>
      </c>
      <c r="Y40">
        <v>1.44</v>
      </c>
      <c r="Z40">
        <v>-0.39</v>
      </c>
      <c r="AA40">
        <f>M40 - sorted!X$103</f>
        <v>3.3708333333333336</v>
      </c>
      <c r="AB40">
        <f>N40 - sorted!Y$103</f>
        <v>4.4291666666666663</v>
      </c>
      <c r="AC40">
        <f>O40 - sorted!Z$103</f>
        <v>5.0419444444444448</v>
      </c>
      <c r="AD40">
        <f>P40 - sorted!AA$103</f>
        <v>4.2208333333333332</v>
      </c>
      <c r="AE40">
        <f>Q40 - sorted!AB$103</f>
        <v>4.6062499999999984</v>
      </c>
      <c r="AF40">
        <f t="shared" si="0"/>
        <v>21.2547469386509</v>
      </c>
      <c r="AG40">
        <f t="shared" si="0"/>
        <v>27.614086521367</v>
      </c>
      <c r="AH40">
        <f t="shared" si="0"/>
        <v>31.296160830939634</v>
      </c>
      <c r="AI40">
        <f t="shared" si="1"/>
        <v>26.362248020832332</v>
      </c>
      <c r="AJ40">
        <f t="shared" si="1"/>
        <v>28.678149246821455</v>
      </c>
      <c r="AL40" t="str">
        <f>GMs!A31</f>
        <v>totals</v>
      </c>
      <c r="AM40" t="str">
        <f>GMs!B31</f>
        <v>FG%</v>
      </c>
      <c r="AN40">
        <f>GMs!C31</f>
        <v>43.839999999999989</v>
      </c>
      <c r="AO40">
        <f>GMs!D31</f>
        <v>5.7714999999999996</v>
      </c>
      <c r="AP40">
        <f>GMs!E31</f>
        <v>7.9600000000000009</v>
      </c>
      <c r="AQ40">
        <f>GMs!F31</f>
        <v>2.4699999999999998</v>
      </c>
      <c r="AR40">
        <f>GMs!G31</f>
        <v>4.26</v>
      </c>
      <c r="AS40">
        <f>GMs!H31</f>
        <v>5.8</v>
      </c>
      <c r="AT40">
        <f>GMs!I31</f>
        <v>0.68</v>
      </c>
      <c r="AU40">
        <f>GMs!J31</f>
        <v>5.42</v>
      </c>
      <c r="AV40">
        <f>GMs!K31</f>
        <v>-2.3199999999999998</v>
      </c>
      <c r="AW40">
        <f>GMs!L31</f>
        <v>2.38</v>
      </c>
      <c r="AX40">
        <f>GMs!M31</f>
        <v>0</v>
      </c>
    </row>
    <row r="41" spans="1:50" x14ac:dyDescent="0.35">
      <c r="A41" t="s">
        <v>77</v>
      </c>
      <c r="B41" s="1" t="s">
        <v>249</v>
      </c>
      <c r="C41">
        <v>20.698126885782031</v>
      </c>
      <c r="E41" t="str">
        <v>_______</v>
      </c>
      <c r="F41">
        <v>10.716336711045695</v>
      </c>
      <c r="G41" t="str">
        <v>De'Aaron Fox</v>
      </c>
      <c r="H41" t="str">
        <v>PG</v>
      </c>
      <c r="I41" t="str">
        <v>SAC</v>
      </c>
      <c r="J41">
        <v>65</v>
      </c>
      <c r="K41">
        <v>33.6</v>
      </c>
      <c r="L41">
        <v>1</v>
      </c>
      <c r="M41">
        <v>3.9722222222222219</v>
      </c>
      <c r="N41">
        <v>2.1395833333333329</v>
      </c>
      <c r="O41">
        <v>-0.35208333333333347</v>
      </c>
      <c r="P41">
        <v>3.584027777777778</v>
      </c>
      <c r="Q41">
        <v>3.9722222222222219</v>
      </c>
      <c r="R41">
        <v>0.83</v>
      </c>
      <c r="S41">
        <v>-1.6</v>
      </c>
      <c r="T41">
        <v>-0.41</v>
      </c>
      <c r="U41">
        <v>1.44</v>
      </c>
      <c r="V41">
        <v>-0.28000000000000003</v>
      </c>
      <c r="W41">
        <v>2.76</v>
      </c>
      <c r="X41">
        <v>1.66</v>
      </c>
      <c r="Y41">
        <v>0</v>
      </c>
      <c r="Z41">
        <v>-2.0299999999999998</v>
      </c>
      <c r="AA41">
        <f>M41 - sorted!X$103</f>
        <v>3.1812499999999999</v>
      </c>
      <c r="AB41">
        <f>N41 - sorted!Y$103</f>
        <v>1.4590277777777776</v>
      </c>
      <c r="AC41">
        <f>O41 - sorted!Z$103</f>
        <v>-0.92541666666666678</v>
      </c>
      <c r="AD41">
        <f>P41 - sorted!AA$103</f>
        <v>2.8937500000000007</v>
      </c>
      <c r="AE41">
        <f>Q41 - sorted!AB$103</f>
        <v>3.1166666666666663</v>
      </c>
      <c r="AF41">
        <f t="shared" si="0"/>
        <v>20.11557390316435</v>
      </c>
      <c r="AG41">
        <f t="shared" si="0"/>
        <v>9.7670422987444443</v>
      </c>
      <c r="AH41">
        <f t="shared" si="0"/>
        <v>-4.5606666193749881</v>
      </c>
      <c r="AI41">
        <f t="shared" si="1"/>
        <v>18.388036772426513</v>
      </c>
      <c r="AJ41">
        <f t="shared" si="1"/>
        <v>19.727503967998604</v>
      </c>
      <c r="AL41" t="str">
        <f>GMs!A32</f>
        <v>totals</v>
      </c>
      <c r="AM41" t="str">
        <f>GMs!B32</f>
        <v>FT%</v>
      </c>
      <c r="AN41">
        <f>GMs!C32</f>
        <v>-1.0100000000000016</v>
      </c>
      <c r="AO41">
        <f>GMs!D32</f>
        <v>6.6189999999999989</v>
      </c>
      <c r="AP41">
        <f>GMs!E32</f>
        <v>2.4</v>
      </c>
      <c r="AQ41">
        <f>GMs!F32</f>
        <v>8.7399999999999984</v>
      </c>
      <c r="AR41">
        <f>GMs!G32</f>
        <v>2.89</v>
      </c>
      <c r="AS41">
        <f>GMs!H32</f>
        <v>0.30000000000000027</v>
      </c>
      <c r="AT41">
        <f>GMs!I32</f>
        <v>8.879999999999999</v>
      </c>
      <c r="AU41">
        <f>GMs!J32</f>
        <v>-1.3599999999999997</v>
      </c>
      <c r="AV41">
        <f>GMs!K32</f>
        <v>9.2799999999999994</v>
      </c>
      <c r="AW41">
        <f>GMs!L32</f>
        <v>6.56</v>
      </c>
      <c r="AX41">
        <f>GMs!M32</f>
        <v>0</v>
      </c>
    </row>
    <row r="42" spans="1:50" x14ac:dyDescent="0.35">
      <c r="A42" t="s">
        <v>65</v>
      </c>
      <c r="B42" s="1" t="s">
        <v>249</v>
      </c>
      <c r="C42">
        <v>20.455796546106264</v>
      </c>
      <c r="E42" t="str">
        <v>_______</v>
      </c>
      <c r="F42">
        <v>14.048841344067842</v>
      </c>
      <c r="G42" t="str">
        <v>Brandon Ingram</v>
      </c>
      <c r="H42" t="str">
        <v>SF, PF</v>
      </c>
      <c r="I42" t="str">
        <v>NOP</v>
      </c>
      <c r="J42">
        <v>64</v>
      </c>
      <c r="K42">
        <v>33.4</v>
      </c>
      <c r="L42">
        <v>1</v>
      </c>
      <c r="M42">
        <v>3.8755555555555548</v>
      </c>
      <c r="N42">
        <v>2.6399999999999997</v>
      </c>
      <c r="O42">
        <v>2.1511111111111108</v>
      </c>
      <c r="P42">
        <v>1.9466666666666665</v>
      </c>
      <c r="Q42">
        <v>4.1333333333333329</v>
      </c>
      <c r="R42">
        <v>0.19</v>
      </c>
      <c r="S42">
        <v>0.78</v>
      </c>
      <c r="T42">
        <v>1.29</v>
      </c>
      <c r="U42">
        <v>1.26</v>
      </c>
      <c r="V42">
        <v>7.0000000000000007E-2</v>
      </c>
      <c r="W42">
        <v>0.55000000000000004</v>
      </c>
      <c r="X42">
        <v>0.22</v>
      </c>
      <c r="Y42">
        <v>0.28999999999999998</v>
      </c>
      <c r="Z42">
        <v>-1.68</v>
      </c>
      <c r="AA42">
        <f>M42 - sorted!X$103</f>
        <v>3.0845833333333328</v>
      </c>
      <c r="AB42">
        <f>N42 - sorted!Y$103</f>
        <v>1.9594444444444443</v>
      </c>
      <c r="AC42">
        <f>O42 - sorted!Z$103</f>
        <v>1.5777777777777775</v>
      </c>
      <c r="AD42">
        <f>P42 - sorted!AA$103</f>
        <v>1.256388888888889</v>
      </c>
      <c r="AE42">
        <f>Q42 - sorted!AB$103</f>
        <v>3.2777777777777772</v>
      </c>
      <c r="AF42">
        <f t="shared" si="0"/>
        <v>19.534720838916261</v>
      </c>
      <c r="AG42">
        <f t="shared" si="0"/>
        <v>12.773958377028713</v>
      </c>
      <c r="AH42">
        <f t="shared" si="0"/>
        <v>10.480590244049203</v>
      </c>
      <c r="AI42">
        <f t="shared" si="1"/>
        <v>8.5494207172243932</v>
      </c>
      <c r="AJ42">
        <f t="shared" si="1"/>
        <v>20.695592408412075</v>
      </c>
      <c r="AL42" t="str">
        <f>GMs!A33</f>
        <v>totals</v>
      </c>
      <c r="AM42" t="str">
        <f>GMs!B33</f>
        <v>3PM</v>
      </c>
      <c r="AN42">
        <f>GMs!C33</f>
        <v>-13.950000000000003</v>
      </c>
      <c r="AO42">
        <f>GMs!D33</f>
        <v>2.2520000000000002</v>
      </c>
      <c r="AP42">
        <f>GMs!E33</f>
        <v>-3.21</v>
      </c>
      <c r="AQ42">
        <f>GMs!F33</f>
        <v>3.9000000000000004</v>
      </c>
      <c r="AR42">
        <f>GMs!G33</f>
        <v>5.41</v>
      </c>
      <c r="AS42">
        <f>GMs!H33</f>
        <v>1.02</v>
      </c>
      <c r="AT42">
        <f>GMs!I33</f>
        <v>4.5100000000000007</v>
      </c>
      <c r="AU42">
        <f>GMs!J33</f>
        <v>0.73</v>
      </c>
      <c r="AV42">
        <f>GMs!K33</f>
        <v>6.2900000000000009</v>
      </c>
      <c r="AW42">
        <f>GMs!L33</f>
        <v>0.80999999999999994</v>
      </c>
      <c r="AX42">
        <f>GMs!M33</f>
        <v>0</v>
      </c>
    </row>
    <row r="43" spans="1:50" x14ac:dyDescent="0.35">
      <c r="A43" t="s">
        <v>80</v>
      </c>
      <c r="B43" s="1" t="s">
        <v>249</v>
      </c>
      <c r="C43">
        <v>20.232889630602973</v>
      </c>
      <c r="E43" t="str">
        <v>_______</v>
      </c>
      <c r="F43">
        <v>20.698126885782031</v>
      </c>
      <c r="G43" t="str">
        <v>Pascal Siakam</v>
      </c>
      <c r="H43" t="str">
        <v>PF</v>
      </c>
      <c r="I43" t="str">
        <v>TOR</v>
      </c>
      <c r="J43">
        <v>67</v>
      </c>
      <c r="K43">
        <v>35.1</v>
      </c>
      <c r="L43">
        <v>1</v>
      </c>
      <c r="M43">
        <v>3.8245833333333339</v>
      </c>
      <c r="N43">
        <v>3.6384722222222226</v>
      </c>
      <c r="O43">
        <v>3.2290277777777776</v>
      </c>
      <c r="P43">
        <v>3.145277777777777</v>
      </c>
      <c r="Q43">
        <v>4.5969444444444445</v>
      </c>
      <c r="R43">
        <v>-0.34</v>
      </c>
      <c r="S43">
        <v>0.53</v>
      </c>
      <c r="T43">
        <v>0.91</v>
      </c>
      <c r="U43">
        <v>1.45</v>
      </c>
      <c r="V43">
        <v>0.95</v>
      </c>
      <c r="W43">
        <v>0.44</v>
      </c>
      <c r="X43">
        <v>0.17</v>
      </c>
      <c r="Y43">
        <v>0.83</v>
      </c>
      <c r="Z43">
        <v>-1.03</v>
      </c>
      <c r="AA43">
        <f>M43 - sorted!X$103</f>
        <v>3.0336111111111119</v>
      </c>
      <c r="AB43">
        <f>N43 - sorted!Y$103</f>
        <v>2.9579166666666672</v>
      </c>
      <c r="AC43">
        <f>O43 - sorted!Z$103</f>
        <v>2.6556944444444444</v>
      </c>
      <c r="AD43">
        <f>P43 - sorted!AA$103</f>
        <v>2.4549999999999996</v>
      </c>
      <c r="AE43">
        <f>Q43 - sorted!AB$103</f>
        <v>3.7413888888888889</v>
      </c>
      <c r="AF43">
        <f t="shared" si="0"/>
        <v>19.228437685785455</v>
      </c>
      <c r="AG43">
        <f t="shared" si="0"/>
        <v>18.773603030591193</v>
      </c>
      <c r="AH43">
        <f t="shared" si="0"/>
        <v>16.957602645815566</v>
      </c>
      <c r="AI43">
        <f t="shared" si="1"/>
        <v>15.751664890300502</v>
      </c>
      <c r="AJ43">
        <f t="shared" si="1"/>
        <v>23.48135035160189</v>
      </c>
      <c r="AL43" t="str">
        <f>GMs!A34</f>
        <v>totals</v>
      </c>
      <c r="AM43" t="str">
        <f>GMs!B34</f>
        <v>PTS</v>
      </c>
      <c r="AN43">
        <f>GMs!C34</f>
        <v>2.410000000000013</v>
      </c>
      <c r="AO43">
        <f>GMs!D34</f>
        <v>5.7889999999999997</v>
      </c>
      <c r="AP43">
        <f>GMs!E34</f>
        <v>3.7800000000000002</v>
      </c>
      <c r="AQ43">
        <f>GMs!F34</f>
        <v>7.4799999999999995</v>
      </c>
      <c r="AR43">
        <f>GMs!G34</f>
        <v>6.47</v>
      </c>
      <c r="AS43">
        <f>GMs!H34</f>
        <v>7.2100000000000009</v>
      </c>
      <c r="AT43">
        <f>GMs!I34</f>
        <v>6.72</v>
      </c>
      <c r="AU43">
        <f>GMs!J34</f>
        <v>4.0599999999999996</v>
      </c>
      <c r="AV43">
        <f>GMs!K34</f>
        <v>7.28</v>
      </c>
      <c r="AW43">
        <f>GMs!L34</f>
        <v>3.87</v>
      </c>
      <c r="AX43">
        <f>GMs!M34</f>
        <v>0</v>
      </c>
    </row>
    <row r="44" spans="1:50" x14ac:dyDescent="0.35">
      <c r="A44" t="s">
        <v>78</v>
      </c>
      <c r="B44" s="1" t="s">
        <v>249</v>
      </c>
      <c r="C44">
        <v>18.843652339789962</v>
      </c>
      <c r="E44" t="str">
        <v>_______</v>
      </c>
      <c r="F44">
        <v>11.359159558658904</v>
      </c>
      <c r="G44" t="str">
        <v>Buddy Hield</v>
      </c>
      <c r="H44" t="str">
        <v>SG</v>
      </c>
      <c r="I44" t="str">
        <v>SAC</v>
      </c>
      <c r="J44">
        <v>70</v>
      </c>
      <c r="K44">
        <v>29.6</v>
      </c>
      <c r="L44">
        <v>1</v>
      </c>
      <c r="M44">
        <v>3.7430555555555558</v>
      </c>
      <c r="N44">
        <v>2.2361111111111107</v>
      </c>
      <c r="O44">
        <v>2.0611111111111113</v>
      </c>
      <c r="P44">
        <v>1.7402777777777776</v>
      </c>
      <c r="Q44">
        <v>2.9361111111111109</v>
      </c>
      <c r="R44">
        <v>-0.08</v>
      </c>
      <c r="S44">
        <v>0.51</v>
      </c>
      <c r="T44">
        <v>2.58</v>
      </c>
      <c r="U44">
        <v>0.96</v>
      </c>
      <c r="V44">
        <v>-0.18</v>
      </c>
      <c r="W44">
        <v>0.18</v>
      </c>
      <c r="X44">
        <v>-0.12</v>
      </c>
      <c r="Y44">
        <v>-0.83</v>
      </c>
      <c r="Z44">
        <v>-0.72</v>
      </c>
      <c r="AA44">
        <f>M44 - sorted!X$103</f>
        <v>2.9520833333333338</v>
      </c>
      <c r="AB44">
        <f>N44 - sorted!Y$103</f>
        <v>1.5555555555555554</v>
      </c>
      <c r="AC44">
        <f>O44 - sorted!Z$103</f>
        <v>1.4877777777777781</v>
      </c>
      <c r="AD44">
        <f>P44 - sorted!AA$103</f>
        <v>1.0500000000000003</v>
      </c>
      <c r="AE44">
        <f>Q44 - sorted!AB$103</f>
        <v>2.0805555555555553</v>
      </c>
      <c r="AF44">
        <f t="shared" si="0"/>
        <v>18.738551552576219</v>
      </c>
      <c r="AG44">
        <f t="shared" si="0"/>
        <v>10.347060803992173</v>
      </c>
      <c r="AH44">
        <f t="shared" si="0"/>
        <v>9.9397960118182311</v>
      </c>
      <c r="AI44">
        <f t="shared" si="1"/>
        <v>7.3092660426947189</v>
      </c>
      <c r="AJ44">
        <f t="shared" si="1"/>
        <v>13.501693825339531</v>
      </c>
      <c r="AL44" t="str">
        <f>GMs!A35</f>
        <v>totals</v>
      </c>
      <c r="AM44" t="str">
        <f>GMs!B35</f>
        <v>TREB</v>
      </c>
      <c r="AN44">
        <f>GMs!C35</f>
        <v>27.490000000000016</v>
      </c>
      <c r="AO44">
        <f>GMs!D35</f>
        <v>4.0549999999999997</v>
      </c>
      <c r="AP44">
        <f>GMs!E35</f>
        <v>7.15</v>
      </c>
      <c r="AQ44">
        <f>GMs!F35</f>
        <v>2.6599999999999997</v>
      </c>
      <c r="AR44">
        <f>GMs!G35</f>
        <v>5.0599999999999996</v>
      </c>
      <c r="AS44">
        <f>GMs!H35</f>
        <v>6.56</v>
      </c>
      <c r="AT44">
        <f>GMs!I35</f>
        <v>5.64</v>
      </c>
      <c r="AU44">
        <f>GMs!J35</f>
        <v>6.75</v>
      </c>
      <c r="AV44">
        <f>GMs!K35</f>
        <v>0.31</v>
      </c>
      <c r="AW44">
        <f>GMs!L35</f>
        <v>0.90999999999999992</v>
      </c>
      <c r="AX44">
        <f>GMs!M35</f>
        <v>0</v>
      </c>
    </row>
    <row r="45" spans="1:50" x14ac:dyDescent="0.35">
      <c r="A45" t="s">
        <v>111</v>
      </c>
      <c r="B45" s="1" t="s">
        <v>249</v>
      </c>
      <c r="C45">
        <v>18.795556241839044</v>
      </c>
      <c r="E45" t="str">
        <v>_______</v>
      </c>
      <c r="F45">
        <v>11.941862283833469</v>
      </c>
      <c r="G45" t="str">
        <v>Jaylen Brown</v>
      </c>
      <c r="H45" t="str">
        <v>SG, SF</v>
      </c>
      <c r="I45" t="str">
        <v>BOS</v>
      </c>
      <c r="J45">
        <v>70</v>
      </c>
      <c r="K45">
        <v>34.4</v>
      </c>
      <c r="L45">
        <v>1</v>
      </c>
      <c r="M45">
        <v>3.5972222222222223</v>
      </c>
      <c r="N45">
        <v>2.3236111111111111</v>
      </c>
      <c r="O45">
        <v>2.5375000000000001</v>
      </c>
      <c r="P45">
        <v>2.8874999999999997</v>
      </c>
      <c r="Q45">
        <v>3.3152777777777778</v>
      </c>
      <c r="R45">
        <v>0.72</v>
      </c>
      <c r="S45">
        <v>-0.57999999999999996</v>
      </c>
      <c r="T45">
        <v>1.01</v>
      </c>
      <c r="U45">
        <v>1.25</v>
      </c>
      <c r="V45">
        <v>0.76</v>
      </c>
      <c r="W45">
        <v>-0.22</v>
      </c>
      <c r="X45">
        <v>0.76</v>
      </c>
      <c r="Y45">
        <v>-0.28999999999999998</v>
      </c>
      <c r="Z45">
        <v>-1.02</v>
      </c>
      <c r="AA45">
        <f>M45 - sorted!X$103</f>
        <v>2.8062500000000004</v>
      </c>
      <c r="AB45">
        <f>N45 - sorted!Y$103</f>
        <v>1.6430555555555557</v>
      </c>
      <c r="AC45">
        <f>O45 - sorted!Z$103</f>
        <v>1.9641666666666668</v>
      </c>
      <c r="AD45">
        <f>P45 - sorted!AA$103</f>
        <v>2.1972222222222224</v>
      </c>
      <c r="AE45">
        <f>Q45 - sorted!AB$103</f>
        <v>2.4597222222222221</v>
      </c>
      <c r="AF45">
        <f t="shared" si="0"/>
        <v>17.862264602201954</v>
      </c>
      <c r="AG45">
        <f t="shared" si="0"/>
        <v>10.872832974216733</v>
      </c>
      <c r="AH45">
        <f t="shared" si="0"/>
        <v>12.802333383040834</v>
      </c>
      <c r="AI45">
        <f t="shared" si="1"/>
        <v>14.202723385638947</v>
      </c>
      <c r="AJ45">
        <f t="shared" si="1"/>
        <v>15.780039896312623</v>
      </c>
      <c r="AL45" t="str">
        <f>GMs!A36</f>
        <v>totals</v>
      </c>
      <c r="AM45" t="str">
        <f>GMs!B36</f>
        <v>AST</v>
      </c>
      <c r="AN45">
        <f>GMs!C36</f>
        <v>25.71</v>
      </c>
      <c r="AO45">
        <f>GMs!D36</f>
        <v>6.5564999999999998</v>
      </c>
      <c r="AP45">
        <f>GMs!E36</f>
        <v>1.2000000000000002</v>
      </c>
      <c r="AQ45">
        <f>GMs!F36</f>
        <v>9.26</v>
      </c>
      <c r="AR45">
        <f>GMs!G36</f>
        <v>1.5999999999999999</v>
      </c>
      <c r="AS45">
        <f>GMs!H36</f>
        <v>4.9399999999999995</v>
      </c>
      <c r="AT45">
        <f>GMs!I36</f>
        <v>3.0300000000000002</v>
      </c>
      <c r="AU45">
        <f>GMs!J36</f>
        <v>6.79</v>
      </c>
      <c r="AV45">
        <f>GMs!K36</f>
        <v>7.49</v>
      </c>
      <c r="AW45">
        <f>GMs!L36</f>
        <v>5.85</v>
      </c>
      <c r="AX45">
        <f>GMs!M36</f>
        <v>0</v>
      </c>
    </row>
    <row r="46" spans="1:50" x14ac:dyDescent="0.35">
      <c r="A46" t="s">
        <v>79</v>
      </c>
      <c r="B46" s="1" t="s">
        <v>249</v>
      </c>
      <c r="C46">
        <v>18.732661344518615</v>
      </c>
      <c r="E46" t="str">
        <v>_______</v>
      </c>
      <c r="F46">
        <v>12.084300727765028</v>
      </c>
      <c r="G46" t="str">
        <v>Dejounte Murray</v>
      </c>
      <c r="H46" t="str">
        <v>PG, SG</v>
      </c>
      <c r="I46" t="str">
        <v>SAS</v>
      </c>
      <c r="J46">
        <v>67</v>
      </c>
      <c r="K46">
        <v>28.3</v>
      </c>
      <c r="L46">
        <v>1</v>
      </c>
      <c r="M46">
        <v>3.5268055555555557</v>
      </c>
      <c r="N46">
        <v>2.3449999999999998</v>
      </c>
      <c r="O46">
        <v>1.2841666666666669</v>
      </c>
      <c r="P46">
        <v>1.9541666666666673</v>
      </c>
      <c r="Q46">
        <v>3.0708333333333333</v>
      </c>
      <c r="R46">
        <v>0.15</v>
      </c>
      <c r="S46">
        <v>0.42</v>
      </c>
      <c r="T46">
        <v>-0.86</v>
      </c>
      <c r="U46">
        <v>-0.12</v>
      </c>
      <c r="V46">
        <v>0.67</v>
      </c>
      <c r="W46">
        <v>1.1399999999999999</v>
      </c>
      <c r="X46">
        <v>2.39</v>
      </c>
      <c r="Y46">
        <v>-0.49</v>
      </c>
      <c r="Z46">
        <v>-0.78</v>
      </c>
      <c r="AA46">
        <f>M46 - sorted!X$103</f>
        <v>2.7358333333333338</v>
      </c>
      <c r="AB46">
        <f>N46 - sorted!Y$103</f>
        <v>1.6644444444444444</v>
      </c>
      <c r="AC46">
        <f>O46 - sorted!Z$103</f>
        <v>0.71083333333333365</v>
      </c>
      <c r="AD46">
        <f>P46 - sorted!AA$103</f>
        <v>1.2638888888888897</v>
      </c>
      <c r="AE46">
        <f>Q46 - sorted!AB$103</f>
        <v>2.2152777777777777</v>
      </c>
      <c r="AF46">
        <f t="shared" si="0"/>
        <v>17.439143189021237</v>
      </c>
      <c r="AG46">
        <f t="shared" si="0"/>
        <v>11.001355060271626</v>
      </c>
      <c r="AH46">
        <f t="shared" si="0"/>
        <v>5.2712729638242823</v>
      </c>
      <c r="AI46">
        <f t="shared" si="1"/>
        <v>8.5944869032436451</v>
      </c>
      <c r="AJ46">
        <f t="shared" si="1"/>
        <v>14.311216055685282</v>
      </c>
      <c r="AL46" t="str">
        <f>GMs!A37</f>
        <v>totals</v>
      </c>
      <c r="AM46" t="str">
        <f>GMs!B37</f>
        <v>STL</v>
      </c>
      <c r="AN46">
        <f>GMs!C37</f>
        <v>6.339999999999999</v>
      </c>
      <c r="AO46">
        <f>GMs!D37</f>
        <v>2.7004999999999999</v>
      </c>
      <c r="AP46">
        <f>GMs!E37</f>
        <v>1.5</v>
      </c>
      <c r="AQ46">
        <f>GMs!F37</f>
        <v>1.71</v>
      </c>
      <c r="AR46">
        <f>GMs!G37</f>
        <v>2.62</v>
      </c>
      <c r="AS46">
        <f>GMs!H37</f>
        <v>3.74</v>
      </c>
      <c r="AT46">
        <f>GMs!I37</f>
        <v>-0.27</v>
      </c>
      <c r="AU46">
        <f>GMs!J37</f>
        <v>1.43</v>
      </c>
      <c r="AV46">
        <f>GMs!K37</f>
        <v>3.72</v>
      </c>
      <c r="AW46">
        <f>GMs!L37</f>
        <v>5.01</v>
      </c>
      <c r="AX46">
        <f>GMs!M37</f>
        <v>0</v>
      </c>
    </row>
    <row r="47" spans="1:50" x14ac:dyDescent="0.35">
      <c r="A47" t="s">
        <v>99</v>
      </c>
      <c r="B47" s="1" t="s">
        <v>249</v>
      </c>
      <c r="C47">
        <v>18.286847513512051</v>
      </c>
      <c r="E47" t="str">
        <v>Zmo</v>
      </c>
      <c r="F47">
        <v>28.932733809955266</v>
      </c>
      <c r="G47" t="str">
        <v xml:space="preserve">Jusuf Nurkic </v>
      </c>
      <c r="H47" t="str">
        <v>C</v>
      </c>
      <c r="I47" t="str">
        <v>POR</v>
      </c>
      <c r="J47">
        <v>60</v>
      </c>
      <c r="K47">
        <v>30.1</v>
      </c>
      <c r="L47">
        <v>1</v>
      </c>
      <c r="M47">
        <v>3.3833333333333333</v>
      </c>
      <c r="N47">
        <v>4.875</v>
      </c>
      <c r="O47">
        <v>4.3833333333333337</v>
      </c>
      <c r="P47">
        <v>4.6500000000000004</v>
      </c>
      <c r="Q47">
        <v>5.4499999999999993</v>
      </c>
      <c r="R47">
        <v>1.17</v>
      </c>
      <c r="S47">
        <v>0.27</v>
      </c>
      <c r="T47">
        <v>-1.29</v>
      </c>
      <c r="U47">
        <v>0.44</v>
      </c>
      <c r="V47">
        <v>2.0499999999999998</v>
      </c>
      <c r="W47">
        <v>0.59</v>
      </c>
      <c r="X47">
        <v>0.83</v>
      </c>
      <c r="Y47">
        <v>2.48</v>
      </c>
      <c r="Z47">
        <v>-0.69</v>
      </c>
      <c r="AA47">
        <f>M47 - sorted!X$103</f>
        <v>2.5923611111111113</v>
      </c>
      <c r="AB47">
        <f>N47 - sorted!Y$103</f>
        <v>4.1944444444444446</v>
      </c>
      <c r="AC47">
        <f>O47 - sorted!Z$103</f>
        <v>3.8100000000000005</v>
      </c>
      <c r="AD47">
        <f>P47 - sorted!AA$103</f>
        <v>3.959722222222223</v>
      </c>
      <c r="AE47">
        <f>Q47 - sorted!AB$103</f>
        <v>4.5944444444444432</v>
      </c>
      <c r="AF47">
        <f t="shared" si="0"/>
        <v>16.577043741653029</v>
      </c>
      <c r="AG47">
        <f t="shared" si="0"/>
        <v>26.203681810764614</v>
      </c>
      <c r="AH47">
        <f t="shared" si="0"/>
        <v>23.893622497777976</v>
      </c>
      <c r="AI47">
        <f t="shared" si="1"/>
        <v>24.793277100162225</v>
      </c>
      <c r="AJ47">
        <f t="shared" si="1"/>
        <v>28.607211731791161</v>
      </c>
      <c r="AL47" t="str">
        <f>GMs!A38</f>
        <v>totals</v>
      </c>
      <c r="AM47" t="str">
        <f>GMs!B38</f>
        <v>BLK</v>
      </c>
      <c r="AN47">
        <f>GMs!C38</f>
        <v>25.79000000000001</v>
      </c>
      <c r="AO47">
        <f>GMs!D38</f>
        <v>3.2284999999999999</v>
      </c>
      <c r="AP47">
        <f>GMs!E38</f>
        <v>13.58</v>
      </c>
      <c r="AQ47">
        <f>GMs!F38</f>
        <v>-2.81</v>
      </c>
      <c r="AR47">
        <f>GMs!G38</f>
        <v>4.5600000000000005</v>
      </c>
      <c r="AS47">
        <f>GMs!H38</f>
        <v>3.0199999999999996</v>
      </c>
      <c r="AT47">
        <f>GMs!I38</f>
        <v>6.2</v>
      </c>
      <c r="AU47">
        <f>GMs!J38</f>
        <v>4.99</v>
      </c>
      <c r="AV47">
        <f>GMs!K38</f>
        <v>-1.1299999999999999</v>
      </c>
      <c r="AW47">
        <f>GMs!L38</f>
        <v>0.75</v>
      </c>
      <c r="AX47">
        <f>GMs!M38</f>
        <v>0</v>
      </c>
    </row>
    <row r="48" spans="1:50" x14ac:dyDescent="0.35">
      <c r="A48" t="s">
        <v>64</v>
      </c>
      <c r="B48" s="1" t="s">
        <v>249</v>
      </c>
      <c r="C48">
        <v>18.033418074309147</v>
      </c>
      <c r="E48" t="str">
        <v>_______</v>
      </c>
      <c r="F48">
        <v>8.395699984913982</v>
      </c>
      <c r="G48" t="str">
        <v>Malcolm Brogdon</v>
      </c>
      <c r="H48" t="str">
        <v>PG, SG</v>
      </c>
      <c r="I48" t="str">
        <v>IND</v>
      </c>
      <c r="J48">
        <v>62</v>
      </c>
      <c r="K48">
        <v>30.8</v>
      </c>
      <c r="L48">
        <v>1</v>
      </c>
      <c r="M48">
        <v>3.3238888888888889</v>
      </c>
      <c r="N48">
        <v>1.7911111111111109</v>
      </c>
      <c r="O48">
        <v>-0.41333333333333333</v>
      </c>
      <c r="P48">
        <v>0.12916666666666679</v>
      </c>
      <c r="Q48">
        <v>2.6349999999999998</v>
      </c>
      <c r="R48">
        <v>-0.5</v>
      </c>
      <c r="S48">
        <v>1.93</v>
      </c>
      <c r="T48">
        <v>0.09</v>
      </c>
      <c r="U48">
        <v>0.47</v>
      </c>
      <c r="V48">
        <v>0.04</v>
      </c>
      <c r="W48">
        <v>2.56</v>
      </c>
      <c r="X48">
        <v>-0.73</v>
      </c>
      <c r="Y48">
        <v>-0.8</v>
      </c>
      <c r="Z48">
        <v>-0.98</v>
      </c>
      <c r="AA48">
        <f>M48 - sorted!X$103</f>
        <v>2.5329166666666669</v>
      </c>
      <c r="AB48">
        <f>N48 - sorted!Y$103</f>
        <v>1.1105555555555555</v>
      </c>
      <c r="AC48">
        <f>O48 - sorted!Z$103</f>
        <v>-0.98666666666666658</v>
      </c>
      <c r="AD48">
        <f>P48 - sorted!AA$103</f>
        <v>-0.56111111111111067</v>
      </c>
      <c r="AE48">
        <f>Q48 - sorted!AB$103</f>
        <v>1.7794444444444442</v>
      </c>
      <c r="AF48">
        <f t="shared" si="0"/>
        <v>16.219852489500472</v>
      </c>
      <c r="AG48">
        <f t="shared" si="0"/>
        <v>7.6731337668501274</v>
      </c>
      <c r="AH48">
        <f t="shared" si="0"/>
        <v>-4.9287071385321779</v>
      </c>
      <c r="AI48">
        <f t="shared" si="1"/>
        <v>-2.371618361440031</v>
      </c>
      <c r="AJ48">
        <f t="shared" si="1"/>
        <v>11.692369912566759</v>
      </c>
      <c r="AL48" t="str">
        <f>GMs!A39</f>
        <v>totals</v>
      </c>
      <c r="AM48" t="str">
        <f>GMs!B39</f>
        <v>TO</v>
      </c>
      <c r="AN48">
        <f>GMs!C39</f>
        <v>-30.339999999999986</v>
      </c>
      <c r="AO48">
        <f>GMs!D39</f>
        <v>-6.76</v>
      </c>
      <c r="AP48">
        <f>GMs!E39</f>
        <v>-2.77</v>
      </c>
      <c r="AQ48">
        <f>GMs!F39</f>
        <v>-6.65</v>
      </c>
      <c r="AR48">
        <f>GMs!G39</f>
        <v>-5.8000000000000007</v>
      </c>
      <c r="AS48">
        <f>GMs!H39</f>
        <v>-6.1999999999999993</v>
      </c>
      <c r="AT48">
        <f>GMs!I39</f>
        <v>-6.9499999999999993</v>
      </c>
      <c r="AU48">
        <f>GMs!J39</f>
        <v>-4.37</v>
      </c>
      <c r="AV48">
        <f>GMs!K39</f>
        <v>-7.379999999999999</v>
      </c>
      <c r="AW48">
        <f>GMs!L39</f>
        <v>-2.63</v>
      </c>
      <c r="AX48">
        <f>GMs!M39</f>
        <v>0</v>
      </c>
    </row>
    <row r="49" spans="1:50" x14ac:dyDescent="0.35">
      <c r="A49" t="s">
        <v>87</v>
      </c>
      <c r="B49" s="1" t="s">
        <v>249</v>
      </c>
      <c r="C49">
        <v>17.496961597164308</v>
      </c>
      <c r="E49" t="str">
        <v>_______</v>
      </c>
      <c r="F49">
        <v>11.559868275107922</v>
      </c>
      <c r="G49" t="str">
        <v>Jrue Holiday</v>
      </c>
      <c r="H49" t="str">
        <v>PG, SG</v>
      </c>
      <c r="I49" t="str">
        <v>MIL</v>
      </c>
      <c r="J49">
        <v>63</v>
      </c>
      <c r="K49">
        <v>31.4</v>
      </c>
      <c r="L49">
        <v>1</v>
      </c>
      <c r="M49">
        <v>3.1674999999999995</v>
      </c>
      <c r="N49">
        <v>2.2662499999999999</v>
      </c>
      <c r="O49">
        <v>0.98874999999999991</v>
      </c>
      <c r="P49">
        <v>2.5287500000000001</v>
      </c>
      <c r="Q49">
        <v>3.61375</v>
      </c>
      <c r="R49">
        <v>0.15</v>
      </c>
      <c r="S49">
        <v>-0.3</v>
      </c>
      <c r="T49">
        <v>0.33</v>
      </c>
      <c r="U49">
        <v>0.72</v>
      </c>
      <c r="V49">
        <v>-0.18</v>
      </c>
      <c r="W49">
        <v>1.46</v>
      </c>
      <c r="X49">
        <v>1.44</v>
      </c>
      <c r="Y49">
        <v>0.51</v>
      </c>
      <c r="Z49">
        <v>-1.54</v>
      </c>
      <c r="AA49">
        <f>M49 - sorted!X$103</f>
        <v>2.3765277777777776</v>
      </c>
      <c r="AB49">
        <f>N49 - sorted!Y$103</f>
        <v>1.5856944444444445</v>
      </c>
      <c r="AC49">
        <f>O49 - sorted!Z$103</f>
        <v>0.41541666666666666</v>
      </c>
      <c r="AD49">
        <f>P49 - sorted!AA$103</f>
        <v>1.8384722222222227</v>
      </c>
      <c r="AE49">
        <f>Q49 - sorted!AB$103</f>
        <v>2.7581944444444444</v>
      </c>
      <c r="AF49">
        <f t="shared" si="0"/>
        <v>15.280139055099113</v>
      </c>
      <c r="AG49">
        <f t="shared" si="0"/>
        <v>10.528160107069523</v>
      </c>
      <c r="AH49">
        <f t="shared" si="0"/>
        <v>3.4961659700661243</v>
      </c>
      <c r="AI49">
        <f t="shared" si="1"/>
        <v>12.047057487718252</v>
      </c>
      <c r="AJ49">
        <f t="shared" si="1"/>
        <v>17.573507188078622</v>
      </c>
    </row>
    <row r="50" spans="1:50" x14ac:dyDescent="0.35">
      <c r="A50" t="s">
        <v>96</v>
      </c>
      <c r="B50" s="1" t="s">
        <v>249</v>
      </c>
      <c r="C50">
        <v>17.186186810404536</v>
      </c>
      <c r="E50" t="str">
        <v>_______</v>
      </c>
      <c r="F50">
        <v>4.7551953400138469</v>
      </c>
      <c r="G50" t="str">
        <v xml:space="preserve">Bojan Bogdanovic </v>
      </c>
      <c r="H50" t="str">
        <v>SF, PF</v>
      </c>
      <c r="I50" t="str">
        <v>UTA</v>
      </c>
      <c r="J50">
        <v>64</v>
      </c>
      <c r="K50">
        <v>32.9</v>
      </c>
      <c r="L50">
        <v>1</v>
      </c>
      <c r="M50">
        <v>3.1644444444444435</v>
      </c>
      <c r="N50">
        <v>1.2444444444444434</v>
      </c>
      <c r="O50">
        <v>1.448888888888888</v>
      </c>
      <c r="P50">
        <v>-1.0044444444444443</v>
      </c>
      <c r="Q50">
        <v>2.2311111111111099</v>
      </c>
      <c r="R50">
        <v>-0.25</v>
      </c>
      <c r="S50">
        <v>2.5299999999999998</v>
      </c>
      <c r="T50">
        <v>1.69</v>
      </c>
      <c r="U50">
        <v>1.08</v>
      </c>
      <c r="V50">
        <v>-0.28000000000000003</v>
      </c>
      <c r="W50">
        <v>-0.23</v>
      </c>
      <c r="X50">
        <v>-0.98</v>
      </c>
      <c r="Y50">
        <v>-1.05</v>
      </c>
      <c r="Z50">
        <v>-1.1100000000000001</v>
      </c>
      <c r="AA50">
        <f>M50 - sorted!X$103</f>
        <v>2.3734722222222215</v>
      </c>
      <c r="AB50">
        <f>N50 - sorted!Y$103</f>
        <v>0.56388888888888811</v>
      </c>
      <c r="AC50">
        <f>O50 - sorted!Z$103</f>
        <v>0.87555555555555475</v>
      </c>
      <c r="AD50">
        <f>P50 - sorted!AA$103</f>
        <v>-1.6947222222222216</v>
      </c>
      <c r="AE50">
        <f>Q50 - sorted!AB$103</f>
        <v>1.3755555555555543</v>
      </c>
      <c r="AF50">
        <f t="shared" si="0"/>
        <v>15.261778757091268</v>
      </c>
      <c r="AG50">
        <f t="shared" si="0"/>
        <v>4.3883095414471578</v>
      </c>
      <c r="AH50">
        <f t="shared" si="0"/>
        <v>6.2610599382470182</v>
      </c>
      <c r="AI50">
        <f t="shared" si="1"/>
        <v>-9.1832889223493268</v>
      </c>
      <c r="AJ50">
        <f t="shared" si="1"/>
        <v>9.2654723395302145</v>
      </c>
      <c r="AL50" t="str">
        <f>GMs!A41</f>
        <v>num_at_pos</v>
      </c>
      <c r="AM50" t="str">
        <f>GMs!B41</f>
        <v>PG</v>
      </c>
      <c r="AN50">
        <f>GMs!C41</f>
        <v>44</v>
      </c>
      <c r="AO50">
        <f>GMs!D41</f>
        <v>3</v>
      </c>
      <c r="AP50">
        <f>GMs!E41</f>
        <v>0</v>
      </c>
      <c r="AQ50">
        <f>GMs!F41</f>
        <v>2</v>
      </c>
      <c r="AR50">
        <f>GMs!G41</f>
        <v>0</v>
      </c>
      <c r="AS50">
        <f>GMs!H41</f>
        <v>0</v>
      </c>
      <c r="AT50">
        <f>GMs!I41</f>
        <v>1</v>
      </c>
      <c r="AU50">
        <f>GMs!J41</f>
        <v>0</v>
      </c>
      <c r="AV50">
        <f>GMs!K41</f>
        <v>2</v>
      </c>
      <c r="AW50">
        <f>GMs!L41</f>
        <v>2</v>
      </c>
      <c r="AX50">
        <f>GMs!M41</f>
        <v>0</v>
      </c>
    </row>
    <row r="51" spans="1:50" x14ac:dyDescent="0.35">
      <c r="A51" t="s">
        <v>81</v>
      </c>
      <c r="B51" s="1" t="s">
        <v>249</v>
      </c>
      <c r="C51">
        <v>16.416649243189877</v>
      </c>
      <c r="E51" t="str">
        <v>_______</v>
      </c>
      <c r="F51">
        <v>14.203303812487126</v>
      </c>
      <c r="G51" t="str">
        <v>CJ McCollum</v>
      </c>
      <c r="H51" t="str">
        <v>SG</v>
      </c>
      <c r="I51" t="str">
        <v>POR</v>
      </c>
      <c r="J51">
        <v>65</v>
      </c>
      <c r="K51">
        <v>34.700000000000003</v>
      </c>
      <c r="L51">
        <v>1</v>
      </c>
      <c r="M51">
        <v>3.0062499999999992</v>
      </c>
      <c r="N51">
        <v>2.6631944444444438</v>
      </c>
      <c r="O51">
        <v>1.7874999999999996</v>
      </c>
      <c r="P51">
        <v>2.5458333333333329</v>
      </c>
      <c r="Q51">
        <v>3.1145833333333326</v>
      </c>
      <c r="R51">
        <v>-0.16</v>
      </c>
      <c r="S51">
        <v>0.13</v>
      </c>
      <c r="T51">
        <v>1.44</v>
      </c>
      <c r="U51">
        <v>1.41</v>
      </c>
      <c r="V51">
        <v>-0.26</v>
      </c>
      <c r="W51">
        <v>0.97</v>
      </c>
      <c r="X51">
        <v>-0.2</v>
      </c>
      <c r="Y51">
        <v>0.12</v>
      </c>
      <c r="Z51">
        <v>-0.5</v>
      </c>
      <c r="AA51">
        <f>M51 - sorted!X$103</f>
        <v>2.2152777777777772</v>
      </c>
      <c r="AB51">
        <f>N51 - sorted!Y$103</f>
        <v>1.9826388888888884</v>
      </c>
      <c r="AC51">
        <f>O51 - sorted!Z$103</f>
        <v>1.2141666666666664</v>
      </c>
      <c r="AD51">
        <f>P51 - sorted!AA$103</f>
        <v>1.8555555555555556</v>
      </c>
      <c r="AE51">
        <f>Q51 - sorted!AB$103</f>
        <v>2.259027777777777</v>
      </c>
      <c r="AF51">
        <f t="shared" si="0"/>
        <v>14.311216055685279</v>
      </c>
      <c r="AG51">
        <f t="shared" si="0"/>
        <v>12.913329730088236</v>
      </c>
      <c r="AH51">
        <f t="shared" si="0"/>
        <v>8.2957147811160326</v>
      </c>
      <c r="AI51">
        <f t="shared" si="1"/>
        <v>12.149708244762094</v>
      </c>
      <c r="AJ51">
        <f t="shared" si="1"/>
        <v>14.574102140797558</v>
      </c>
      <c r="AL51" t="str">
        <f>GMs!A42</f>
        <v>num_at_pos</v>
      </c>
      <c r="AM51" t="str">
        <f>GMs!B42</f>
        <v>SG</v>
      </c>
      <c r="AN51">
        <f>GMs!C42</f>
        <v>50</v>
      </c>
      <c r="AO51">
        <f>GMs!D42</f>
        <v>2</v>
      </c>
      <c r="AP51">
        <f>GMs!E42</f>
        <v>0</v>
      </c>
      <c r="AQ51">
        <f>GMs!F42</f>
        <v>2</v>
      </c>
      <c r="AR51">
        <f>GMs!G42</f>
        <v>1</v>
      </c>
      <c r="AS51">
        <f>GMs!H42</f>
        <v>1</v>
      </c>
      <c r="AT51">
        <f>GMs!I42</f>
        <v>0</v>
      </c>
      <c r="AU51">
        <f>GMs!J42</f>
        <v>0</v>
      </c>
      <c r="AV51">
        <f>GMs!K42</f>
        <v>2</v>
      </c>
      <c r="AW51">
        <f>GMs!L42</f>
        <v>2</v>
      </c>
      <c r="AX51">
        <f>GMs!M42</f>
        <v>0</v>
      </c>
    </row>
    <row r="52" spans="1:50" x14ac:dyDescent="0.35">
      <c r="A52" t="s">
        <v>73</v>
      </c>
      <c r="B52" s="1" t="s">
        <v>249</v>
      </c>
      <c r="C52">
        <v>15.567568129364085</v>
      </c>
      <c r="E52" t="str">
        <v>_______</v>
      </c>
      <c r="F52">
        <v>18.286847513512051</v>
      </c>
      <c r="G52" t="str">
        <v>Tobias Harris</v>
      </c>
      <c r="H52" t="str">
        <v>SF</v>
      </c>
      <c r="I52" t="str">
        <v>PHI</v>
      </c>
      <c r="J52">
        <v>70</v>
      </c>
      <c r="K52">
        <v>34.5</v>
      </c>
      <c r="L52">
        <v>1</v>
      </c>
      <c r="M52">
        <v>2.9458333333333337</v>
      </c>
      <c r="N52">
        <v>3.276388888888889</v>
      </c>
      <c r="O52">
        <v>2.8680555555555558</v>
      </c>
      <c r="P52">
        <v>2.8972222222222217</v>
      </c>
      <c r="Q52">
        <v>3.1305555555555555</v>
      </c>
      <c r="R52">
        <v>0.44</v>
      </c>
      <c r="S52">
        <v>0.39</v>
      </c>
      <c r="T52">
        <v>0.35</v>
      </c>
      <c r="U52">
        <v>1.05</v>
      </c>
      <c r="V52">
        <v>0.84</v>
      </c>
      <c r="W52">
        <v>0.42</v>
      </c>
      <c r="X52">
        <v>-0.46</v>
      </c>
      <c r="Y52">
        <v>0.19</v>
      </c>
      <c r="Z52">
        <v>0.15</v>
      </c>
      <c r="AA52">
        <f>M52 - sorted!X$103</f>
        <v>2.1548611111111118</v>
      </c>
      <c r="AB52">
        <f>N52 - sorted!Y$103</f>
        <v>2.5958333333333337</v>
      </c>
      <c r="AC52">
        <f>O52 - sorted!Z$103</f>
        <v>2.2947222222222226</v>
      </c>
      <c r="AD52">
        <f>P52 - sorted!AA$103</f>
        <v>2.2069444444444444</v>
      </c>
      <c r="AE52">
        <f>Q52 - sorted!AB$103</f>
        <v>2.2749999999999999</v>
      </c>
      <c r="AF52">
        <f t="shared" si="0"/>
        <v>13.948182890530234</v>
      </c>
      <c r="AG52">
        <f t="shared" si="0"/>
        <v>16.597907716661943</v>
      </c>
      <c r="AH52">
        <f t="shared" si="0"/>
        <v>14.788583803889169</v>
      </c>
      <c r="AI52">
        <f t="shared" si="1"/>
        <v>14.261142515663895</v>
      </c>
      <c r="AJ52">
        <f t="shared" si="1"/>
        <v>14.670076425838554</v>
      </c>
      <c r="AL52" t="str">
        <f>GMs!A43</f>
        <v>num_at_pos</v>
      </c>
      <c r="AM52" t="str">
        <f>GMs!B43</f>
        <v>SF</v>
      </c>
      <c r="AN52">
        <f>GMs!C43</f>
        <v>46</v>
      </c>
      <c r="AO52">
        <f>GMs!D43</f>
        <v>0</v>
      </c>
      <c r="AP52">
        <f>GMs!E43</f>
        <v>0</v>
      </c>
      <c r="AQ52">
        <f>GMs!F43</f>
        <v>2</v>
      </c>
      <c r="AR52">
        <f>GMs!G43</f>
        <v>1</v>
      </c>
      <c r="AS52">
        <f>GMs!H43</f>
        <v>2</v>
      </c>
      <c r="AT52">
        <f>GMs!I43</f>
        <v>1</v>
      </c>
      <c r="AU52">
        <f>GMs!J43</f>
        <v>1</v>
      </c>
      <c r="AV52">
        <f>GMs!K43</f>
        <v>1</v>
      </c>
      <c r="AW52">
        <f>GMs!L43</f>
        <v>1</v>
      </c>
      <c r="AX52">
        <f>GMs!M43</f>
        <v>0</v>
      </c>
    </row>
    <row r="53" spans="1:50" x14ac:dyDescent="0.35">
      <c r="A53" t="s">
        <v>101</v>
      </c>
      <c r="B53" s="1" t="s">
        <v>249</v>
      </c>
      <c r="C53">
        <v>15.554619179915761</v>
      </c>
      <c r="E53" t="str">
        <v>_______</v>
      </c>
      <c r="F53">
        <v>5.5154836576225721</v>
      </c>
      <c r="G53" t="str">
        <v>Lonzo Ball</v>
      </c>
      <c r="H53" t="str">
        <v>PG</v>
      </c>
      <c r="I53" t="str">
        <v>NOP</v>
      </c>
      <c r="J53">
        <v>67</v>
      </c>
      <c r="K53">
        <v>33.1</v>
      </c>
      <c r="L53">
        <v>1</v>
      </c>
      <c r="M53">
        <v>2.8475000000000001</v>
      </c>
      <c r="N53">
        <v>1.3586111111111112</v>
      </c>
      <c r="O53">
        <v>-1.0608333333333335</v>
      </c>
      <c r="P53">
        <v>2.382222222222222</v>
      </c>
      <c r="Q53">
        <v>3.0522222222222224</v>
      </c>
      <c r="R53">
        <v>-1.43</v>
      </c>
      <c r="S53">
        <v>-1.1000000000000001</v>
      </c>
      <c r="T53">
        <v>0.98</v>
      </c>
      <c r="U53">
        <v>-0.17</v>
      </c>
      <c r="V53">
        <v>0.62</v>
      </c>
      <c r="W53">
        <v>2.6</v>
      </c>
      <c r="X53">
        <v>1.56</v>
      </c>
      <c r="Y53">
        <v>0.22</v>
      </c>
      <c r="Z53">
        <v>-1.82</v>
      </c>
      <c r="AA53">
        <f>M53 - sorted!X$103</f>
        <v>2.0565277777777782</v>
      </c>
      <c r="AB53">
        <f>N53 - sorted!Y$103</f>
        <v>0.67805555555555597</v>
      </c>
      <c r="AC53">
        <f>O53 - sorted!Z$103</f>
        <v>-1.6341666666666668</v>
      </c>
      <c r="AD53">
        <f>P53 - sorted!AA$103</f>
        <v>1.6919444444444447</v>
      </c>
      <c r="AE53">
        <f>Q53 - sorted!AB$103</f>
        <v>2.1966666666666668</v>
      </c>
      <c r="AF53">
        <f t="shared" si="0"/>
        <v>13.357315118277871</v>
      </c>
      <c r="AG53">
        <f t="shared" si="0"/>
        <v>5.074317039740162</v>
      </c>
      <c r="AH53">
        <f t="shared" si="0"/>
        <v>-8.8194211981939219</v>
      </c>
      <c r="AI53">
        <f t="shared" si="1"/>
        <v>11.166597742342203</v>
      </c>
      <c r="AJ53">
        <f t="shared" si="1"/>
        <v>14.19938514963752</v>
      </c>
      <c r="AL53" t="str">
        <f>GMs!A44</f>
        <v>num_at_pos</v>
      </c>
      <c r="AM53" t="str">
        <f>GMs!B44</f>
        <v>PF</v>
      </c>
      <c r="AN53">
        <f>GMs!C44</f>
        <v>47</v>
      </c>
      <c r="AO53">
        <f>GMs!D44</f>
        <v>0</v>
      </c>
      <c r="AP53">
        <f>GMs!E44</f>
        <v>2</v>
      </c>
      <c r="AQ53">
        <f>GMs!F44</f>
        <v>0</v>
      </c>
      <c r="AR53">
        <f>GMs!G44</f>
        <v>2</v>
      </c>
      <c r="AS53">
        <f>GMs!H44</f>
        <v>1</v>
      </c>
      <c r="AT53">
        <f>GMs!I44</f>
        <v>2</v>
      </c>
      <c r="AU53">
        <f>GMs!J44</f>
        <v>1</v>
      </c>
      <c r="AV53">
        <f>GMs!K44</f>
        <v>0</v>
      </c>
      <c r="AW53">
        <f>GMs!L44</f>
        <v>1</v>
      </c>
      <c r="AX53">
        <f>GMs!M44</f>
        <v>0</v>
      </c>
    </row>
    <row r="54" spans="1:50" x14ac:dyDescent="0.35">
      <c r="A54" t="s">
        <v>83</v>
      </c>
      <c r="B54" s="1" t="s">
        <v>249</v>
      </c>
      <c r="C54">
        <v>15.244769318116592</v>
      </c>
      <c r="E54" t="str">
        <v>_______</v>
      </c>
      <c r="F54">
        <v>11.542294700856628</v>
      </c>
      <c r="G54" t="str">
        <v>Gordon Hayward</v>
      </c>
      <c r="H54" t="str">
        <v>SF</v>
      </c>
      <c r="I54" t="str">
        <v>CHA</v>
      </c>
      <c r="J54">
        <v>58</v>
      </c>
      <c r="K54">
        <v>33.200000000000003</v>
      </c>
      <c r="L54">
        <v>1</v>
      </c>
      <c r="M54">
        <v>2.8113888888888892</v>
      </c>
      <c r="N54">
        <v>2.2636111111111115</v>
      </c>
      <c r="O54">
        <v>1.7077777777777778</v>
      </c>
      <c r="P54">
        <v>1.3775000000000002</v>
      </c>
      <c r="Q54">
        <v>2.5536111111111115</v>
      </c>
      <c r="R54">
        <v>0.55000000000000004</v>
      </c>
      <c r="S54">
        <v>1.1000000000000001</v>
      </c>
      <c r="T54">
        <v>0.09</v>
      </c>
      <c r="U54">
        <v>1.02</v>
      </c>
      <c r="V54">
        <v>0.53</v>
      </c>
      <c r="W54">
        <v>0.69</v>
      </c>
      <c r="X54">
        <v>-0.49</v>
      </c>
      <c r="Y54">
        <v>-0.32</v>
      </c>
      <c r="Z54">
        <v>-0.36</v>
      </c>
      <c r="AA54">
        <f>M54 - sorted!X$103</f>
        <v>2.0204166666666672</v>
      </c>
      <c r="AB54">
        <f>N54 - sorted!Y$103</f>
        <v>1.5830555555555561</v>
      </c>
      <c r="AC54">
        <f>O54 - sorted!Z$103</f>
        <v>1.1344444444444446</v>
      </c>
      <c r="AD54">
        <f>P54 - sorted!AA$103</f>
        <v>0.68722222222222273</v>
      </c>
      <c r="AE54">
        <f>Q54 - sorted!AB$103</f>
        <v>1.6980555555555559</v>
      </c>
      <c r="AF54">
        <f t="shared" si="0"/>
        <v>13.140329778185196</v>
      </c>
      <c r="AG54">
        <f t="shared" si="0"/>
        <v>10.512303486062752</v>
      </c>
      <c r="AH54">
        <f t="shared" si="0"/>
        <v>7.8166779149114358</v>
      </c>
      <c r="AI54">
        <f t="shared" si="1"/>
        <v>5.1293979337636877</v>
      </c>
      <c r="AJ54">
        <f t="shared" si="1"/>
        <v>11.203318338357887</v>
      </c>
      <c r="AL54" t="str">
        <f>GMs!A45</f>
        <v>num_at_pos</v>
      </c>
      <c r="AM54" t="str">
        <f>GMs!B45</f>
        <v>C</v>
      </c>
      <c r="AN54">
        <f>GMs!C45</f>
        <v>43</v>
      </c>
      <c r="AO54">
        <f>GMs!D45</f>
        <v>1</v>
      </c>
      <c r="AP54">
        <f>GMs!E45</f>
        <v>4</v>
      </c>
      <c r="AQ54">
        <f>GMs!F45</f>
        <v>0</v>
      </c>
      <c r="AR54">
        <f>GMs!G45</f>
        <v>2</v>
      </c>
      <c r="AS54">
        <f>GMs!H45</f>
        <v>1</v>
      </c>
      <c r="AT54">
        <f>GMs!I45</f>
        <v>2</v>
      </c>
      <c r="AU54">
        <f>GMs!J45</f>
        <v>3</v>
      </c>
      <c r="AV54">
        <f>GMs!K45</f>
        <v>0</v>
      </c>
      <c r="AW54">
        <f>GMs!L45</f>
        <v>0</v>
      </c>
      <c r="AX54">
        <f>GMs!M45</f>
        <v>0</v>
      </c>
    </row>
    <row r="55" spans="1:50" x14ac:dyDescent="0.35">
      <c r="A55" t="s">
        <v>118</v>
      </c>
      <c r="B55" s="1" t="s">
        <v>249</v>
      </c>
      <c r="C55">
        <v>14.749009539237912</v>
      </c>
      <c r="E55" t="str">
        <v>_______</v>
      </c>
      <c r="F55">
        <v>1.7954354661113119</v>
      </c>
      <c r="G55" t="str">
        <v>Victor Oladipo</v>
      </c>
      <c r="H55" t="str">
        <v>SG</v>
      </c>
      <c r="I55" t="str">
        <v>IND</v>
      </c>
      <c r="J55">
        <v>60</v>
      </c>
      <c r="K55">
        <v>31.7</v>
      </c>
      <c r="L55">
        <v>1</v>
      </c>
      <c r="M55">
        <v>2.791666666666667</v>
      </c>
      <c r="N55">
        <v>0.80000000000000016</v>
      </c>
      <c r="O55">
        <v>-4.9999999999999864E-2</v>
      </c>
      <c r="P55">
        <v>0.1416666666666668</v>
      </c>
      <c r="Q55">
        <v>2.1833333333333336</v>
      </c>
      <c r="R55">
        <v>-1.17</v>
      </c>
      <c r="S55">
        <v>0.79</v>
      </c>
      <c r="T55">
        <v>0.56000000000000005</v>
      </c>
      <c r="U55">
        <v>0.86</v>
      </c>
      <c r="V55">
        <v>0</v>
      </c>
      <c r="W55">
        <v>1.02</v>
      </c>
      <c r="X55">
        <v>1.29</v>
      </c>
      <c r="Y55">
        <v>-0.73</v>
      </c>
      <c r="Z55">
        <v>-1.66</v>
      </c>
      <c r="AA55">
        <f>M55 - sorted!X$103</f>
        <v>2.000694444444445</v>
      </c>
      <c r="AB55">
        <f>N55 - sorted!Y$103</f>
        <v>0.11944444444444491</v>
      </c>
      <c r="AC55">
        <f>O55 - sorted!Z$103</f>
        <v>-0.62333333333333307</v>
      </c>
      <c r="AD55">
        <f>P55 - sorted!AA$103</f>
        <v>-0.54861111111111061</v>
      </c>
      <c r="AE55">
        <f>Q55 - sorted!AB$103</f>
        <v>1.3277777777777779</v>
      </c>
      <c r="AF55">
        <f t="shared" si="0"/>
        <v>13.02182240013458</v>
      </c>
      <c r="AG55">
        <f t="shared" si="0"/>
        <v>1.7177207403065449</v>
      </c>
      <c r="AH55">
        <f t="shared" si="0"/>
        <v>-2.7455007935997191</v>
      </c>
      <c r="AI55">
        <f t="shared" si="1"/>
        <v>-2.296508051407951</v>
      </c>
      <c r="AJ55">
        <f t="shared" si="1"/>
        <v>8.9783840434076065</v>
      </c>
      <c r="AL55" t="str">
        <f>GMs!A46</f>
        <v>num_at_pos</v>
      </c>
      <c r="AM55" t="str">
        <f>GMs!B46</f>
        <v>G</v>
      </c>
      <c r="AN55">
        <f>GMs!C46</f>
        <v>80</v>
      </c>
      <c r="AO55">
        <f>GMs!D46</f>
        <v>3</v>
      </c>
      <c r="AP55">
        <f>GMs!E46</f>
        <v>0</v>
      </c>
      <c r="AQ55">
        <f>GMs!F46</f>
        <v>4</v>
      </c>
      <c r="AR55">
        <f>GMs!G46</f>
        <v>1</v>
      </c>
      <c r="AS55">
        <f>GMs!H46</f>
        <v>1</v>
      </c>
      <c r="AT55">
        <f>GMs!I46</f>
        <v>1</v>
      </c>
      <c r="AU55">
        <f>GMs!J46</f>
        <v>0</v>
      </c>
      <c r="AV55">
        <f>GMs!K46</f>
        <v>3</v>
      </c>
      <c r="AW55">
        <f>GMs!L46</f>
        <v>3</v>
      </c>
      <c r="AX55">
        <f>GMs!M46</f>
        <v>0</v>
      </c>
    </row>
    <row r="56" spans="1:50" x14ac:dyDescent="0.35">
      <c r="A56" t="s">
        <v>107</v>
      </c>
      <c r="B56" s="1" t="s">
        <v>249</v>
      </c>
      <c r="C56">
        <v>14.559399922316034</v>
      </c>
      <c r="E56" t="str">
        <v>_______</v>
      </c>
      <c r="F56">
        <v>15.567568129364085</v>
      </c>
      <c r="G56" t="str">
        <v>Andre Drummond</v>
      </c>
      <c r="H56" t="str">
        <v>C</v>
      </c>
      <c r="I56" t="str">
        <v>CLE</v>
      </c>
      <c r="J56">
        <v>70</v>
      </c>
      <c r="K56">
        <v>31.2</v>
      </c>
      <c r="L56">
        <v>1</v>
      </c>
      <c r="M56">
        <v>2.7027777777777779</v>
      </c>
      <c r="N56">
        <v>2.8680555555555554</v>
      </c>
      <c r="O56">
        <v>3.072222222222222</v>
      </c>
      <c r="P56">
        <v>6.9416666666666655</v>
      </c>
      <c r="Q56">
        <v>5.3569444444444443</v>
      </c>
      <c r="R56">
        <v>2.91</v>
      </c>
      <c r="S56">
        <v>-4.1900000000000004</v>
      </c>
      <c r="T56">
        <v>-1.39</v>
      </c>
      <c r="U56">
        <v>0.68</v>
      </c>
      <c r="V56">
        <v>3.03</v>
      </c>
      <c r="W56">
        <v>-0.21</v>
      </c>
      <c r="X56">
        <v>1.95</v>
      </c>
      <c r="Y56">
        <v>2.73</v>
      </c>
      <c r="Z56">
        <v>-2.56</v>
      </c>
      <c r="AA56">
        <f>M56 - sorted!X$103</f>
        <v>1.911805555555556</v>
      </c>
      <c r="AB56">
        <f>N56 - sorted!Y$103</f>
        <v>2.1875</v>
      </c>
      <c r="AC56">
        <f>O56 - sorted!Z$103</f>
        <v>2.4988888888888887</v>
      </c>
      <c r="AD56">
        <f>P56 - sorted!AA$103</f>
        <v>6.2513888888888882</v>
      </c>
      <c r="AE56">
        <f>Q56 - sorted!AB$103</f>
        <v>4.5013888888888882</v>
      </c>
      <c r="AF56">
        <f t="shared" si="0"/>
        <v>12.487704639906456</v>
      </c>
      <c r="AG56">
        <f t="shared" si="0"/>
        <v>14.144304255613994</v>
      </c>
      <c r="AH56">
        <f t="shared" si="0"/>
        <v>16.015385534413141</v>
      </c>
      <c r="AI56">
        <f t="shared" si="1"/>
        <v>38.56350060604354</v>
      </c>
      <c r="AJ56">
        <f t="shared" si="1"/>
        <v>28.048057201552346</v>
      </c>
      <c r="AL56" t="str">
        <f>GMs!A47</f>
        <v>num_at_pos</v>
      </c>
      <c r="AM56" t="str">
        <f>GMs!B47</f>
        <v>F</v>
      </c>
      <c r="AN56">
        <f>GMs!C47</f>
        <v>80</v>
      </c>
      <c r="AO56">
        <f>GMs!D47</f>
        <v>0</v>
      </c>
      <c r="AP56">
        <f>GMs!E47</f>
        <v>2</v>
      </c>
      <c r="AQ56">
        <f>GMs!F47</f>
        <v>2</v>
      </c>
      <c r="AR56">
        <f>GMs!G47</f>
        <v>2</v>
      </c>
      <c r="AS56">
        <f>GMs!H47</f>
        <v>2</v>
      </c>
      <c r="AT56">
        <f>GMs!I47</f>
        <v>2</v>
      </c>
      <c r="AU56">
        <f>GMs!J47</f>
        <v>1</v>
      </c>
      <c r="AV56">
        <f>GMs!K47</f>
        <v>1</v>
      </c>
      <c r="AW56">
        <f>GMs!L47</f>
        <v>2</v>
      </c>
      <c r="AX56">
        <f>GMs!M47</f>
        <v>0</v>
      </c>
    </row>
    <row r="57" spans="1:50" x14ac:dyDescent="0.35">
      <c r="A57" t="s">
        <v>98</v>
      </c>
      <c r="B57" s="1" t="s">
        <v>249</v>
      </c>
      <c r="C57">
        <v>14.203303812487126</v>
      </c>
      <c r="E57" t="str">
        <v>_______</v>
      </c>
      <c r="F57">
        <v>5.8725046924120647</v>
      </c>
      <c r="G57" t="str">
        <v>Eric Bledsoe</v>
      </c>
      <c r="H57" t="str">
        <v>PG</v>
      </c>
      <c r="I57" t="str">
        <v>NOP</v>
      </c>
      <c r="J57">
        <v>62</v>
      </c>
      <c r="K57">
        <v>29</v>
      </c>
      <c r="L57">
        <v>1</v>
      </c>
      <c r="M57">
        <v>2.5919444444444446</v>
      </c>
      <c r="N57">
        <v>1.412222222222222</v>
      </c>
      <c r="O57">
        <v>0.13777777777777772</v>
      </c>
      <c r="P57">
        <v>0.99888888888888883</v>
      </c>
      <c r="Q57">
        <v>2.342222222222222</v>
      </c>
      <c r="R57">
        <v>0.49</v>
      </c>
      <c r="S57">
        <v>0.48</v>
      </c>
      <c r="T57">
        <v>-0.32</v>
      </c>
      <c r="U57">
        <v>0.37</v>
      </c>
      <c r="V57">
        <v>0.02</v>
      </c>
      <c r="W57">
        <v>1.48</v>
      </c>
      <c r="X57">
        <v>0.49</v>
      </c>
      <c r="Y57">
        <v>-0.28999999999999998</v>
      </c>
      <c r="Z57">
        <v>-1.08</v>
      </c>
      <c r="AA57">
        <f>M57 - sorted!X$103</f>
        <v>1.8009722222222226</v>
      </c>
      <c r="AB57">
        <f>N57 - sorted!Y$103</f>
        <v>0.7316666666666668</v>
      </c>
      <c r="AC57">
        <f>O57 - sorted!Z$103</f>
        <v>-0.43555555555555553</v>
      </c>
      <c r="AD57">
        <f>P57 - sorted!AA$103</f>
        <v>0.30861111111111139</v>
      </c>
      <c r="AE57">
        <f>Q57 - sorted!AB$103</f>
        <v>1.4866666666666664</v>
      </c>
      <c r="AF57">
        <f t="shared" si="0"/>
        <v>11.821726557622013</v>
      </c>
      <c r="AG57">
        <f t="shared" si="0"/>
        <v>5.396456813877748</v>
      </c>
      <c r="AH57">
        <f t="shared" si="0"/>
        <v>-1.6171770251178086</v>
      </c>
      <c r="AI57">
        <f t="shared" si="1"/>
        <v>2.8543900987920203</v>
      </c>
      <c r="AJ57">
        <f t="shared" si="1"/>
        <v>9.933119539815376</v>
      </c>
      <c r="AL57" t="str">
        <f>GMs!A48</f>
        <v>num_at_pos</v>
      </c>
      <c r="AM57" t="str">
        <f>GMs!B48</f>
        <v>UTIL</v>
      </c>
      <c r="AN57">
        <f>GMs!C48</f>
        <v>164</v>
      </c>
      <c r="AO57">
        <f>GMs!D48</f>
        <v>4</v>
      </c>
      <c r="AP57">
        <f>GMs!E48</f>
        <v>4</v>
      </c>
      <c r="AQ57">
        <f>GMs!F48</f>
        <v>4</v>
      </c>
      <c r="AR57">
        <f>GMs!G48</f>
        <v>4</v>
      </c>
      <c r="AS57">
        <f>GMs!H48</f>
        <v>4</v>
      </c>
      <c r="AT57">
        <f>GMs!I48</f>
        <v>4</v>
      </c>
      <c r="AU57">
        <f>GMs!J48</f>
        <v>4</v>
      </c>
      <c r="AV57">
        <f>GMs!K48</f>
        <v>4</v>
      </c>
      <c r="AW57">
        <f>GMs!L48</f>
        <v>4</v>
      </c>
      <c r="AX57">
        <f>GMs!M48</f>
        <v>0</v>
      </c>
    </row>
    <row r="58" spans="1:50" x14ac:dyDescent="0.35">
      <c r="A58" t="s">
        <v>106</v>
      </c>
      <c r="B58" s="1" t="s">
        <v>249</v>
      </c>
      <c r="C58">
        <v>14.05994044359498</v>
      </c>
      <c r="E58" t="str">
        <v>_______</v>
      </c>
      <c r="F58">
        <v>14.05994044359498</v>
      </c>
      <c r="G58" t="str">
        <v>T.J. Warren</v>
      </c>
      <c r="H58" t="str">
        <v>SF</v>
      </c>
      <c r="I58" t="str">
        <v>IND</v>
      </c>
      <c r="J58">
        <v>60</v>
      </c>
      <c r="K58">
        <v>32.5</v>
      </c>
      <c r="L58">
        <v>1</v>
      </c>
      <c r="M58">
        <v>2.4500000000000006</v>
      </c>
      <c r="N58">
        <v>2.6416666666666671</v>
      </c>
      <c r="O58">
        <v>2.9250000000000003</v>
      </c>
      <c r="P58">
        <v>2.1</v>
      </c>
      <c r="Q58">
        <v>2.3916666666666671</v>
      </c>
      <c r="R58">
        <v>0.88</v>
      </c>
      <c r="S58">
        <v>0.65</v>
      </c>
      <c r="T58">
        <v>0.02</v>
      </c>
      <c r="U58">
        <v>0.86</v>
      </c>
      <c r="V58">
        <v>-0.11</v>
      </c>
      <c r="W58">
        <v>-0.34</v>
      </c>
      <c r="X58">
        <v>0.98</v>
      </c>
      <c r="Y58">
        <v>-7.0000000000000007E-2</v>
      </c>
      <c r="Z58">
        <v>0.3</v>
      </c>
      <c r="AA58">
        <f>M58 - sorted!X$103</f>
        <v>1.6590277777777787</v>
      </c>
      <c r="AB58">
        <f>N58 - sorted!Y$103</f>
        <v>1.9611111111111117</v>
      </c>
      <c r="AC58">
        <f>O58 - sorted!Z$103</f>
        <v>2.351666666666667</v>
      </c>
      <c r="AD58">
        <f>P58 - sorted!AA$103</f>
        <v>1.4097222222222228</v>
      </c>
      <c r="AE58">
        <f>Q58 - sorted!AB$103</f>
        <v>1.5361111111111114</v>
      </c>
      <c r="AF58">
        <f t="shared" si="0"/>
        <v>10.96880725925773</v>
      </c>
      <c r="AG58">
        <f t="shared" si="0"/>
        <v>12.783973085032994</v>
      </c>
      <c r="AH58">
        <f t="shared" si="0"/>
        <v>15.130752994035312</v>
      </c>
      <c r="AI58">
        <f t="shared" si="1"/>
        <v>9.47077385361791</v>
      </c>
      <c r="AJ58">
        <f t="shared" si="1"/>
        <v>10.230222543942274</v>
      </c>
    </row>
    <row r="59" spans="1:50" x14ac:dyDescent="0.35">
      <c r="A59" t="s">
        <v>85</v>
      </c>
      <c r="B59" s="1" t="s">
        <v>249</v>
      </c>
      <c r="C59">
        <v>14.048841344067842</v>
      </c>
      <c r="E59" t="str">
        <v>Dylan</v>
      </c>
      <c r="F59">
        <v>30.296998126832214</v>
      </c>
      <c r="G59" t="str">
        <v xml:space="preserve">Kristaps Porzingis </v>
      </c>
      <c r="H59" t="str">
        <v>PF, C</v>
      </c>
      <c r="I59" t="str">
        <v>DAL</v>
      </c>
      <c r="J59">
        <v>55</v>
      </c>
      <c r="K59">
        <v>30.8</v>
      </c>
      <c r="L59">
        <v>1</v>
      </c>
      <c r="M59">
        <v>2.3986111111111112</v>
      </c>
      <c r="N59">
        <v>5.0798611111111107</v>
      </c>
      <c r="O59">
        <v>5.3701388888888886</v>
      </c>
      <c r="P59">
        <v>4.6597222222222214</v>
      </c>
      <c r="Q59">
        <v>5.1486111111111112</v>
      </c>
      <c r="R59">
        <v>-0.84</v>
      </c>
      <c r="S59">
        <v>0.55000000000000004</v>
      </c>
      <c r="T59">
        <v>1.24</v>
      </c>
      <c r="U59">
        <v>1.19</v>
      </c>
      <c r="V59">
        <v>1.89</v>
      </c>
      <c r="W59">
        <v>-0.38</v>
      </c>
      <c r="X59">
        <v>-0.51</v>
      </c>
      <c r="Y59">
        <v>3.6</v>
      </c>
      <c r="Z59">
        <v>-0.09</v>
      </c>
      <c r="AA59">
        <f>M59 - sorted!X$103</f>
        <v>1.6076388888888893</v>
      </c>
      <c r="AB59">
        <f>N59 - sorted!Y$103</f>
        <v>4.3993055555555554</v>
      </c>
      <c r="AC59">
        <f>O59 - sorted!Z$103</f>
        <v>4.7968055555555553</v>
      </c>
      <c r="AD59">
        <f>P59 - sorted!AA$103</f>
        <v>3.9694444444444441</v>
      </c>
      <c r="AE59">
        <f>Q59 - sorted!AB$103</f>
        <v>4.2930555555555552</v>
      </c>
      <c r="AF59">
        <f t="shared" si="0"/>
        <v>10.660020429125842</v>
      </c>
      <c r="AG59">
        <f t="shared" si="0"/>
        <v>27.434656336290363</v>
      </c>
      <c r="AH59">
        <f t="shared" si="0"/>
        <v>29.823164195310508</v>
      </c>
      <c r="AI59">
        <f t="shared" si="1"/>
        <v>24.851696230187169</v>
      </c>
      <c r="AJ59">
        <f t="shared" si="1"/>
        <v>26.796218701017683</v>
      </c>
      <c r="AL59" t="str">
        <f>GMs!A50</f>
        <v>best_at_pos</v>
      </c>
      <c r="AM59" t="str">
        <f>GMs!B50</f>
        <v>PG</v>
      </c>
      <c r="AN59">
        <f>GMs!C50</f>
        <v>3.7000000000000006</v>
      </c>
      <c r="AO59">
        <f>GMs!D50</f>
        <v>11.431555555555555</v>
      </c>
      <c r="AP59">
        <f>GMs!E50</f>
        <v>0</v>
      </c>
      <c r="AQ59">
        <f>GMs!F50</f>
        <v>9.6126388888888901</v>
      </c>
      <c r="AR59">
        <f>GMs!G50</f>
        <v>0</v>
      </c>
      <c r="AS59">
        <f>GMs!H50</f>
        <v>0</v>
      </c>
      <c r="AT59">
        <f>GMs!I50</f>
        <v>8.6666666666666661</v>
      </c>
      <c r="AU59">
        <f>GMs!J50</f>
        <v>0</v>
      </c>
      <c r="AV59">
        <f>GMs!K50</f>
        <v>7.0361111111111114</v>
      </c>
      <c r="AW59">
        <f>GMs!L50</f>
        <v>6.8083333333333336</v>
      </c>
      <c r="AX59">
        <f>GMs!M50</f>
        <v>0</v>
      </c>
    </row>
    <row r="60" spans="1:50" x14ac:dyDescent="0.35">
      <c r="A60" t="s">
        <v>114</v>
      </c>
      <c r="B60" s="1" t="s">
        <v>249</v>
      </c>
      <c r="C60">
        <v>13.212709179690375</v>
      </c>
      <c r="E60" t="str">
        <v>_______</v>
      </c>
      <c r="F60">
        <v>5.5580302058099171</v>
      </c>
      <c r="G60" t="str">
        <v>Kevin Love</v>
      </c>
      <c r="H60" t="str">
        <v>PF</v>
      </c>
      <c r="I60" t="str">
        <v>CLE</v>
      </c>
      <c r="J60">
        <v>54</v>
      </c>
      <c r="K60">
        <v>29.5</v>
      </c>
      <c r="L60">
        <v>1</v>
      </c>
      <c r="M60">
        <v>2.3924999999999996</v>
      </c>
      <c r="N60">
        <v>1.3649999999999995</v>
      </c>
      <c r="O60">
        <v>1.2824999999999998</v>
      </c>
      <c r="P60">
        <v>0.28500000000000009</v>
      </c>
      <c r="Q60">
        <v>1.9874999999999996</v>
      </c>
      <c r="R60">
        <v>-0.11</v>
      </c>
      <c r="S60">
        <v>1.44</v>
      </c>
      <c r="T60">
        <v>0.96</v>
      </c>
      <c r="U60">
        <v>0.47</v>
      </c>
      <c r="V60">
        <v>1.27</v>
      </c>
      <c r="W60">
        <v>0.11</v>
      </c>
      <c r="X60">
        <v>-0.95</v>
      </c>
      <c r="Y60">
        <v>-0.54</v>
      </c>
      <c r="Z60">
        <v>-0.83</v>
      </c>
      <c r="AA60">
        <f>M60 - sorted!X$103</f>
        <v>1.6015277777777777</v>
      </c>
      <c r="AB60">
        <f>N60 - sorted!Y$103</f>
        <v>0.6844444444444443</v>
      </c>
      <c r="AC60">
        <f>O60 - sorted!Z$103</f>
        <v>0.7091666666666665</v>
      </c>
      <c r="AD60">
        <f>P60 - sorted!AA$103</f>
        <v>-0.40527777777777735</v>
      </c>
      <c r="AE60">
        <f>Q60 - sorted!AB$103</f>
        <v>1.1319444444444438</v>
      </c>
      <c r="AF60">
        <f t="shared" si="0"/>
        <v>10.623299833110154</v>
      </c>
      <c r="AG60">
        <f t="shared" si="0"/>
        <v>5.1127067537565551</v>
      </c>
      <c r="AH60">
        <f t="shared" si="0"/>
        <v>5.2612582558200023</v>
      </c>
      <c r="AI60">
        <f t="shared" si="1"/>
        <v>-1.4352431630401012</v>
      </c>
      <c r="AJ60">
        <f t="shared" si="1"/>
        <v>7.8016558529050144</v>
      </c>
      <c r="AL60" t="str">
        <f>GMs!A51</f>
        <v>best_at_pos</v>
      </c>
      <c r="AM60" t="str">
        <f>GMs!B51</f>
        <v>SG</v>
      </c>
      <c r="AN60">
        <f>GMs!C51</f>
        <v>3.3433333333333324</v>
      </c>
      <c r="AO60">
        <f>GMs!D51</f>
        <v>11.431555555555555</v>
      </c>
      <c r="AP60">
        <f>GMs!E51</f>
        <v>0</v>
      </c>
      <c r="AQ60">
        <f>GMs!F51</f>
        <v>5.0994444444444449</v>
      </c>
      <c r="AR60">
        <f>GMs!G51</f>
        <v>4.0799999999999983</v>
      </c>
      <c r="AS60">
        <f>GMs!H51</f>
        <v>3.9666666666666668</v>
      </c>
      <c r="AT60">
        <f>GMs!I51</f>
        <v>0</v>
      </c>
      <c r="AU60">
        <f>GMs!J51</f>
        <v>0</v>
      </c>
      <c r="AV60">
        <f>GMs!K51</f>
        <v>4.5144444444444449</v>
      </c>
      <c r="AW60">
        <f>GMs!L51</f>
        <v>5.8933333333333326</v>
      </c>
      <c r="AX60">
        <f>GMs!M51</f>
        <v>0</v>
      </c>
    </row>
    <row r="61" spans="1:50" x14ac:dyDescent="0.35">
      <c r="A61" t="s">
        <v>128</v>
      </c>
      <c r="B61" s="1" t="s">
        <v>249</v>
      </c>
      <c r="C61">
        <v>12.783543997974506</v>
      </c>
      <c r="E61" t="str">
        <v>_______</v>
      </c>
      <c r="F61">
        <v>17.186186810404536</v>
      </c>
      <c r="G61" t="str">
        <v>Jonas Valanciunas</v>
      </c>
      <c r="H61" t="str">
        <v>C</v>
      </c>
      <c r="I61" t="str">
        <v>MEM</v>
      </c>
      <c r="J61">
        <v>70</v>
      </c>
      <c r="K61">
        <v>27.2</v>
      </c>
      <c r="L61">
        <v>1</v>
      </c>
      <c r="M61">
        <v>2.3527777777777779</v>
      </c>
      <c r="N61">
        <v>3.1111111111111107</v>
      </c>
      <c r="O61">
        <v>3.3833333333333329</v>
      </c>
      <c r="P61">
        <v>3.431944444444444</v>
      </c>
      <c r="Q61">
        <v>3.509722222222222</v>
      </c>
      <c r="R61">
        <v>2.78</v>
      </c>
      <c r="S61">
        <v>-0.33</v>
      </c>
      <c r="T61">
        <v>-1.1399999999999999</v>
      </c>
      <c r="U61">
        <v>0.26</v>
      </c>
      <c r="V61">
        <v>2.2999999999999998</v>
      </c>
      <c r="W61">
        <v>-0.28000000000000003</v>
      </c>
      <c r="X61">
        <v>-1.17</v>
      </c>
      <c r="Y61">
        <v>1.19</v>
      </c>
      <c r="Z61">
        <v>-0.41</v>
      </c>
      <c r="AA61">
        <f>M61 - sorted!X$103</f>
        <v>1.5618055555555559</v>
      </c>
      <c r="AB61">
        <f>N61 - sorted!Y$103</f>
        <v>2.4305555555555554</v>
      </c>
      <c r="AC61">
        <f>O61 - sorted!Z$103</f>
        <v>2.8099999999999996</v>
      </c>
      <c r="AD61">
        <f>P61 - sorted!AA$103</f>
        <v>2.7416666666666667</v>
      </c>
      <c r="AE61">
        <f>Q61 - sorted!AB$103</f>
        <v>2.6541666666666663</v>
      </c>
      <c r="AF61">
        <f t="shared" si="0"/>
        <v>10.384615959008215</v>
      </c>
      <c r="AG61">
        <f t="shared" si="0"/>
        <v>15.604782506237768</v>
      </c>
      <c r="AH61">
        <f t="shared" si="0"/>
        <v>17.884797695211574</v>
      </c>
      <c r="AI61">
        <f t="shared" si="1"/>
        <v>17.474194667036208</v>
      </c>
      <c r="AJ61">
        <f t="shared" si="1"/>
        <v>16.948422496811645</v>
      </c>
      <c r="AL61" t="str">
        <f>GMs!A52</f>
        <v>best_at_pos</v>
      </c>
      <c r="AM61" t="str">
        <f>GMs!B52</f>
        <v>SF</v>
      </c>
      <c r="AN61">
        <f>GMs!C52</f>
        <v>3.36</v>
      </c>
      <c r="AO61">
        <f>GMs!D52</f>
        <v>0</v>
      </c>
      <c r="AP61">
        <f>GMs!E52</f>
        <v>0</v>
      </c>
      <c r="AQ61">
        <f>GMs!F52</f>
        <v>5.0994444444444449</v>
      </c>
      <c r="AR61">
        <f>GMs!G52</f>
        <v>6.3680555555555562</v>
      </c>
      <c r="AS61">
        <f>GMs!H52</f>
        <v>8.3583333333333343</v>
      </c>
      <c r="AT61">
        <f>GMs!I52</f>
        <v>3.9697222222222237</v>
      </c>
      <c r="AU61">
        <f>GMs!J52</f>
        <v>4.5397222222222222</v>
      </c>
      <c r="AV61">
        <f>GMs!K52</f>
        <v>5.9675000000000002</v>
      </c>
      <c r="AW61">
        <f>GMs!L52</f>
        <v>5.8933333333333326</v>
      </c>
      <c r="AX61">
        <f>GMs!M52</f>
        <v>0</v>
      </c>
    </row>
    <row r="62" spans="1:50" x14ac:dyDescent="0.35">
      <c r="A62" t="s">
        <v>119</v>
      </c>
      <c r="B62" s="1" t="s">
        <v>249</v>
      </c>
      <c r="C62">
        <v>12.678102552466727</v>
      </c>
      <c r="E62" t="str">
        <v>_______</v>
      </c>
      <c r="F62">
        <v>20.822066830501694</v>
      </c>
      <c r="G62" t="str">
        <v>Christian Wood</v>
      </c>
      <c r="H62" t="str">
        <v>C, PF</v>
      </c>
      <c r="I62" t="str">
        <v>HOU</v>
      </c>
      <c r="J62">
        <v>67</v>
      </c>
      <c r="K62">
        <v>29.5</v>
      </c>
      <c r="L62">
        <v>1</v>
      </c>
      <c r="M62">
        <v>2.3450000000000002</v>
      </c>
      <c r="N62">
        <v>3.657083333333333</v>
      </c>
      <c r="O62">
        <v>4.215416666666667</v>
      </c>
      <c r="P62">
        <v>4.2154166666666661</v>
      </c>
      <c r="Q62">
        <v>3.8897222222222219</v>
      </c>
      <c r="R62">
        <v>2.2000000000000002</v>
      </c>
      <c r="S62">
        <v>-0.6</v>
      </c>
      <c r="T62">
        <v>-0.24</v>
      </c>
      <c r="U62">
        <v>0.7</v>
      </c>
      <c r="V62">
        <v>1.72</v>
      </c>
      <c r="W62">
        <v>-0.6</v>
      </c>
      <c r="X62">
        <v>-0.66</v>
      </c>
      <c r="Y62">
        <v>1.66</v>
      </c>
      <c r="Z62">
        <v>-0.25</v>
      </c>
      <c r="AA62">
        <f>M62 - sorted!X$103</f>
        <v>1.5540277777777782</v>
      </c>
      <c r="AB62">
        <f>N62 - sorted!Y$103</f>
        <v>2.9765277777777777</v>
      </c>
      <c r="AC62">
        <f>O62 - sorted!Z$103</f>
        <v>3.6420833333333338</v>
      </c>
      <c r="AD62">
        <f>P62 - sorted!AA$103</f>
        <v>3.5251388888888888</v>
      </c>
      <c r="AE62">
        <f>Q62 - sorted!AB$103</f>
        <v>3.0341666666666662</v>
      </c>
      <c r="AF62">
        <f t="shared" si="0"/>
        <v>10.337880654988256</v>
      </c>
      <c r="AG62">
        <f t="shared" si="0"/>
        <v>18.88543393663895</v>
      </c>
      <c r="AH62">
        <f t="shared" si="0"/>
        <v>22.884640666347035</v>
      </c>
      <c r="AI62">
        <f t="shared" si="1"/>
        <v>22.181941988046905</v>
      </c>
      <c r="AJ62">
        <f t="shared" si="1"/>
        <v>19.231775921786873</v>
      </c>
      <c r="AL62" t="str">
        <f>GMs!A53</f>
        <v>best_at_pos</v>
      </c>
      <c r="AM62" t="str">
        <f>GMs!B53</f>
        <v>PF</v>
      </c>
      <c r="AN62">
        <f>GMs!C53</f>
        <v>3.657083333333333</v>
      </c>
      <c r="AO62">
        <f>GMs!D53</f>
        <v>0</v>
      </c>
      <c r="AP62">
        <f>GMs!E53</f>
        <v>11.8575</v>
      </c>
      <c r="AQ62">
        <f>GMs!F53</f>
        <v>0</v>
      </c>
      <c r="AR62">
        <f>GMs!G53</f>
        <v>6.3680555555555562</v>
      </c>
      <c r="AS62">
        <f>GMs!H53</f>
        <v>6.1620833333333351</v>
      </c>
      <c r="AT62">
        <f>GMs!I53</f>
        <v>5.0798611111111107</v>
      </c>
      <c r="AU62">
        <f>GMs!J53</f>
        <v>4.5397222222222222</v>
      </c>
      <c r="AV62">
        <f>GMs!K53</f>
        <v>0</v>
      </c>
      <c r="AW62">
        <f>GMs!L53</f>
        <v>3.7399999999999998</v>
      </c>
      <c r="AX62">
        <f>GMs!M53</f>
        <v>0</v>
      </c>
    </row>
    <row r="63" spans="1:50" x14ac:dyDescent="0.35">
      <c r="A63" t="s">
        <v>97</v>
      </c>
      <c r="B63" s="1" t="s">
        <v>249</v>
      </c>
      <c r="C63">
        <v>12.200841272799938</v>
      </c>
      <c r="E63" t="str">
        <v>_______</v>
      </c>
      <c r="F63">
        <v>10.406486849246523</v>
      </c>
      <c r="G63" t="str">
        <v>Norman Powell</v>
      </c>
      <c r="H63" t="str">
        <v>SG, SF</v>
      </c>
      <c r="I63" t="str">
        <v>TOR</v>
      </c>
      <c r="J63">
        <v>55</v>
      </c>
      <c r="K63">
        <v>27.8</v>
      </c>
      <c r="L63">
        <v>1</v>
      </c>
      <c r="M63">
        <v>2.2840277777777778</v>
      </c>
      <c r="N63">
        <v>2.0930555555555554</v>
      </c>
      <c r="O63">
        <v>2.4138888888888888</v>
      </c>
      <c r="P63">
        <v>1.3520833333333333</v>
      </c>
      <c r="Q63">
        <v>2.0243055555555558</v>
      </c>
      <c r="R63">
        <v>1.03</v>
      </c>
      <c r="S63">
        <v>0.97</v>
      </c>
      <c r="T63">
        <v>0.82</v>
      </c>
      <c r="U63">
        <v>0.44</v>
      </c>
      <c r="V63">
        <v>-0.51</v>
      </c>
      <c r="W63">
        <v>-0.42</v>
      </c>
      <c r="X63">
        <v>0.66</v>
      </c>
      <c r="Y63">
        <v>-0.34</v>
      </c>
      <c r="Z63">
        <v>0.09</v>
      </c>
      <c r="AA63">
        <f>M63 - sorted!X$103</f>
        <v>1.4930555555555558</v>
      </c>
      <c r="AB63">
        <f>N63 - sorted!Y$103</f>
        <v>1.4125000000000001</v>
      </c>
      <c r="AC63">
        <f>O63 - sorted!Z$103</f>
        <v>1.8405555555555555</v>
      </c>
      <c r="AD63">
        <f>P63 - sorted!AA$103</f>
        <v>0.66180555555555587</v>
      </c>
      <c r="AE63">
        <f>Q63 - sorted!AB$103</f>
        <v>1.1687500000000002</v>
      </c>
      <c r="AF63">
        <f t="shared" si="0"/>
        <v>9.9715092538317762</v>
      </c>
      <c r="AG63">
        <f t="shared" si="0"/>
        <v>9.4874650336250355</v>
      </c>
      <c r="AH63">
        <f t="shared" si="0"/>
        <v>12.059575872723597</v>
      </c>
      <c r="AI63">
        <f t="shared" si="1"/>
        <v>4.9766736366984574</v>
      </c>
      <c r="AJ63">
        <f t="shared" si="1"/>
        <v>8.0228139879994771</v>
      </c>
      <c r="AL63" t="str">
        <f>GMs!A54</f>
        <v>best_at_pos</v>
      </c>
      <c r="AM63" t="str">
        <f>GMs!B54</f>
        <v>C</v>
      </c>
      <c r="AN63">
        <f>GMs!C54</f>
        <v>3.657083333333333</v>
      </c>
      <c r="AO63">
        <f>GMs!D54</f>
        <v>5.1552777777777781</v>
      </c>
      <c r="AP63">
        <f>GMs!E54</f>
        <v>11.8575</v>
      </c>
      <c r="AQ63">
        <f>GMs!F54</f>
        <v>0</v>
      </c>
      <c r="AR63">
        <f>GMs!G54</f>
        <v>10.100833333333332</v>
      </c>
      <c r="AS63">
        <f>GMs!H54</f>
        <v>4.875</v>
      </c>
      <c r="AT63">
        <f>GMs!I54</f>
        <v>6.3166666666666673</v>
      </c>
      <c r="AU63">
        <f>GMs!J54</f>
        <v>8.2638888888888911</v>
      </c>
      <c r="AV63">
        <f>GMs!K54</f>
        <v>0</v>
      </c>
      <c r="AW63">
        <f>GMs!L54</f>
        <v>0</v>
      </c>
      <c r="AX63">
        <f>GMs!M54</f>
        <v>0</v>
      </c>
    </row>
    <row r="64" spans="1:50" x14ac:dyDescent="0.35">
      <c r="A64" t="s">
        <v>102</v>
      </c>
      <c r="B64" s="1" t="s">
        <v>249</v>
      </c>
      <c r="C64">
        <v>12.084300727765028</v>
      </c>
      <c r="E64" t="str">
        <v>_______</v>
      </c>
      <c r="F64">
        <v>2.0174174566540071</v>
      </c>
      <c r="G64" t="str">
        <v>Zion Williamson</v>
      </c>
      <c r="H64" t="str">
        <v>PF</v>
      </c>
      <c r="I64" t="str">
        <v>NOP</v>
      </c>
      <c r="J64">
        <v>60</v>
      </c>
      <c r="K64">
        <v>31.5</v>
      </c>
      <c r="L64">
        <v>1</v>
      </c>
      <c r="M64">
        <v>2.2000000000000011</v>
      </c>
      <c r="N64">
        <v>0.83333333333333415</v>
      </c>
      <c r="O64">
        <v>0.81666666666666743</v>
      </c>
      <c r="P64">
        <v>4.666666666666667</v>
      </c>
      <c r="Q64">
        <v>2.2416666666666676</v>
      </c>
      <c r="R64">
        <v>5.28</v>
      </c>
      <c r="S64">
        <v>-4.5999999999999996</v>
      </c>
      <c r="T64">
        <v>-1.26</v>
      </c>
      <c r="U64">
        <v>2</v>
      </c>
      <c r="V64">
        <v>1.25</v>
      </c>
      <c r="W64">
        <v>0.02</v>
      </c>
      <c r="X64">
        <v>-0.05</v>
      </c>
      <c r="Y64">
        <v>0.05</v>
      </c>
      <c r="Z64">
        <v>-1.69</v>
      </c>
      <c r="AA64">
        <f>M64 - sorted!X$103</f>
        <v>1.4090277777777791</v>
      </c>
      <c r="AB64">
        <f>N64 - sorted!Y$103</f>
        <v>0.1527777777777789</v>
      </c>
      <c r="AC64">
        <f>O64 - sorted!Z$103</f>
        <v>0.24333333333333418</v>
      </c>
      <c r="AD64">
        <f>P64 - sorted!AA$103</f>
        <v>3.9763888888888896</v>
      </c>
      <c r="AE64">
        <f>Q64 - sorted!AB$103</f>
        <v>1.386111111111112</v>
      </c>
      <c r="AF64">
        <f t="shared" si="0"/>
        <v>9.4666010586161331</v>
      </c>
      <c r="AG64">
        <f t="shared" si="0"/>
        <v>1.9180149003920954</v>
      </c>
      <c r="AH64">
        <f t="shared" si="0"/>
        <v>2.4621473686244952</v>
      </c>
      <c r="AI64">
        <f t="shared" si="1"/>
        <v>24.893424180204999</v>
      </c>
      <c r="AJ64">
        <f t="shared" si="1"/>
        <v>9.3288988235573171</v>
      </c>
      <c r="AL64" t="str">
        <f>GMs!A55</f>
        <v>best_at_pos</v>
      </c>
      <c r="AM64" t="str">
        <f>GMs!B55</f>
        <v>G</v>
      </c>
      <c r="AN64">
        <f>GMs!C55</f>
        <v>3.7000000000000006</v>
      </c>
      <c r="AO64">
        <f>GMs!D55</f>
        <v>11.431555555555555</v>
      </c>
      <c r="AP64">
        <f>GMs!E55</f>
        <v>0</v>
      </c>
      <c r="AQ64">
        <f>GMs!F55</f>
        <v>9.6126388888888901</v>
      </c>
      <c r="AR64">
        <f>GMs!G55</f>
        <v>4.0799999999999983</v>
      </c>
      <c r="AS64">
        <f>GMs!H55</f>
        <v>3.9666666666666668</v>
      </c>
      <c r="AT64">
        <f>GMs!I55</f>
        <v>8.6666666666666661</v>
      </c>
      <c r="AU64">
        <f>GMs!J55</f>
        <v>0</v>
      </c>
      <c r="AV64">
        <f>GMs!K55</f>
        <v>7.0361111111111114</v>
      </c>
      <c r="AW64">
        <f>GMs!L55</f>
        <v>6.8083333333333336</v>
      </c>
      <c r="AX64">
        <f>GMs!M55</f>
        <v>0</v>
      </c>
    </row>
    <row r="65" spans="1:50" x14ac:dyDescent="0.35">
      <c r="A65" t="s">
        <v>100</v>
      </c>
      <c r="B65" s="1" t="s">
        <v>249</v>
      </c>
      <c r="C65">
        <v>11.941862283833469</v>
      </c>
      <c r="E65" t="str">
        <v>_______</v>
      </c>
      <c r="F65">
        <v>3.1606247079488572</v>
      </c>
      <c r="G65" t="str">
        <v>Elfrid Payton</v>
      </c>
      <c r="H65" t="str">
        <v>PG</v>
      </c>
      <c r="I65" t="str">
        <v>NYK</v>
      </c>
      <c r="J65">
        <v>67</v>
      </c>
      <c r="K65">
        <v>32.5</v>
      </c>
      <c r="L65">
        <v>1</v>
      </c>
      <c r="M65">
        <v>2.1681944444444441</v>
      </c>
      <c r="N65">
        <v>1.0049999999999997</v>
      </c>
      <c r="O65">
        <v>-1.6936111111111114</v>
      </c>
      <c r="P65">
        <v>1.8424999999999998</v>
      </c>
      <c r="Q65">
        <v>2.0565277777777773</v>
      </c>
      <c r="R65">
        <v>-0.55000000000000004</v>
      </c>
      <c r="S65">
        <v>-0.9</v>
      </c>
      <c r="T65">
        <v>-1.1100000000000001</v>
      </c>
      <c r="U65">
        <v>-0.3</v>
      </c>
      <c r="V65">
        <v>0.12</v>
      </c>
      <c r="W65">
        <v>2.9</v>
      </c>
      <c r="X65">
        <v>2.17</v>
      </c>
      <c r="Y65">
        <v>-0.12</v>
      </c>
      <c r="Z65">
        <v>-1.1299999999999999</v>
      </c>
      <c r="AA65">
        <f>M65 - sorted!X$103</f>
        <v>1.3772222222222221</v>
      </c>
      <c r="AB65">
        <f>N65 - sorted!Y$103</f>
        <v>0.32444444444444442</v>
      </c>
      <c r="AC65">
        <f>O65 - sorted!Z$103</f>
        <v>-2.2669444444444444</v>
      </c>
      <c r="AD65">
        <f>P65 - sorted!AA$103</f>
        <v>1.1522222222222225</v>
      </c>
      <c r="AE65">
        <f>Q65 - sorted!AB$103</f>
        <v>1.2009722222222217</v>
      </c>
      <c r="AF65">
        <f t="shared" si="0"/>
        <v>9.275487047534499</v>
      </c>
      <c r="AG65">
        <f t="shared" si="0"/>
        <v>2.9495298248326534</v>
      </c>
      <c r="AH65">
        <f t="shared" si="0"/>
        <v>-12.62167200381788</v>
      </c>
      <c r="AI65">
        <f t="shared" si="1"/>
        <v>7.9235014669570614</v>
      </c>
      <c r="AJ65">
        <f t="shared" si="1"/>
        <v>8.2164316760821698</v>
      </c>
      <c r="AL65" t="str">
        <f>GMs!A56</f>
        <v>best_at_pos</v>
      </c>
      <c r="AM65" t="str">
        <f>GMs!B56</f>
        <v>F</v>
      </c>
      <c r="AN65">
        <f>GMs!C56</f>
        <v>3.657083333333333</v>
      </c>
      <c r="AO65">
        <f>GMs!D56</f>
        <v>0</v>
      </c>
      <c r="AP65">
        <f>GMs!E56</f>
        <v>11.8575</v>
      </c>
      <c r="AQ65">
        <f>GMs!F56</f>
        <v>5.0994444444444449</v>
      </c>
      <c r="AR65">
        <f>GMs!G56</f>
        <v>6.3680555555555562</v>
      </c>
      <c r="AS65">
        <f>GMs!H56</f>
        <v>8.3583333333333343</v>
      </c>
      <c r="AT65">
        <f>GMs!I56</f>
        <v>5.0798611111111107</v>
      </c>
      <c r="AU65">
        <f>GMs!J56</f>
        <v>4.5397222222222222</v>
      </c>
      <c r="AV65">
        <f>GMs!K56</f>
        <v>5.9675000000000002</v>
      </c>
      <c r="AW65">
        <f>GMs!L56</f>
        <v>5.8933333333333326</v>
      </c>
      <c r="AX65">
        <f>GMs!M56</f>
        <v>0</v>
      </c>
    </row>
    <row r="66" spans="1:50" x14ac:dyDescent="0.35">
      <c r="A66" t="s">
        <v>94</v>
      </c>
      <c r="B66" s="1" t="s">
        <v>249</v>
      </c>
      <c r="C66">
        <v>11.559868275107922</v>
      </c>
      <c r="E66" t="str">
        <v>_______</v>
      </c>
      <c r="F66">
        <v>0.43764562395851958</v>
      </c>
      <c r="G66" t="str">
        <v>Mike Conley</v>
      </c>
      <c r="H66" t="str">
        <v>PG</v>
      </c>
      <c r="I66" t="str">
        <v>UTA</v>
      </c>
      <c r="J66">
        <v>58</v>
      </c>
      <c r="K66">
        <v>33.799999999999997</v>
      </c>
      <c r="L66">
        <v>1</v>
      </c>
      <c r="M66">
        <v>2.1427777777777779</v>
      </c>
      <c r="N66">
        <v>0.59611111111111126</v>
      </c>
      <c r="O66">
        <v>-0.59611111111111093</v>
      </c>
      <c r="P66">
        <v>-4.0277777777777635E-2</v>
      </c>
      <c r="Q66">
        <v>1.3372222222222223</v>
      </c>
      <c r="R66">
        <v>-1.21</v>
      </c>
      <c r="S66">
        <v>0.79</v>
      </c>
      <c r="T66">
        <v>0.93</v>
      </c>
      <c r="U66">
        <v>0.64</v>
      </c>
      <c r="V66">
        <v>-0.43</v>
      </c>
      <c r="W66">
        <v>1.48</v>
      </c>
      <c r="X66">
        <v>0.46</v>
      </c>
      <c r="Y66">
        <v>-1</v>
      </c>
      <c r="Z66">
        <v>-0.92</v>
      </c>
      <c r="AA66">
        <f>M66 - sorted!X$103</f>
        <v>1.3518055555555559</v>
      </c>
      <c r="AB66">
        <f>N66 - sorted!Y$103</f>
        <v>-8.4444444444443989E-2</v>
      </c>
      <c r="AC66">
        <f>O66 - sorted!Z$103</f>
        <v>-1.1694444444444443</v>
      </c>
      <c r="AD66">
        <f>P66 - sorted!AA$103</f>
        <v>-0.73055555555555507</v>
      </c>
      <c r="AE66">
        <f>Q66 - sorted!AB$103</f>
        <v>0.48166666666666658</v>
      </c>
      <c r="AF66">
        <f t="shared" si="0"/>
        <v>9.1227627504692723</v>
      </c>
      <c r="AG66">
        <f t="shared" si="0"/>
        <v>0.49258812778328476</v>
      </c>
      <c r="AH66">
        <f t="shared" si="0"/>
        <v>-6.0269867830012585</v>
      </c>
      <c r="AI66">
        <f t="shared" si="1"/>
        <v>-3.3897803418748929</v>
      </c>
      <c r="AJ66">
        <f t="shared" si="1"/>
        <v>3.8942506132361476</v>
      </c>
      <c r="AL66" t="str">
        <f>GMs!A57</f>
        <v>best_at_pos</v>
      </c>
      <c r="AM66" t="str">
        <f>GMs!B57</f>
        <v>UTIL</v>
      </c>
      <c r="AN66">
        <f>GMs!C57</f>
        <v>3.7000000000000006</v>
      </c>
      <c r="AO66">
        <f>GMs!D57</f>
        <v>11.431555555555555</v>
      </c>
      <c r="AP66">
        <f>GMs!E57</f>
        <v>11.8575</v>
      </c>
      <c r="AQ66">
        <f>GMs!F57</f>
        <v>9.6126388888888901</v>
      </c>
      <c r="AR66">
        <f>GMs!G57</f>
        <v>10.100833333333332</v>
      </c>
      <c r="AS66">
        <f>GMs!H57</f>
        <v>8.3583333333333343</v>
      </c>
      <c r="AT66">
        <f>GMs!I57</f>
        <v>8.6666666666666661</v>
      </c>
      <c r="AU66">
        <f>GMs!J57</f>
        <v>8.2638888888888911</v>
      </c>
      <c r="AV66">
        <f>GMs!K57</f>
        <v>7.0361111111111114</v>
      </c>
      <c r="AW66">
        <f>GMs!L57</f>
        <v>6.8083333333333336</v>
      </c>
      <c r="AX66">
        <f>GMs!M57</f>
        <v>0</v>
      </c>
    </row>
    <row r="67" spans="1:50" x14ac:dyDescent="0.35">
      <c r="A67" t="s">
        <v>103</v>
      </c>
      <c r="B67" s="1" t="s">
        <v>249</v>
      </c>
      <c r="C67">
        <v>11.542294700856628</v>
      </c>
      <c r="E67" t="str">
        <v>_______</v>
      </c>
      <c r="F67">
        <v>18.843652339789962</v>
      </c>
      <c r="G67" t="str">
        <v>Robert Covington</v>
      </c>
      <c r="H67" t="str">
        <v>PF, SF</v>
      </c>
      <c r="I67" t="str">
        <v>POR</v>
      </c>
      <c r="J67">
        <v>64</v>
      </c>
      <c r="K67">
        <v>33.799999999999997</v>
      </c>
      <c r="L67">
        <v>1</v>
      </c>
      <c r="M67">
        <v>2.097777777777778</v>
      </c>
      <c r="N67">
        <v>3.36</v>
      </c>
      <c r="O67">
        <v>3.9022222222222225</v>
      </c>
      <c r="P67">
        <v>3.137777777777778</v>
      </c>
      <c r="Q67">
        <v>3.5911111111111111</v>
      </c>
      <c r="R67">
        <v>-0.83</v>
      </c>
      <c r="S67">
        <v>0.25</v>
      </c>
      <c r="T67">
        <v>1.08</v>
      </c>
      <c r="U67">
        <v>-0.12</v>
      </c>
      <c r="V67">
        <v>0.9</v>
      </c>
      <c r="W67">
        <v>-0.61</v>
      </c>
      <c r="X67">
        <v>1.69</v>
      </c>
      <c r="Y67">
        <v>1.68</v>
      </c>
      <c r="Z67">
        <v>-0.26</v>
      </c>
      <c r="AA67">
        <f>M67 - sorted!X$103</f>
        <v>1.306805555555556</v>
      </c>
      <c r="AB67">
        <f>N67 - sorted!Y$103</f>
        <v>2.6794444444444445</v>
      </c>
      <c r="AC67">
        <f>O67 - sorted!Z$103</f>
        <v>3.3288888888888892</v>
      </c>
      <c r="AD67">
        <f>P67 - sorted!AA$103</f>
        <v>2.4475000000000007</v>
      </c>
      <c r="AE67">
        <f>Q67 - sorted!AB$103</f>
        <v>2.7355555555555555</v>
      </c>
      <c r="AF67">
        <f t="shared" si="0"/>
        <v>8.8523656343537844</v>
      </c>
      <c r="AG67">
        <f t="shared" si="0"/>
        <v>17.100312234876519</v>
      </c>
      <c r="AH67">
        <f t="shared" ref="AH67:AH130" si="2">1900 * AC67/($AN$7 * 1) + 1</f>
        <v>21.002710120543252</v>
      </c>
      <c r="AI67">
        <f t="shared" si="1"/>
        <v>15.70659870428126</v>
      </c>
      <c r="AJ67">
        <f t="shared" si="1"/>
        <v>17.437474071020521</v>
      </c>
    </row>
    <row r="68" spans="1:50" x14ac:dyDescent="0.35">
      <c r="A68" t="s">
        <v>109</v>
      </c>
      <c r="B68" s="1" t="s">
        <v>249</v>
      </c>
      <c r="C68">
        <v>11.359159558658904</v>
      </c>
      <c r="E68" t="str">
        <v>Brandt</v>
      </c>
      <c r="F68">
        <v>21.37424703197664</v>
      </c>
      <c r="G68" t="str">
        <v>Brandon Clarke</v>
      </c>
      <c r="H68" t="str">
        <v>PF</v>
      </c>
      <c r="I68" t="str">
        <v>MEM</v>
      </c>
      <c r="J68">
        <v>68</v>
      </c>
      <c r="K68">
        <v>25.2</v>
      </c>
      <c r="L68">
        <v>1</v>
      </c>
      <c r="M68">
        <v>2.0872222222222221</v>
      </c>
      <c r="N68">
        <v>3.7399999999999998</v>
      </c>
      <c r="O68">
        <v>4.2311111111111117</v>
      </c>
      <c r="P68">
        <v>3.8155555555555556</v>
      </c>
      <c r="Q68">
        <v>3.3055555555555554</v>
      </c>
      <c r="R68">
        <v>3.28</v>
      </c>
      <c r="S68">
        <v>-0.08</v>
      </c>
      <c r="T68">
        <v>-0.9</v>
      </c>
      <c r="U68">
        <v>0.14000000000000001</v>
      </c>
      <c r="V68">
        <v>0.83</v>
      </c>
      <c r="W68">
        <v>-0.52</v>
      </c>
      <c r="X68">
        <v>-0.54</v>
      </c>
      <c r="Y68">
        <v>1.29</v>
      </c>
      <c r="Z68">
        <v>0.46</v>
      </c>
      <c r="AA68">
        <f>M68 - sorted!X$103</f>
        <v>1.2962500000000001</v>
      </c>
      <c r="AB68">
        <f>N68 - sorted!Y$103</f>
        <v>3.0594444444444444</v>
      </c>
      <c r="AC68">
        <f>O68 - sorted!Z$103</f>
        <v>3.6577777777777785</v>
      </c>
      <c r="AD68">
        <f>P68 - sorted!AA$103</f>
        <v>3.1252777777777783</v>
      </c>
      <c r="AE68">
        <f>Q68 - sorted!AB$103</f>
        <v>2.4499999999999997</v>
      </c>
      <c r="AF68">
        <f t="shared" ref="AF68:AH131" si="3">1900 * AA68/($AN$7 * 1) + 1</f>
        <v>8.7889391503266943</v>
      </c>
      <c r="AG68">
        <f t="shared" si="3"/>
        <v>19.383665659851751</v>
      </c>
      <c r="AH68">
        <f t="shared" si="3"/>
        <v>22.978945833387314</v>
      </c>
      <c r="AI68">
        <f t="shared" ref="AI68:AJ131" si="4">1900 * AD68/($AN$7 * 1) + 1</f>
        <v>19.779246626020704</v>
      </c>
      <c r="AJ68">
        <f t="shared" si="4"/>
        <v>15.721620766287671</v>
      </c>
      <c r="AL68" t="str">
        <f>GMs!A59</f>
        <v>p_best_at_pos</v>
      </c>
      <c r="AM68" t="str">
        <f>GMs!B59</f>
        <v>PG</v>
      </c>
      <c r="AN68">
        <f>GMs!C59</f>
        <v>3.7000000000000006</v>
      </c>
      <c r="AO68">
        <f>GMs!D59</f>
        <v>13.448888888888888</v>
      </c>
      <c r="AP68">
        <f>GMs!E59</f>
        <v>0</v>
      </c>
      <c r="AQ68">
        <f>GMs!F59</f>
        <v>11.780833333333334</v>
      </c>
      <c r="AR68">
        <f>GMs!G59</f>
        <v>0</v>
      </c>
      <c r="AS68">
        <f>GMs!H59</f>
        <v>0</v>
      </c>
      <c r="AT68">
        <f>GMs!I59</f>
        <v>11.185416666666667</v>
      </c>
      <c r="AU68">
        <f>GMs!J59</f>
        <v>0</v>
      </c>
      <c r="AV68">
        <f>GMs!K59</f>
        <v>10.672222222222222</v>
      </c>
      <c r="AW68">
        <f>GMs!L59</f>
        <v>7.9249999999999998</v>
      </c>
      <c r="AX68">
        <f>GMs!M59</f>
        <v>0</v>
      </c>
    </row>
    <row r="69" spans="1:50" x14ac:dyDescent="0.35">
      <c r="A69" t="s">
        <v>116</v>
      </c>
      <c r="B69" s="1" t="s">
        <v>249</v>
      </c>
      <c r="C69">
        <v>11.278691087087184</v>
      </c>
      <c r="E69" t="str">
        <v>_______</v>
      </c>
      <c r="F69">
        <v>2.6028949567103492</v>
      </c>
      <c r="G69" t="str">
        <v>Evan Fournier</v>
      </c>
      <c r="H69" t="str">
        <v>SG</v>
      </c>
      <c r="I69" t="str">
        <v>ORL</v>
      </c>
      <c r="J69">
        <v>67</v>
      </c>
      <c r="K69">
        <v>31.1</v>
      </c>
      <c r="L69">
        <v>1</v>
      </c>
      <c r="M69">
        <v>2.0286111111111111</v>
      </c>
      <c r="N69">
        <v>0.92125000000000012</v>
      </c>
      <c r="O69">
        <v>0.56763888888888925</v>
      </c>
      <c r="P69">
        <v>0.32569444444444451</v>
      </c>
      <c r="Q69">
        <v>1.2841666666666669</v>
      </c>
      <c r="R69">
        <v>-0.35</v>
      </c>
      <c r="S69">
        <v>0.64</v>
      </c>
      <c r="T69">
        <v>1.27</v>
      </c>
      <c r="U69">
        <v>0.68</v>
      </c>
      <c r="V69">
        <v>-0.9</v>
      </c>
      <c r="W69">
        <v>0.38</v>
      </c>
      <c r="X69">
        <v>0.46</v>
      </c>
      <c r="Y69">
        <v>-0.8</v>
      </c>
      <c r="Z69">
        <v>-0.39</v>
      </c>
      <c r="AA69">
        <f>M69 - sorted!X$103</f>
        <v>1.2376388888888892</v>
      </c>
      <c r="AB69">
        <f>N69 - sorted!Y$103</f>
        <v>0.24069444444444488</v>
      </c>
      <c r="AC69">
        <f>O69 - sorted!Z$103</f>
        <v>-5.6944444444440023E-3</v>
      </c>
      <c r="AD69">
        <f>P69 - sorted!AA$103</f>
        <v>-0.36458333333333293</v>
      </c>
      <c r="AE69">
        <f>Q69 - sorted!AB$103</f>
        <v>0.42861111111111116</v>
      </c>
      <c r="AF69">
        <f t="shared" si="3"/>
        <v>8.4367552521762761</v>
      </c>
      <c r="AG69">
        <f t="shared" si="3"/>
        <v>2.44629074761772</v>
      </c>
      <c r="AH69">
        <f t="shared" si="3"/>
        <v>0.96578308098538845</v>
      </c>
      <c r="AI69">
        <f t="shared" si="4"/>
        <v>-1.1907173759356633</v>
      </c>
      <c r="AJ69">
        <f t="shared" si="4"/>
        <v>3.5754490750999866</v>
      </c>
      <c r="AL69" t="str">
        <f>GMs!A60</f>
        <v>p_best_at_pos</v>
      </c>
      <c r="AM69" t="str">
        <f>GMs!B60</f>
        <v>SG</v>
      </c>
      <c r="AN69">
        <f>GMs!C60</f>
        <v>3.3433333333333324</v>
      </c>
      <c r="AO69">
        <f>GMs!D60</f>
        <v>13.448888888888888</v>
      </c>
      <c r="AP69">
        <f>GMs!E60</f>
        <v>0</v>
      </c>
      <c r="AQ69">
        <f>GMs!F60</f>
        <v>6.8954166666666667</v>
      </c>
      <c r="AR69">
        <f>GMs!G60</f>
        <v>6.2144444444444433</v>
      </c>
      <c r="AS69">
        <f>GMs!H60</f>
        <v>6.3680555555555554</v>
      </c>
      <c r="AT69">
        <f>GMs!I60</f>
        <v>0</v>
      </c>
      <c r="AU69">
        <f>GMs!J60</f>
        <v>0</v>
      </c>
      <c r="AV69">
        <f>GMs!K60</f>
        <v>5.7</v>
      </c>
      <c r="AW69">
        <f>GMs!L60</f>
        <v>6.6755555555555546</v>
      </c>
      <c r="AX69">
        <f>GMs!M60</f>
        <v>0</v>
      </c>
    </row>
    <row r="70" spans="1:50" x14ac:dyDescent="0.35">
      <c r="A70" t="s">
        <v>90</v>
      </c>
      <c r="B70" s="1" t="s">
        <v>249</v>
      </c>
      <c r="C70">
        <v>10.716336711045695</v>
      </c>
      <c r="E70" t="str">
        <v>Kyle</v>
      </c>
      <c r="F70">
        <v>30.799232380435054</v>
      </c>
      <c r="G70" t="str">
        <v>Rudy Gobert</v>
      </c>
      <c r="H70" t="str">
        <v>C</v>
      </c>
      <c r="I70" t="str">
        <v>UTA</v>
      </c>
      <c r="J70">
        <v>67</v>
      </c>
      <c r="K70">
        <v>34.799999999999997</v>
      </c>
      <c r="L70">
        <v>1</v>
      </c>
      <c r="M70">
        <v>2.0193055555555555</v>
      </c>
      <c r="N70">
        <v>5.1552777777777781</v>
      </c>
      <c r="O70">
        <v>5.6670833333333333</v>
      </c>
      <c r="P70">
        <v>8.8030555555555559</v>
      </c>
      <c r="Q70">
        <v>5.5740277777777782</v>
      </c>
      <c r="R70">
        <v>4.82</v>
      </c>
      <c r="S70">
        <v>-3.92</v>
      </c>
      <c r="T70">
        <v>-1.75</v>
      </c>
      <c r="U70">
        <v>0.36</v>
      </c>
      <c r="V70">
        <v>3.67</v>
      </c>
      <c r="W70">
        <v>-0.55000000000000004</v>
      </c>
      <c r="X70">
        <v>-0.46</v>
      </c>
      <c r="Y70">
        <v>3.82</v>
      </c>
      <c r="Z70">
        <v>-0.45</v>
      </c>
      <c r="AA70">
        <f>M70 - sorted!X$103</f>
        <v>1.2283333333333335</v>
      </c>
      <c r="AB70">
        <f>N70 - sorted!Y$103</f>
        <v>4.4747222222222227</v>
      </c>
      <c r="AC70">
        <f>O70 - sorted!Z$103</f>
        <v>5.09375</v>
      </c>
      <c r="AD70">
        <f>P70 - sorted!AA$103</f>
        <v>8.1127777777777776</v>
      </c>
      <c r="AE70">
        <f>Q70 - sorted!AB$103</f>
        <v>4.7184722222222222</v>
      </c>
      <c r="AF70">
        <f t="shared" si="3"/>
        <v>8.3808397991523922</v>
      </c>
      <c r="AG70">
        <f t="shared" si="3"/>
        <v>27.887821873483915</v>
      </c>
      <c r="AH70">
        <f t="shared" si="3"/>
        <v>31.607451338072586</v>
      </c>
      <c r="AI70">
        <f t="shared" si="4"/>
        <v>49.748260328820606</v>
      </c>
      <c r="AJ70">
        <f t="shared" si="4"/>
        <v>29.352472919109477</v>
      </c>
      <c r="AL70" t="str">
        <f>GMs!A61</f>
        <v>p_best_at_pos</v>
      </c>
      <c r="AM70" t="str">
        <f>GMs!B61</f>
        <v>SF</v>
      </c>
      <c r="AN70">
        <f>GMs!C61</f>
        <v>3.36</v>
      </c>
      <c r="AO70">
        <f>GMs!D61</f>
        <v>0</v>
      </c>
      <c r="AP70">
        <f>GMs!E61</f>
        <v>0</v>
      </c>
      <c r="AQ70">
        <f>GMs!F61</f>
        <v>6.8954166666666667</v>
      </c>
      <c r="AR70">
        <f>GMs!G61</f>
        <v>6.6013888888888888</v>
      </c>
      <c r="AS70">
        <f>GMs!H61</f>
        <v>9.2416666666666671</v>
      </c>
      <c r="AT70">
        <f>GMs!I61</f>
        <v>5.6402777777777784</v>
      </c>
      <c r="AU70">
        <f>GMs!J61</f>
        <v>6.8423611111111109</v>
      </c>
      <c r="AV70">
        <f>GMs!K61</f>
        <v>7.5512500000000005</v>
      </c>
      <c r="AW70">
        <f>GMs!L61</f>
        <v>6.6755555555555546</v>
      </c>
      <c r="AX70">
        <f>GMs!M61</f>
        <v>0</v>
      </c>
    </row>
    <row r="71" spans="1:50" x14ac:dyDescent="0.35">
      <c r="A71" t="s">
        <v>130</v>
      </c>
      <c r="B71" s="1" t="s">
        <v>249</v>
      </c>
      <c r="C71">
        <v>10.711712086242724</v>
      </c>
      <c r="E71" t="str">
        <v>_______</v>
      </c>
      <c r="F71">
        <v>12.678102552466727</v>
      </c>
      <c r="G71" t="str">
        <v>Mikal Bridges</v>
      </c>
      <c r="H71" t="str">
        <v>SF</v>
      </c>
      <c r="I71" t="str">
        <v>PHX</v>
      </c>
      <c r="J71">
        <v>69</v>
      </c>
      <c r="K71">
        <v>31.6</v>
      </c>
      <c r="L71">
        <v>1</v>
      </c>
      <c r="M71">
        <v>1.945416666666667</v>
      </c>
      <c r="N71">
        <v>2.4341666666666666</v>
      </c>
      <c r="O71">
        <v>2.6833333333333331</v>
      </c>
      <c r="P71">
        <v>2.0316666666666667</v>
      </c>
      <c r="Q71">
        <v>2.3862500000000004</v>
      </c>
      <c r="R71">
        <v>0.5</v>
      </c>
      <c r="S71">
        <v>0.42</v>
      </c>
      <c r="T71">
        <v>0.01</v>
      </c>
      <c r="U71">
        <v>-0.36</v>
      </c>
      <c r="V71">
        <v>-0.11</v>
      </c>
      <c r="W71">
        <v>-0.26</v>
      </c>
      <c r="X71">
        <v>1.83</v>
      </c>
      <c r="Y71">
        <v>0.46</v>
      </c>
      <c r="Z71">
        <v>0.05</v>
      </c>
      <c r="AA71">
        <f>M71 - sorted!X$103</f>
        <v>1.1544444444444451</v>
      </c>
      <c r="AB71">
        <f>N71 - sorted!Y$103</f>
        <v>1.7536111111111112</v>
      </c>
      <c r="AC71">
        <f>O71 - sorted!Z$103</f>
        <v>2.11</v>
      </c>
      <c r="AD71">
        <f>P71 - sorted!AA$103</f>
        <v>1.3413888888888894</v>
      </c>
      <c r="AE71">
        <f>Q71 - sorted!AB$103</f>
        <v>1.5306944444444448</v>
      </c>
      <c r="AF71">
        <f t="shared" si="3"/>
        <v>7.9368544109627672</v>
      </c>
      <c r="AG71">
        <f t="shared" si="3"/>
        <v>11.537141938500463</v>
      </c>
      <c r="AH71">
        <f t="shared" si="3"/>
        <v>13.678620333415097</v>
      </c>
      <c r="AI71">
        <f t="shared" si="4"/>
        <v>9.0601708254425404</v>
      </c>
      <c r="AJ71">
        <f t="shared" si="4"/>
        <v>10.197674742928372</v>
      </c>
      <c r="AL71" t="str">
        <f>GMs!A62</f>
        <v>p_best_at_pos</v>
      </c>
      <c r="AM71" t="str">
        <f>GMs!B62</f>
        <v>PF</v>
      </c>
      <c r="AN71">
        <f>GMs!C62</f>
        <v>3.657083333333333</v>
      </c>
      <c r="AO71">
        <f>GMs!D62</f>
        <v>0</v>
      </c>
      <c r="AP71">
        <f>GMs!E62</f>
        <v>9.0847222222222221</v>
      </c>
      <c r="AQ71">
        <f>GMs!F62</f>
        <v>0</v>
      </c>
      <c r="AR71">
        <f>GMs!G62</f>
        <v>6.6013888888888888</v>
      </c>
      <c r="AS71">
        <f>GMs!H62</f>
        <v>7.5420833333333341</v>
      </c>
      <c r="AT71">
        <f>GMs!I62</f>
        <v>5.6402777777777784</v>
      </c>
      <c r="AU71">
        <f>GMs!J62</f>
        <v>6.8423611111111109</v>
      </c>
      <c r="AV71">
        <f>GMs!K62</f>
        <v>0</v>
      </c>
      <c r="AW71">
        <f>GMs!L62</f>
        <v>2.0872222222222221</v>
      </c>
      <c r="AX71">
        <f>GMs!M62</f>
        <v>0</v>
      </c>
    </row>
    <row r="72" spans="1:50" x14ac:dyDescent="0.35">
      <c r="A72" t="s">
        <v>115</v>
      </c>
      <c r="B72" s="1" t="s">
        <v>249</v>
      </c>
      <c r="C72">
        <v>10.406486849246523</v>
      </c>
      <c r="E72" t="str">
        <v>_______</v>
      </c>
      <c r="F72">
        <v>15.554619179915761</v>
      </c>
      <c r="G72" t="str">
        <v xml:space="preserve">Derrick White </v>
      </c>
      <c r="H72" t="str">
        <v>PG, SG</v>
      </c>
      <c r="I72" t="str">
        <v>SAS</v>
      </c>
      <c r="J72">
        <v>67</v>
      </c>
      <c r="K72">
        <v>28.1</v>
      </c>
      <c r="L72">
        <v>1</v>
      </c>
      <c r="M72">
        <v>1.889027777777778</v>
      </c>
      <c r="N72">
        <v>2.8661111111111111</v>
      </c>
      <c r="O72">
        <v>1.9913888888888891</v>
      </c>
      <c r="P72">
        <v>1.8611111111111109</v>
      </c>
      <c r="Q72">
        <v>2.9777777777777779</v>
      </c>
      <c r="R72">
        <v>0.22</v>
      </c>
      <c r="S72">
        <v>1.08</v>
      </c>
      <c r="T72">
        <v>-0.1</v>
      </c>
      <c r="U72">
        <v>0.08</v>
      </c>
      <c r="V72">
        <v>-0.39</v>
      </c>
      <c r="W72">
        <v>0.94</v>
      </c>
      <c r="X72">
        <v>0.2</v>
      </c>
      <c r="Y72">
        <v>1.17</v>
      </c>
      <c r="Z72">
        <v>-0.12</v>
      </c>
      <c r="AA72">
        <f>M72 - sorted!X$103</f>
        <v>1.0980555555555558</v>
      </c>
      <c r="AB72">
        <f>N72 - sorted!Y$103</f>
        <v>2.1855555555555557</v>
      </c>
      <c r="AC72">
        <f>O72 - sorted!Z$103</f>
        <v>1.4180555555555558</v>
      </c>
      <c r="AD72">
        <f>P72 - sorted!AA$103</f>
        <v>1.1708333333333334</v>
      </c>
      <c r="AE72">
        <f>Q72 - sorted!AB$103</f>
        <v>2.1222222222222222</v>
      </c>
      <c r="AF72">
        <f t="shared" si="3"/>
        <v>7.5980234568180487</v>
      </c>
      <c r="AG72">
        <f t="shared" si="3"/>
        <v>14.132620429609004</v>
      </c>
      <c r="AH72">
        <f t="shared" si="3"/>
        <v>9.5208473936392952</v>
      </c>
      <c r="AI72">
        <f t="shared" si="4"/>
        <v>8.0353323730048238</v>
      </c>
      <c r="AJ72">
        <f t="shared" si="4"/>
        <v>13.752061525446464</v>
      </c>
      <c r="AL72" t="str">
        <f>GMs!A63</f>
        <v>p_best_at_pos</v>
      </c>
      <c r="AM72" t="str">
        <f>GMs!B63</f>
        <v>C</v>
      </c>
      <c r="AN72">
        <f>GMs!C63</f>
        <v>3.657083333333333</v>
      </c>
      <c r="AO72">
        <f>GMs!D63</f>
        <v>2.0193055555555555</v>
      </c>
      <c r="AP72">
        <f>GMs!E63</f>
        <v>9.0847222222222221</v>
      </c>
      <c r="AQ72">
        <f>GMs!F63</f>
        <v>0</v>
      </c>
      <c r="AR72">
        <f>GMs!G63</f>
        <v>9.8995833333333341</v>
      </c>
      <c r="AS72">
        <f>GMs!H63</f>
        <v>3.3833333333333333</v>
      </c>
      <c r="AT72">
        <f>GMs!I63</f>
        <v>5.9249999999999998</v>
      </c>
      <c r="AU72">
        <f>GMs!J63</f>
        <v>9.7319444444444461</v>
      </c>
      <c r="AV72">
        <f>GMs!K63</f>
        <v>0</v>
      </c>
      <c r="AW72">
        <f>GMs!L63</f>
        <v>0</v>
      </c>
      <c r="AX72">
        <f>GMs!M63</f>
        <v>0</v>
      </c>
    </row>
    <row r="73" spans="1:50" x14ac:dyDescent="0.35">
      <c r="A73" t="s">
        <v>136</v>
      </c>
      <c r="B73" s="1" t="s">
        <v>249</v>
      </c>
      <c r="C73">
        <v>9.7405408776184537</v>
      </c>
      <c r="E73" t="str">
        <v>_______</v>
      </c>
      <c r="F73">
        <v>-4.7271353560014191</v>
      </c>
      <c r="G73" t="str">
        <v>Lou Williams</v>
      </c>
      <c r="H73" t="str">
        <v>SG</v>
      </c>
      <c r="I73" t="str">
        <v>LAC</v>
      </c>
      <c r="J73">
        <v>68</v>
      </c>
      <c r="K73">
        <v>27.2</v>
      </c>
      <c r="L73">
        <v>1</v>
      </c>
      <c r="M73">
        <v>1.8322222222222226</v>
      </c>
      <c r="N73">
        <v>-0.17944444444444418</v>
      </c>
      <c r="O73">
        <v>-1.6716666666666664</v>
      </c>
      <c r="P73">
        <v>-2.115555555555555</v>
      </c>
      <c r="Q73">
        <v>1.0483333333333336</v>
      </c>
      <c r="R73">
        <v>-1.1399999999999999</v>
      </c>
      <c r="S73">
        <v>2.0499999999999998</v>
      </c>
      <c r="T73">
        <v>0.1</v>
      </c>
      <c r="U73">
        <v>0.69</v>
      </c>
      <c r="V73">
        <v>-0.75</v>
      </c>
      <c r="W73">
        <v>1.58</v>
      </c>
      <c r="X73">
        <v>-0.59</v>
      </c>
      <c r="Y73">
        <v>-0.83</v>
      </c>
      <c r="Z73">
        <v>-1.3</v>
      </c>
      <c r="AA73">
        <f>M73 - sorted!X$103</f>
        <v>1.0412500000000007</v>
      </c>
      <c r="AB73">
        <f>N73 - sorted!Y$103</f>
        <v>-0.85999999999999943</v>
      </c>
      <c r="AC73">
        <f>O73 - sorted!Z$103</f>
        <v>-2.2449999999999997</v>
      </c>
      <c r="AD73">
        <f>P73 - sorted!AA$103</f>
        <v>-2.8058333333333323</v>
      </c>
      <c r="AE73">
        <f>Q73 - sorted!AB$103</f>
        <v>0.19277777777777783</v>
      </c>
      <c r="AF73">
        <f t="shared" si="3"/>
        <v>7.2566888256722653</v>
      </c>
      <c r="AG73">
        <f t="shared" si="3"/>
        <v>-4.1675893302070977</v>
      </c>
      <c r="AH73">
        <f t="shared" si="3"/>
        <v>-12.489811681761559</v>
      </c>
      <c r="AI73">
        <f t="shared" si="4"/>
        <v>-15.859760925200877</v>
      </c>
      <c r="AJ73">
        <f t="shared" si="4"/>
        <v>2.1583678924947449</v>
      </c>
      <c r="AL73" t="str">
        <f>GMs!A64</f>
        <v>p_best_at_pos</v>
      </c>
      <c r="AM73" t="str">
        <f>GMs!B64</f>
        <v>G</v>
      </c>
      <c r="AN73">
        <f>GMs!C64</f>
        <v>3.7000000000000006</v>
      </c>
      <c r="AO73">
        <f>GMs!D64</f>
        <v>13.448888888888888</v>
      </c>
      <c r="AP73">
        <f>GMs!E64</f>
        <v>0</v>
      </c>
      <c r="AQ73">
        <f>GMs!F64</f>
        <v>11.780833333333334</v>
      </c>
      <c r="AR73">
        <f>GMs!G64</f>
        <v>6.2144444444444433</v>
      </c>
      <c r="AS73">
        <f>GMs!H64</f>
        <v>6.3680555555555554</v>
      </c>
      <c r="AT73">
        <f>GMs!I64</f>
        <v>11.185416666666667</v>
      </c>
      <c r="AU73">
        <f>GMs!J64</f>
        <v>0</v>
      </c>
      <c r="AV73">
        <f>GMs!K64</f>
        <v>10.672222222222222</v>
      </c>
      <c r="AW73">
        <f>GMs!L64</f>
        <v>7.9249999999999998</v>
      </c>
      <c r="AX73">
        <f>GMs!M64</f>
        <v>0</v>
      </c>
    </row>
    <row r="74" spans="1:50" x14ac:dyDescent="0.35">
      <c r="A74" t="s">
        <v>121</v>
      </c>
      <c r="B74" s="1" t="s">
        <v>249</v>
      </c>
      <c r="C74">
        <v>9.2373816990550228</v>
      </c>
      <c r="E74" t="str">
        <v>_______</v>
      </c>
      <c r="F74">
        <v>6.9195197478050918</v>
      </c>
      <c r="G74" t="str">
        <v>Lauri Markkanen</v>
      </c>
      <c r="H74" t="str">
        <v>PF</v>
      </c>
      <c r="I74" t="str">
        <v>CHI</v>
      </c>
      <c r="J74">
        <v>50</v>
      </c>
      <c r="K74">
        <v>32.5</v>
      </c>
      <c r="L74">
        <v>1</v>
      </c>
      <c r="M74">
        <v>1.8055555555555556</v>
      </c>
      <c r="N74">
        <v>1.5694444444444446</v>
      </c>
      <c r="O74">
        <v>1.9166666666666667</v>
      </c>
      <c r="P74">
        <v>0.80555555555555547</v>
      </c>
      <c r="Q74">
        <v>1.8194444444444444</v>
      </c>
      <c r="R74">
        <v>-0.78</v>
      </c>
      <c r="S74">
        <v>1.1000000000000001</v>
      </c>
      <c r="T74">
        <v>1.03</v>
      </c>
      <c r="U74">
        <v>0.73</v>
      </c>
      <c r="V74">
        <v>1</v>
      </c>
      <c r="W74">
        <v>-0.5</v>
      </c>
      <c r="X74">
        <v>0.02</v>
      </c>
      <c r="Y74">
        <v>0.02</v>
      </c>
      <c r="Z74">
        <v>-0.36</v>
      </c>
      <c r="AA74">
        <f>M74 - sorted!X$103</f>
        <v>1.0145833333333334</v>
      </c>
      <c r="AB74">
        <f>N74 - sorted!Y$103</f>
        <v>0.88888888888888939</v>
      </c>
      <c r="AC74">
        <f>O74 - sorted!Z$103</f>
        <v>1.3433333333333335</v>
      </c>
      <c r="AD74">
        <f>P74 - sorted!AA$103</f>
        <v>0.11527777777777803</v>
      </c>
      <c r="AE74">
        <f>Q74 - sorted!AB$103</f>
        <v>0.96388888888888868</v>
      </c>
      <c r="AF74">
        <f t="shared" si="3"/>
        <v>7.0964534976038243</v>
      </c>
      <c r="AG74">
        <f t="shared" si="3"/>
        <v>6.3411776022812454</v>
      </c>
      <c r="AH74">
        <f t="shared" si="3"/>
        <v>9.0718546514475271</v>
      </c>
      <c r="AI74">
        <f t="shared" si="4"/>
        <v>1.69268397029585</v>
      </c>
      <c r="AJ74">
        <f t="shared" si="4"/>
        <v>6.7918394624737202</v>
      </c>
      <c r="AL74" t="str">
        <f>GMs!A65</f>
        <v>p_best_at_pos</v>
      </c>
      <c r="AM74" t="str">
        <f>GMs!B65</f>
        <v>F</v>
      </c>
      <c r="AN74">
        <f>GMs!C65</f>
        <v>3.657083333333333</v>
      </c>
      <c r="AO74">
        <f>GMs!D65</f>
        <v>0</v>
      </c>
      <c r="AP74">
        <f>GMs!E65</f>
        <v>9.0847222222222221</v>
      </c>
      <c r="AQ74">
        <f>GMs!F65</f>
        <v>6.8954166666666667</v>
      </c>
      <c r="AR74">
        <f>GMs!G65</f>
        <v>6.6013888888888888</v>
      </c>
      <c r="AS74">
        <f>GMs!H65</f>
        <v>9.2416666666666671</v>
      </c>
      <c r="AT74">
        <f>GMs!I65</f>
        <v>5.6402777777777784</v>
      </c>
      <c r="AU74">
        <f>GMs!J65</f>
        <v>6.8423611111111109</v>
      </c>
      <c r="AV74">
        <f>GMs!K65</f>
        <v>7.5512500000000005</v>
      </c>
      <c r="AW74">
        <f>GMs!L65</f>
        <v>6.6755555555555546</v>
      </c>
      <c r="AX74">
        <f>GMs!M65</f>
        <v>0</v>
      </c>
    </row>
    <row r="75" spans="1:50" x14ac:dyDescent="0.35">
      <c r="A75" t="s">
        <v>131</v>
      </c>
      <c r="B75" s="1" t="s">
        <v>249</v>
      </c>
      <c r="C75">
        <v>8.95435466111309</v>
      </c>
      <c r="E75" t="str">
        <v>_______</v>
      </c>
      <c r="F75">
        <v>-6.0248050757155669</v>
      </c>
      <c r="G75" t="str">
        <v>John Wall</v>
      </c>
      <c r="H75" t="str">
        <v>PG</v>
      </c>
      <c r="I75" t="str">
        <v>HOU</v>
      </c>
      <c r="J75">
        <v>55</v>
      </c>
      <c r="K75">
        <v>30.1</v>
      </c>
      <c r="L75">
        <v>1</v>
      </c>
      <c r="M75">
        <v>1.7951388888888888</v>
      </c>
      <c r="N75">
        <v>-0.37430555555555534</v>
      </c>
      <c r="O75">
        <v>-2.5284722222222218</v>
      </c>
      <c r="P75">
        <v>0.1680555555555556</v>
      </c>
      <c r="Q75">
        <v>1.9402777777777778</v>
      </c>
      <c r="R75">
        <v>-0.88</v>
      </c>
      <c r="S75">
        <v>-0.71</v>
      </c>
      <c r="T75">
        <v>0.33</v>
      </c>
      <c r="U75">
        <v>0.62</v>
      </c>
      <c r="V75">
        <v>-0.51</v>
      </c>
      <c r="W75">
        <v>2.82</v>
      </c>
      <c r="X75">
        <v>0.68</v>
      </c>
      <c r="Y75">
        <v>0.19</v>
      </c>
      <c r="Z75">
        <v>-3.03</v>
      </c>
      <c r="AA75">
        <f>M75 - sorted!X$103</f>
        <v>1.0041666666666669</v>
      </c>
      <c r="AB75">
        <f>N75 - sorted!Y$103</f>
        <v>-1.0548611111111106</v>
      </c>
      <c r="AC75">
        <f>O75 - sorted!Z$103</f>
        <v>-3.101805555555555</v>
      </c>
      <c r="AD75">
        <f>P75 - sorted!AA$103</f>
        <v>-0.52222222222222181</v>
      </c>
      <c r="AE75">
        <f>Q75 - sorted!AB$103</f>
        <v>1.0847222222222221</v>
      </c>
      <c r="AF75">
        <f t="shared" si="3"/>
        <v>7.0338615725770914</v>
      </c>
      <c r="AG75">
        <f t="shared" si="3"/>
        <v>-5.3384756077071893</v>
      </c>
      <c r="AH75">
        <f t="shared" si="3"/>
        <v>-17.638206154960464</v>
      </c>
      <c r="AI75">
        <f t="shared" si="4"/>
        <v>-2.1379418413402274</v>
      </c>
      <c r="AJ75">
        <f t="shared" si="4"/>
        <v>7.5179057927838278</v>
      </c>
      <c r="AL75" t="str">
        <f>GMs!A66</f>
        <v>p_best_at_pos</v>
      </c>
      <c r="AM75" t="str">
        <f>GMs!B66</f>
        <v>UTIL</v>
      </c>
      <c r="AN75">
        <f>GMs!C66</f>
        <v>3.7000000000000006</v>
      </c>
      <c r="AO75">
        <f>GMs!D66</f>
        <v>13.448888888888888</v>
      </c>
      <c r="AP75">
        <f>GMs!E66</f>
        <v>9.0847222222222221</v>
      </c>
      <c r="AQ75">
        <f>GMs!F66</f>
        <v>11.780833333333334</v>
      </c>
      <c r="AR75">
        <f>GMs!G66</f>
        <v>9.8995833333333341</v>
      </c>
      <c r="AS75">
        <f>GMs!H66</f>
        <v>9.2416666666666671</v>
      </c>
      <c r="AT75">
        <f>GMs!I66</f>
        <v>11.185416666666667</v>
      </c>
      <c r="AU75">
        <f>GMs!J66</f>
        <v>9.7319444444444461</v>
      </c>
      <c r="AV75">
        <f>GMs!K66</f>
        <v>10.672222222222222</v>
      </c>
      <c r="AW75">
        <f>GMs!L66</f>
        <v>7.9249999999999998</v>
      </c>
      <c r="AX75">
        <f>GMs!M66</f>
        <v>0</v>
      </c>
    </row>
    <row r="76" spans="1:50" x14ac:dyDescent="0.35">
      <c r="A76" t="s">
        <v>93</v>
      </c>
      <c r="B76" s="1" t="s">
        <v>249</v>
      </c>
      <c r="C76">
        <v>8.9210573625316858</v>
      </c>
      <c r="E76" t="str">
        <v>_______</v>
      </c>
      <c r="F76">
        <v>9.7405408776184537</v>
      </c>
      <c r="G76" t="str">
        <v>Duncan Robinson</v>
      </c>
      <c r="H76" t="str">
        <v>SG, SF</v>
      </c>
      <c r="I76" t="str">
        <v>MIA</v>
      </c>
      <c r="J76">
        <v>70</v>
      </c>
      <c r="K76">
        <v>30.2</v>
      </c>
      <c r="L76">
        <v>1</v>
      </c>
      <c r="M76">
        <v>1.7888888888888892</v>
      </c>
      <c r="N76">
        <v>1.9930555555555558</v>
      </c>
      <c r="O76">
        <v>2.4111111111111114</v>
      </c>
      <c r="P76">
        <v>1.4486111111111111</v>
      </c>
      <c r="Q76">
        <v>1.2638888888888891</v>
      </c>
      <c r="R76">
        <v>0.24</v>
      </c>
      <c r="S76">
        <v>0.56000000000000005</v>
      </c>
      <c r="T76">
        <v>2.65</v>
      </c>
      <c r="U76">
        <v>0.1</v>
      </c>
      <c r="V76">
        <v>-0.67</v>
      </c>
      <c r="W76">
        <v>-0.43</v>
      </c>
      <c r="X76">
        <v>-0.61</v>
      </c>
      <c r="Y76">
        <v>-0.54</v>
      </c>
      <c r="Z76">
        <v>0.75</v>
      </c>
      <c r="AA76">
        <f>M76 - sorted!X$103</f>
        <v>0.99791666666666712</v>
      </c>
      <c r="AB76">
        <f>N76 - sorted!Y$103</f>
        <v>1.3125000000000004</v>
      </c>
      <c r="AC76">
        <f>O76 - sorted!Z$103</f>
        <v>1.8377777777777782</v>
      </c>
      <c r="AD76">
        <f>P76 - sorted!AA$103</f>
        <v>0.75833333333333364</v>
      </c>
      <c r="AE76">
        <f>Q76 - sorted!AB$103</f>
        <v>0.40833333333333333</v>
      </c>
      <c r="AF76">
        <f t="shared" si="3"/>
        <v>6.996306417561053</v>
      </c>
      <c r="AG76">
        <f t="shared" si="3"/>
        <v>8.8865825533683989</v>
      </c>
      <c r="AH76">
        <f t="shared" si="3"/>
        <v>12.042884692716472</v>
      </c>
      <c r="AI76">
        <f t="shared" si="4"/>
        <v>5.5566921419461863</v>
      </c>
      <c r="AJ76">
        <f t="shared" si="4"/>
        <v>3.4536034610479458</v>
      </c>
    </row>
    <row r="77" spans="1:50" x14ac:dyDescent="0.35">
      <c r="A77" t="s">
        <v>113</v>
      </c>
      <c r="B77" s="1" t="s">
        <v>249</v>
      </c>
      <c r="C77">
        <v>8.395699984913982</v>
      </c>
      <c r="E77" t="str">
        <v>_______</v>
      </c>
      <c r="F77">
        <v>5.3295737405430677</v>
      </c>
      <c r="G77" t="str">
        <v>Marcus Smart</v>
      </c>
      <c r="H77" t="str">
        <v>SG, PG</v>
      </c>
      <c r="I77" t="str">
        <v>BOS</v>
      </c>
      <c r="J77">
        <v>67</v>
      </c>
      <c r="K77">
        <v>32.1</v>
      </c>
      <c r="L77">
        <v>1</v>
      </c>
      <c r="M77">
        <v>1.7773611111111112</v>
      </c>
      <c r="N77">
        <v>1.3306944444444444</v>
      </c>
      <c r="O77">
        <v>0.2326388888888889</v>
      </c>
      <c r="P77">
        <v>0.66999999999999982</v>
      </c>
      <c r="Q77">
        <v>1.7122222222222221</v>
      </c>
      <c r="R77">
        <v>-2.19</v>
      </c>
      <c r="S77">
        <v>0.71</v>
      </c>
      <c r="T77">
        <v>0.91</v>
      </c>
      <c r="U77">
        <v>-0.01</v>
      </c>
      <c r="V77">
        <v>-0.4</v>
      </c>
      <c r="W77">
        <v>1.18</v>
      </c>
      <c r="X77">
        <v>1.71</v>
      </c>
      <c r="Y77">
        <v>-7.0000000000000007E-2</v>
      </c>
      <c r="Z77">
        <v>-0.41</v>
      </c>
      <c r="AA77">
        <f>M77 - sorted!X$103</f>
        <v>0.98638888888888909</v>
      </c>
      <c r="AB77">
        <f>N77 - sorted!Y$103</f>
        <v>0.65013888888888915</v>
      </c>
      <c r="AC77">
        <f>O77 - sorted!Z$103</f>
        <v>-0.34069444444444436</v>
      </c>
      <c r="AD77">
        <f>P77 - sorted!AA$103</f>
        <v>-2.0277777777777617E-2</v>
      </c>
      <c r="AE77">
        <f>Q77 - sorted!AB$103</f>
        <v>0.85666666666666635</v>
      </c>
      <c r="AF77">
        <f t="shared" si="3"/>
        <v>6.9270380205314677</v>
      </c>
      <c r="AG77">
        <f t="shared" si="3"/>
        <v>4.9065706806685156</v>
      </c>
      <c r="AH77">
        <f t="shared" si="3"/>
        <v>-1.0471732278743566</v>
      </c>
      <c r="AI77">
        <f t="shared" si="4"/>
        <v>0.87815438594796014</v>
      </c>
      <c r="AJ77">
        <f t="shared" si="4"/>
        <v>6.1475599141985446</v>
      </c>
    </row>
    <row r="78" spans="1:50" x14ac:dyDescent="0.35">
      <c r="A78" t="s">
        <v>151</v>
      </c>
      <c r="B78" s="1" t="s">
        <v>249</v>
      </c>
      <c r="C78">
        <v>8.0109312013066543</v>
      </c>
      <c r="E78" t="str">
        <v>_______</v>
      </c>
      <c r="F78">
        <v>7.1230032391358877</v>
      </c>
      <c r="G78" t="str">
        <v>Michael Porter Jr.</v>
      </c>
      <c r="H78" t="str">
        <v xml:space="preserve"> SF, PF</v>
      </c>
      <c r="I78" t="str">
        <v>DEN</v>
      </c>
      <c r="J78">
        <v>64</v>
      </c>
      <c r="K78">
        <v>26.4</v>
      </c>
      <c r="L78">
        <v>1</v>
      </c>
      <c r="M78">
        <v>1.7599999999999996</v>
      </c>
      <c r="N78">
        <v>1.5999999999999996</v>
      </c>
      <c r="O78">
        <v>2.2755555555555551</v>
      </c>
      <c r="P78">
        <v>1.0311111111111111</v>
      </c>
      <c r="Q78">
        <v>1.5644444444444439</v>
      </c>
      <c r="R78">
        <v>0.68</v>
      </c>
      <c r="S78">
        <v>0.64</v>
      </c>
      <c r="T78">
        <v>0.6</v>
      </c>
      <c r="U78">
        <v>0.3</v>
      </c>
      <c r="V78">
        <v>0.81</v>
      </c>
      <c r="W78">
        <v>-0.76</v>
      </c>
      <c r="X78">
        <v>-0.28999999999999998</v>
      </c>
      <c r="Y78">
        <v>-0.22</v>
      </c>
      <c r="Z78">
        <v>0.04</v>
      </c>
      <c r="AA78">
        <f>M78 - sorted!X$103</f>
        <v>0.96902777777777749</v>
      </c>
      <c r="AB78">
        <f>N78 - sorted!Y$103</f>
        <v>0.9194444444444444</v>
      </c>
      <c r="AC78">
        <f>O78 - sorted!Z$103</f>
        <v>1.7022222222222219</v>
      </c>
      <c r="AD78">
        <f>P78 - sorted!AA$103</f>
        <v>0.34083333333333365</v>
      </c>
      <c r="AE78">
        <f>Q78 - sorted!AB$103</f>
        <v>0.70888888888888812</v>
      </c>
      <c r="AF78">
        <f t="shared" si="3"/>
        <v>6.8227181454869079</v>
      </c>
      <c r="AG78">
        <f t="shared" si="3"/>
        <v>6.524780582359659</v>
      </c>
      <c r="AH78">
        <f t="shared" si="3"/>
        <v>11.228355108368577</v>
      </c>
      <c r="AI78">
        <f t="shared" si="4"/>
        <v>3.0480077868747157</v>
      </c>
      <c r="AJ78">
        <f t="shared" si="4"/>
        <v>5.2595891378192858</v>
      </c>
    </row>
    <row r="79" spans="1:50" x14ac:dyDescent="0.35">
      <c r="A79" t="s">
        <v>133</v>
      </c>
      <c r="B79" s="1" t="s">
        <v>249</v>
      </c>
      <c r="C79">
        <v>7.1230032391358877</v>
      </c>
      <c r="E79" t="str">
        <v>_______</v>
      </c>
      <c r="F79">
        <v>20.232889630602973</v>
      </c>
      <c r="G79" t="str">
        <v xml:space="preserve">LaMarcus Aldridge </v>
      </c>
      <c r="H79" t="str">
        <v>PF, C</v>
      </c>
      <c r="I79" t="str">
        <v>SAS</v>
      </c>
      <c r="J79">
        <v>58</v>
      </c>
      <c r="K79">
        <v>30.9</v>
      </c>
      <c r="L79">
        <v>1</v>
      </c>
      <c r="M79">
        <v>1.7480555555555559</v>
      </c>
      <c r="N79">
        <v>3.5686111111111112</v>
      </c>
      <c r="O79">
        <v>3.6733333333333338</v>
      </c>
      <c r="P79">
        <v>2.8033333333333337</v>
      </c>
      <c r="Q79">
        <v>3.5525000000000002</v>
      </c>
      <c r="R79">
        <v>0.71</v>
      </c>
      <c r="S79">
        <v>0.95</v>
      </c>
      <c r="T79">
        <v>-0.24</v>
      </c>
      <c r="U79">
        <v>0.56000000000000005</v>
      </c>
      <c r="V79">
        <v>0.91</v>
      </c>
      <c r="W79">
        <v>-0.13</v>
      </c>
      <c r="X79">
        <v>-0.59</v>
      </c>
      <c r="Y79">
        <v>2.2400000000000002</v>
      </c>
      <c r="Z79">
        <v>0.02</v>
      </c>
      <c r="AA79">
        <f>M79 - sorted!X$103</f>
        <v>0.95708333333333384</v>
      </c>
      <c r="AB79">
        <f>N79 - sorted!Y$103</f>
        <v>2.8880555555555558</v>
      </c>
      <c r="AC79">
        <f>O79 - sorted!Z$103</f>
        <v>3.1000000000000005</v>
      </c>
      <c r="AD79">
        <f>P79 - sorted!AA$103</f>
        <v>2.1130555555555564</v>
      </c>
      <c r="AE79">
        <f>Q79 - sorted!AB$103</f>
        <v>2.6969444444444446</v>
      </c>
      <c r="AF79">
        <f t="shared" si="3"/>
        <v>6.7509460714562595</v>
      </c>
      <c r="AG79">
        <f t="shared" si="3"/>
        <v>18.353819853411899</v>
      </c>
      <c r="AH79">
        <f t="shared" si="3"/>
        <v>19.627356887955834</v>
      </c>
      <c r="AI79">
        <f t="shared" si="4"/>
        <v>13.696980631422944</v>
      </c>
      <c r="AJ79">
        <f t="shared" si="4"/>
        <v>17.205466668921432</v>
      </c>
    </row>
    <row r="80" spans="1:50" x14ac:dyDescent="0.35">
      <c r="A80" t="s">
        <v>146</v>
      </c>
      <c r="B80" s="1" t="s">
        <v>249</v>
      </c>
      <c r="C80">
        <v>7.0212614934704929</v>
      </c>
      <c r="E80" t="str">
        <v>_______</v>
      </c>
      <c r="F80">
        <v>-5.7334537131282852</v>
      </c>
      <c r="G80" t="str">
        <v>Devonte' Graham</v>
      </c>
      <c r="H80" t="str">
        <v>PG</v>
      </c>
      <c r="I80" t="str">
        <v>CHA</v>
      </c>
      <c r="J80">
        <v>70</v>
      </c>
      <c r="K80">
        <v>30.6</v>
      </c>
      <c r="L80">
        <v>1</v>
      </c>
      <c r="M80">
        <v>1.6722222222222225</v>
      </c>
      <c r="N80">
        <v>-0.33055555555555532</v>
      </c>
      <c r="O80">
        <v>-2.1486111111111112</v>
      </c>
      <c r="P80">
        <v>-1.020833333333333</v>
      </c>
      <c r="Q80">
        <v>0.84583333333333355</v>
      </c>
      <c r="R80">
        <v>-2.65</v>
      </c>
      <c r="S80">
        <v>0.71</v>
      </c>
      <c r="T80">
        <v>1.74</v>
      </c>
      <c r="U80">
        <v>0.38</v>
      </c>
      <c r="V80">
        <v>-0.75</v>
      </c>
      <c r="W80">
        <v>1.87</v>
      </c>
      <c r="X80">
        <v>0.42</v>
      </c>
      <c r="Y80">
        <v>-0.85</v>
      </c>
      <c r="Z80">
        <v>-1.21</v>
      </c>
      <c r="AA80">
        <f>M80 - sorted!X$103</f>
        <v>0.88125000000000042</v>
      </c>
      <c r="AB80">
        <f>N80 - sorted!Y$103</f>
        <v>-1.0111111111111106</v>
      </c>
      <c r="AC80">
        <f>O80 - sorted!Z$103</f>
        <v>-2.7219444444444445</v>
      </c>
      <c r="AD80">
        <f>P80 - sorted!AA$103</f>
        <v>-1.7111111111111104</v>
      </c>
      <c r="AE80">
        <f>Q80 - sorted!AB$103</f>
        <v>-9.7222222222221877E-3</v>
      </c>
      <c r="AF80">
        <f t="shared" si="3"/>
        <v>6.2952768572616407</v>
      </c>
      <c r="AG80">
        <f t="shared" si="3"/>
        <v>-5.0755895225949095</v>
      </c>
      <c r="AH80">
        <f t="shared" si="3"/>
        <v>-15.355687288985589</v>
      </c>
      <c r="AI80">
        <f t="shared" si="4"/>
        <v>-9.2817668843913861</v>
      </c>
      <c r="AJ80">
        <f t="shared" si="4"/>
        <v>0.94158086997504908</v>
      </c>
    </row>
    <row r="81" spans="1:36" x14ac:dyDescent="0.35">
      <c r="A81" t="s">
        <v>117</v>
      </c>
      <c r="B81" s="1" t="s">
        <v>249</v>
      </c>
      <c r="C81">
        <v>6.9195197478050918</v>
      </c>
      <c r="E81" t="str">
        <v>_______</v>
      </c>
      <c r="F81">
        <v>3.3493093999101444</v>
      </c>
      <c r="G81" t="str">
        <v xml:space="preserve">Kemba Walker </v>
      </c>
      <c r="H81" t="str">
        <v>PG</v>
      </c>
      <c r="I81" t="str">
        <v>BOS</v>
      </c>
      <c r="J81">
        <v>48</v>
      </c>
      <c r="K81">
        <v>29.2</v>
      </c>
      <c r="L81">
        <v>1</v>
      </c>
      <c r="M81">
        <v>1.6199999999999997</v>
      </c>
      <c r="N81">
        <v>1.033333333333333</v>
      </c>
      <c r="O81">
        <v>0.57333333333333325</v>
      </c>
      <c r="P81">
        <v>0</v>
      </c>
      <c r="Q81">
        <v>1.3599999999999997</v>
      </c>
      <c r="R81">
        <v>-1.1599999999999999</v>
      </c>
      <c r="S81">
        <v>1.55</v>
      </c>
      <c r="T81">
        <v>1.47</v>
      </c>
      <c r="U81">
        <v>0.73</v>
      </c>
      <c r="V81">
        <v>-0.57999999999999996</v>
      </c>
      <c r="W81">
        <v>0.69</v>
      </c>
      <c r="X81">
        <v>-0.27</v>
      </c>
      <c r="Y81">
        <v>-0.39</v>
      </c>
      <c r="Z81">
        <v>-0.49</v>
      </c>
      <c r="AA81">
        <f>M81 - sorted!X$103</f>
        <v>0.82902777777777759</v>
      </c>
      <c r="AB81">
        <f>N81 - sorted!Y$103</f>
        <v>0.35277777777777775</v>
      </c>
      <c r="AC81">
        <f>O81 - sorted!Z$103</f>
        <v>0</v>
      </c>
      <c r="AD81">
        <f>P81 - sorted!AA$103</f>
        <v>-0.69027777777777743</v>
      </c>
      <c r="AE81">
        <f>Q81 - sorted!AB$103</f>
        <v>0.50444444444444392</v>
      </c>
      <c r="AF81">
        <f t="shared" si="3"/>
        <v>5.9814826731276129</v>
      </c>
      <c r="AG81">
        <f t="shared" si="3"/>
        <v>3.1197798609053677</v>
      </c>
      <c r="AH81">
        <f t="shared" si="3"/>
        <v>1</v>
      </c>
      <c r="AI81">
        <f t="shared" si="4"/>
        <v>-3.1477582317715251</v>
      </c>
      <c r="AJ81">
        <f t="shared" si="4"/>
        <v>4.0311182892946018</v>
      </c>
    </row>
    <row r="82" spans="1:36" x14ac:dyDescent="0.35">
      <c r="A82" t="s">
        <v>135</v>
      </c>
      <c r="B82" s="1" t="s">
        <v>249</v>
      </c>
      <c r="C82">
        <v>5.9982944870529247</v>
      </c>
      <c r="E82" t="str">
        <v>_______</v>
      </c>
      <c r="F82">
        <v>-2.6904505927722351</v>
      </c>
      <c r="G82" t="str">
        <v>Terry Rozier</v>
      </c>
      <c r="H82" t="str">
        <v>PG, SG</v>
      </c>
      <c r="I82" t="str">
        <v>CHA</v>
      </c>
      <c r="J82">
        <v>70</v>
      </c>
      <c r="K82">
        <v>27.8</v>
      </c>
      <c r="L82">
        <v>1</v>
      </c>
      <c r="M82">
        <v>1.5847222222222219</v>
      </c>
      <c r="N82">
        <v>0.12638888888888858</v>
      </c>
      <c r="O82">
        <v>-0.13611111111111143</v>
      </c>
      <c r="P82">
        <v>-0.98194444444444462</v>
      </c>
      <c r="Q82">
        <v>0.7291666666666663</v>
      </c>
      <c r="R82">
        <v>-0.93</v>
      </c>
      <c r="S82">
        <v>1.1399999999999999</v>
      </c>
      <c r="T82">
        <v>1.1299999999999999</v>
      </c>
      <c r="U82">
        <v>0.38</v>
      </c>
      <c r="V82">
        <v>-0.51</v>
      </c>
      <c r="W82">
        <v>0.27</v>
      </c>
      <c r="X82">
        <v>0.15</v>
      </c>
      <c r="Y82">
        <v>-0.88</v>
      </c>
      <c r="Z82">
        <v>-0.62</v>
      </c>
      <c r="AA82">
        <f>M82 - sorted!X$103</f>
        <v>0.79374999999999984</v>
      </c>
      <c r="AB82">
        <f>N82 - sorted!Y$103</f>
        <v>-0.5541666666666667</v>
      </c>
      <c r="AC82">
        <f>O82 - sorted!Z$103</f>
        <v>-0.70944444444444466</v>
      </c>
      <c r="AD82">
        <f>P82 - sorted!AA$103</f>
        <v>-1.6722222222222221</v>
      </c>
      <c r="AE82">
        <f>Q82 - sorted!AB$103</f>
        <v>-0.12638888888888944</v>
      </c>
      <c r="AF82">
        <f t="shared" si="3"/>
        <v>5.7695046870370774</v>
      </c>
      <c r="AG82">
        <f t="shared" si="3"/>
        <v>-2.3298904114222121</v>
      </c>
      <c r="AH82">
        <f t="shared" si="3"/>
        <v>-3.262927373820717</v>
      </c>
      <c r="AI82">
        <f t="shared" si="4"/>
        <v>-9.0480903642915855</v>
      </c>
      <c r="AJ82">
        <f t="shared" si="4"/>
        <v>0.24055130967563254</v>
      </c>
    </row>
    <row r="83" spans="1:36" x14ac:dyDescent="0.35">
      <c r="A83" t="s">
        <v>120</v>
      </c>
      <c r="B83" s="1" t="s">
        <v>249</v>
      </c>
      <c r="C83">
        <v>5.8725046924120647</v>
      </c>
      <c r="E83" t="str">
        <v>_______</v>
      </c>
      <c r="F83">
        <v>-2.8217899371766588</v>
      </c>
      <c r="G83" t="str">
        <v>Derrick Rose</v>
      </c>
      <c r="H83" t="str">
        <v>PG</v>
      </c>
      <c r="I83" t="str">
        <v>DET</v>
      </c>
      <c r="J83">
        <v>64</v>
      </c>
      <c r="K83">
        <v>25.5</v>
      </c>
      <c r="L83">
        <v>1</v>
      </c>
      <c r="M83">
        <v>1.573333333333333</v>
      </c>
      <c r="N83">
        <v>0.10666666666666656</v>
      </c>
      <c r="O83">
        <v>-1.0933333333333333</v>
      </c>
      <c r="P83">
        <v>-0.78222222222222204</v>
      </c>
      <c r="Q83">
        <v>1.1199999999999997</v>
      </c>
      <c r="R83">
        <v>0.7</v>
      </c>
      <c r="S83">
        <v>1</v>
      </c>
      <c r="T83">
        <v>-0.71</v>
      </c>
      <c r="U83">
        <v>0.68</v>
      </c>
      <c r="V83">
        <v>-1.01</v>
      </c>
      <c r="W83">
        <v>1.35</v>
      </c>
      <c r="X83">
        <v>-0.24</v>
      </c>
      <c r="Y83">
        <v>-0.51</v>
      </c>
      <c r="Z83">
        <v>-1.1399999999999999</v>
      </c>
      <c r="AA83">
        <f>M83 - sorted!X$103</f>
        <v>0.78236111111111095</v>
      </c>
      <c r="AB83">
        <f>N83 - sorted!Y$103</f>
        <v>-0.57388888888888867</v>
      </c>
      <c r="AC83">
        <f>O83 - sorted!Z$103</f>
        <v>-1.6666666666666665</v>
      </c>
      <c r="AD83">
        <f>P83 - sorted!AA$103</f>
        <v>-1.4724999999999995</v>
      </c>
      <c r="AE83">
        <f>Q83 - sorted!AB$103</f>
        <v>0.26444444444444393</v>
      </c>
      <c r="AF83">
        <f t="shared" si="3"/>
        <v>5.7010708490078486</v>
      </c>
      <c r="AG83">
        <f t="shared" si="3"/>
        <v>-2.4483977894728257</v>
      </c>
      <c r="AH83">
        <f t="shared" si="3"/>
        <v>-9.0147080042773275</v>
      </c>
      <c r="AI83">
        <f t="shared" si="4"/>
        <v>-7.8479945217790164</v>
      </c>
      <c r="AJ83">
        <f t="shared" si="4"/>
        <v>2.5890003366786662</v>
      </c>
    </row>
    <row r="84" spans="1:36" x14ac:dyDescent="0.35">
      <c r="A84" t="s">
        <v>122</v>
      </c>
      <c r="B84" s="1" t="s">
        <v>249</v>
      </c>
      <c r="C84">
        <v>5.5580302058099171</v>
      </c>
      <c r="E84" t="str">
        <v>_______</v>
      </c>
      <c r="F84">
        <v>-2.819940087255469</v>
      </c>
      <c r="G84" t="str">
        <v>Markelle Fultz</v>
      </c>
      <c r="H84" t="str">
        <v>PG</v>
      </c>
      <c r="I84" t="str">
        <v>ORL</v>
      </c>
      <c r="J84">
        <v>70</v>
      </c>
      <c r="K84">
        <v>30.1</v>
      </c>
      <c r="L84">
        <v>1</v>
      </c>
      <c r="M84">
        <v>1.5458333333333334</v>
      </c>
      <c r="N84">
        <v>0.10694444444444454</v>
      </c>
      <c r="O84">
        <v>-1.5555555555555554</v>
      </c>
      <c r="P84">
        <v>0.18472222222222232</v>
      </c>
      <c r="Q84">
        <v>0.81666666666666676</v>
      </c>
      <c r="R84">
        <v>-0.16</v>
      </c>
      <c r="S84">
        <v>-0.08</v>
      </c>
      <c r="T84">
        <v>-0.59</v>
      </c>
      <c r="U84">
        <v>0.17</v>
      </c>
      <c r="V84">
        <v>-0.44</v>
      </c>
      <c r="W84">
        <v>1.71</v>
      </c>
      <c r="X84">
        <v>0.98</v>
      </c>
      <c r="Y84">
        <v>-0.75</v>
      </c>
      <c r="Z84">
        <v>-0.73</v>
      </c>
      <c r="AA84">
        <f>M84 - sorted!X$103</f>
        <v>0.75486111111111132</v>
      </c>
      <c r="AB84">
        <f>N84 - sorted!Y$103</f>
        <v>-0.57361111111111074</v>
      </c>
      <c r="AC84">
        <f>O84 - sorted!Z$103</f>
        <v>-2.1288888888888886</v>
      </c>
      <c r="AD84">
        <f>P84 - sorted!AA$103</f>
        <v>-0.50555555555555509</v>
      </c>
      <c r="AE84">
        <f>Q84 - sorted!AB$103</f>
        <v>-3.8888888888888973E-2</v>
      </c>
      <c r="AF84">
        <f t="shared" si="3"/>
        <v>5.5358281669372751</v>
      </c>
      <c r="AG84">
        <f t="shared" si="3"/>
        <v>-2.4467286714721119</v>
      </c>
      <c r="AH84">
        <f t="shared" si="3"/>
        <v>-11.792120357463572</v>
      </c>
      <c r="AI84">
        <f t="shared" si="4"/>
        <v>-2.0377947612974534</v>
      </c>
      <c r="AJ84">
        <f t="shared" si="4"/>
        <v>0.76632347990019523</v>
      </c>
    </row>
    <row r="85" spans="1:36" x14ac:dyDescent="0.35">
      <c r="A85" t="s">
        <v>108</v>
      </c>
      <c r="B85" s="1" t="s">
        <v>249</v>
      </c>
      <c r="C85">
        <v>5.5154836576225721</v>
      </c>
      <c r="E85" t="str">
        <v>_______</v>
      </c>
      <c r="F85">
        <v>13.212709179690375</v>
      </c>
      <c r="G85" t="str">
        <v>Al Horford</v>
      </c>
      <c r="H85" t="str">
        <v>PF, C</v>
      </c>
      <c r="I85" t="str">
        <v>OKL</v>
      </c>
      <c r="J85">
        <v>62</v>
      </c>
      <c r="K85">
        <v>30.2</v>
      </c>
      <c r="L85">
        <v>1</v>
      </c>
      <c r="M85">
        <v>1.463888888888889</v>
      </c>
      <c r="N85">
        <v>2.5144444444444445</v>
      </c>
      <c r="O85">
        <v>1.7997222222222222</v>
      </c>
      <c r="P85">
        <v>2.3852777777777781</v>
      </c>
      <c r="Q85">
        <v>2.2819444444444446</v>
      </c>
      <c r="R85">
        <v>0.39</v>
      </c>
      <c r="S85">
        <v>0.15</v>
      </c>
      <c r="T85">
        <v>-0.3</v>
      </c>
      <c r="U85">
        <v>-0.13</v>
      </c>
      <c r="V85">
        <v>1</v>
      </c>
      <c r="W85">
        <v>0.83</v>
      </c>
      <c r="X85">
        <v>-0.24</v>
      </c>
      <c r="Y85">
        <v>0.95</v>
      </c>
      <c r="Z85">
        <v>0.27</v>
      </c>
      <c r="AA85">
        <f>M85 - sorted!X$103</f>
        <v>0.67291666666666694</v>
      </c>
      <c r="AB85">
        <f>N85 - sorted!Y$103</f>
        <v>1.8338888888888891</v>
      </c>
      <c r="AC85">
        <f>O85 - sorted!Z$103</f>
        <v>1.226388888888889</v>
      </c>
      <c r="AD85">
        <f>P85 - sorted!AA$103</f>
        <v>1.6950000000000007</v>
      </c>
      <c r="AE85">
        <f>Q85 - sorted!AB$103</f>
        <v>1.4263888888888889</v>
      </c>
      <c r="AF85">
        <f t="shared" si="3"/>
        <v>5.0434383567269734</v>
      </c>
      <c r="AG85">
        <f t="shared" si="3"/>
        <v>12.019517040706488</v>
      </c>
      <c r="AH85">
        <f t="shared" si="3"/>
        <v>8.3691559731474019</v>
      </c>
      <c r="AI85">
        <f t="shared" si="4"/>
        <v>11.184958040350047</v>
      </c>
      <c r="AJ85">
        <f t="shared" si="4"/>
        <v>9.5709209336606822</v>
      </c>
    </row>
    <row r="86" spans="1:36" x14ac:dyDescent="0.35">
      <c r="A86" t="s">
        <v>142</v>
      </c>
      <c r="B86" s="1" t="s">
        <v>249</v>
      </c>
      <c r="C86">
        <v>5.4026428124300381</v>
      </c>
      <c r="E86" t="str">
        <v>_______</v>
      </c>
      <c r="F86">
        <v>5.2731533179468002</v>
      </c>
      <c r="G86" t="str">
        <v>Delon Wright</v>
      </c>
      <c r="H86" t="str">
        <v>SG, PG</v>
      </c>
      <c r="I86" t="str">
        <v>DET</v>
      </c>
      <c r="J86">
        <v>68</v>
      </c>
      <c r="K86">
        <v>27.8</v>
      </c>
      <c r="L86">
        <v>1</v>
      </c>
      <c r="M86">
        <v>1.4450000000000001</v>
      </c>
      <c r="N86">
        <v>1.3222222222222222</v>
      </c>
      <c r="O86">
        <v>0.4533333333333332</v>
      </c>
      <c r="P86">
        <v>1.2372222222222222</v>
      </c>
      <c r="Q86">
        <v>1.19</v>
      </c>
      <c r="R86">
        <v>0.21</v>
      </c>
      <c r="S86">
        <v>0.09</v>
      </c>
      <c r="T86">
        <v>-0.73</v>
      </c>
      <c r="U86">
        <v>-0.62</v>
      </c>
      <c r="V86">
        <v>0.15</v>
      </c>
      <c r="W86">
        <v>0.92</v>
      </c>
      <c r="X86">
        <v>1.51</v>
      </c>
      <c r="Y86">
        <v>-0.27</v>
      </c>
      <c r="Z86">
        <v>0.14000000000000001</v>
      </c>
      <c r="AA86">
        <f>M86 - sorted!X$103</f>
        <v>0.65402777777777799</v>
      </c>
      <c r="AB86">
        <f>N86 - sorted!Y$103</f>
        <v>0.64166666666666694</v>
      </c>
      <c r="AC86">
        <f>O86 - sorted!Z$103</f>
        <v>-0.12000000000000005</v>
      </c>
      <c r="AD86">
        <f>P86 - sorted!AA$103</f>
        <v>0.54694444444444479</v>
      </c>
      <c r="AE86">
        <f>Q86 - sorted!AB$103</f>
        <v>0.33444444444444421</v>
      </c>
      <c r="AF86">
        <f t="shared" si="3"/>
        <v>4.9299383326784962</v>
      </c>
      <c r="AG86">
        <f t="shared" si="3"/>
        <v>4.8556625816467731</v>
      </c>
      <c r="AH86">
        <f t="shared" si="3"/>
        <v>0.27894102369203211</v>
      </c>
      <c r="AI86">
        <f t="shared" si="4"/>
        <v>4.2864933434036789</v>
      </c>
      <c r="AJ86">
        <f t="shared" si="4"/>
        <v>3.009618072858316</v>
      </c>
    </row>
    <row r="87" spans="1:36" x14ac:dyDescent="0.35">
      <c r="A87" t="s">
        <v>134</v>
      </c>
      <c r="B87" s="1" t="s">
        <v>249</v>
      </c>
      <c r="C87">
        <v>5.3295737405430677</v>
      </c>
      <c r="E87" t="str">
        <v>_______</v>
      </c>
      <c r="F87">
        <v>3.2845646526685277</v>
      </c>
      <c r="G87" t="str">
        <v xml:space="preserve">Draymond Green </v>
      </c>
      <c r="H87" t="str">
        <v>PF</v>
      </c>
      <c r="I87" t="str">
        <v>GSW</v>
      </c>
      <c r="J87">
        <v>67</v>
      </c>
      <c r="K87">
        <v>31.2</v>
      </c>
      <c r="L87">
        <v>1</v>
      </c>
      <c r="M87">
        <v>1.3772222222222221</v>
      </c>
      <c r="N87">
        <v>1.023611111111111</v>
      </c>
      <c r="O87">
        <v>-0.82819444444444457</v>
      </c>
      <c r="P87">
        <v>1.3493055555555558</v>
      </c>
      <c r="Q87">
        <v>2.1030555555555552</v>
      </c>
      <c r="R87">
        <v>-0.63</v>
      </c>
      <c r="S87">
        <v>-0.35</v>
      </c>
      <c r="T87">
        <v>-0.77</v>
      </c>
      <c r="U87">
        <v>-0.66</v>
      </c>
      <c r="V87">
        <v>0.73</v>
      </c>
      <c r="W87">
        <v>1.99</v>
      </c>
      <c r="X87">
        <v>1.17</v>
      </c>
      <c r="Y87">
        <v>0.78</v>
      </c>
      <c r="Z87">
        <v>-1.1599999999999999</v>
      </c>
      <c r="AA87">
        <f>M87 - sorted!X$103</f>
        <v>0.58625000000000005</v>
      </c>
      <c r="AB87">
        <f>N87 - sorted!Y$103</f>
        <v>0.34305555555555578</v>
      </c>
      <c r="AC87">
        <f>O87 - sorted!Z$103</f>
        <v>-1.4015277777777779</v>
      </c>
      <c r="AD87">
        <f>P87 - sorted!AA$103</f>
        <v>0.65902777777777832</v>
      </c>
      <c r="AE87">
        <f>Q87 - sorted!AB$103</f>
        <v>1.2474999999999996</v>
      </c>
      <c r="AF87">
        <f t="shared" si="3"/>
        <v>4.5226735405045506</v>
      </c>
      <c r="AG87">
        <f t="shared" si="3"/>
        <v>3.061360730880418</v>
      </c>
      <c r="AH87">
        <f t="shared" si="3"/>
        <v>-7.4215348725968795</v>
      </c>
      <c r="AI87">
        <f t="shared" si="4"/>
        <v>4.9599824566913302</v>
      </c>
      <c r="AJ87">
        <f t="shared" si="4"/>
        <v>8.4960089412015769</v>
      </c>
    </row>
    <row r="88" spans="1:36" x14ac:dyDescent="0.35">
      <c r="A88" t="s">
        <v>140</v>
      </c>
      <c r="B88" s="1" t="s">
        <v>249</v>
      </c>
      <c r="C88">
        <v>5.2731533179468002</v>
      </c>
      <c r="E88" t="str">
        <v>_______</v>
      </c>
      <c r="F88">
        <v>3.097729810628433</v>
      </c>
      <c r="G88" t="str">
        <v>JJ Redick</v>
      </c>
      <c r="H88" t="str">
        <v>SG</v>
      </c>
      <c r="I88" t="str">
        <v>NOP</v>
      </c>
      <c r="J88">
        <v>64</v>
      </c>
      <c r="K88">
        <v>26.4</v>
      </c>
      <c r="L88">
        <v>1</v>
      </c>
      <c r="M88">
        <v>1.3688888888888893</v>
      </c>
      <c r="N88">
        <v>0.99555555555555597</v>
      </c>
      <c r="O88">
        <v>1.2088888888888891</v>
      </c>
      <c r="P88">
        <v>-0.56888888888888889</v>
      </c>
      <c r="Q88">
        <v>0.67555555555555591</v>
      </c>
      <c r="R88">
        <v>-0.04</v>
      </c>
      <c r="S88">
        <v>1.76</v>
      </c>
      <c r="T88">
        <v>1.95</v>
      </c>
      <c r="U88">
        <v>0.44</v>
      </c>
      <c r="V88">
        <v>-0.89</v>
      </c>
      <c r="W88">
        <v>-0.24</v>
      </c>
      <c r="X88">
        <v>-1.44</v>
      </c>
      <c r="Y88">
        <v>-0.78</v>
      </c>
      <c r="Z88">
        <v>0.36</v>
      </c>
      <c r="AA88">
        <f>M88 - sorted!X$103</f>
        <v>0.57791666666666719</v>
      </c>
      <c r="AB88">
        <f>N88 - sorted!Y$103</f>
        <v>0.31500000000000072</v>
      </c>
      <c r="AC88">
        <f>O88 - sorted!Z$103</f>
        <v>0.63555555555555587</v>
      </c>
      <c r="AD88">
        <f>P88 - sorted!AA$103</f>
        <v>-1.2591666666666663</v>
      </c>
      <c r="AE88">
        <f>Q88 - sorted!AB$103</f>
        <v>-0.17999999999999983</v>
      </c>
      <c r="AF88">
        <f t="shared" si="3"/>
        <v>4.4726000004831672</v>
      </c>
      <c r="AG88">
        <f t="shared" si="3"/>
        <v>2.8927798128084197</v>
      </c>
      <c r="AH88">
        <f t="shared" si="3"/>
        <v>4.8189419856310902</v>
      </c>
      <c r="AI88">
        <f t="shared" si="4"/>
        <v>-6.5661118972315196</v>
      </c>
      <c r="AJ88">
        <f t="shared" si="4"/>
        <v>-8.158846446195045E-2</v>
      </c>
    </row>
    <row r="89" spans="1:36" x14ac:dyDescent="0.35">
      <c r="A89" t="s">
        <v>125</v>
      </c>
      <c r="B89" s="1" t="s">
        <v>249</v>
      </c>
      <c r="C89">
        <v>4.7551953400138469</v>
      </c>
      <c r="E89" t="str">
        <v>_______</v>
      </c>
      <c r="F89">
        <v>1.7353153436726652</v>
      </c>
      <c r="G89" t="str">
        <v>Rui Hachimura</v>
      </c>
      <c r="H89" t="str">
        <v>PF, SF</v>
      </c>
      <c r="I89" t="str">
        <v>WAS</v>
      </c>
      <c r="J89">
        <v>67</v>
      </c>
      <c r="K89">
        <v>32.4</v>
      </c>
      <c r="L89">
        <v>1</v>
      </c>
      <c r="M89">
        <v>1.34</v>
      </c>
      <c r="N89">
        <v>0.79097222222222219</v>
      </c>
      <c r="O89">
        <v>1.0143055555555553</v>
      </c>
      <c r="P89">
        <v>2.7916666666666742E-2</v>
      </c>
      <c r="Q89">
        <v>0.66069444444444447</v>
      </c>
      <c r="R89">
        <v>0.25</v>
      </c>
      <c r="S89">
        <v>0.82</v>
      </c>
      <c r="T89">
        <v>-0.88</v>
      </c>
      <c r="U89">
        <v>0.27</v>
      </c>
      <c r="V89">
        <v>0.93</v>
      </c>
      <c r="W89">
        <v>-0.24</v>
      </c>
      <c r="X89">
        <v>0.28999999999999998</v>
      </c>
      <c r="Y89">
        <v>-0.73</v>
      </c>
      <c r="Z89">
        <v>0.14000000000000001</v>
      </c>
      <c r="AA89">
        <f>M89 - sorted!X$103</f>
        <v>0.549027777777778</v>
      </c>
      <c r="AB89">
        <f>N89 - sorted!Y$103</f>
        <v>0.11041666666666694</v>
      </c>
      <c r="AC89">
        <f>O89 - sorted!Z$103</f>
        <v>0.4409722222222221</v>
      </c>
      <c r="AD89">
        <f>P89 - sorted!AA$103</f>
        <v>-0.66236111111111073</v>
      </c>
      <c r="AE89">
        <f>Q89 - sorted!AB$103</f>
        <v>-0.19486111111111126</v>
      </c>
      <c r="AF89">
        <f t="shared" si="3"/>
        <v>4.2990117284090248</v>
      </c>
      <c r="AG89">
        <f t="shared" si="3"/>
        <v>1.6634744052833748</v>
      </c>
      <c r="AH89">
        <f t="shared" si="3"/>
        <v>3.6497248261317092</v>
      </c>
      <c r="AI89">
        <f t="shared" si="4"/>
        <v>-2.9800118726998797</v>
      </c>
      <c r="AJ89">
        <f t="shared" si="4"/>
        <v>-0.17088627750009211</v>
      </c>
    </row>
    <row r="90" spans="1:36" x14ac:dyDescent="0.35">
      <c r="A90" t="s">
        <v>145</v>
      </c>
      <c r="B90" s="1" t="s">
        <v>249</v>
      </c>
      <c r="C90">
        <v>4.6442043447425085</v>
      </c>
      <c r="E90" t="str">
        <v>_______</v>
      </c>
      <c r="F90">
        <v>-6.7693696689941749</v>
      </c>
      <c r="G90" t="str">
        <v>Coby White</v>
      </c>
      <c r="H90" t="str">
        <v>PG</v>
      </c>
      <c r="I90" t="str">
        <v>CHI</v>
      </c>
      <c r="J90">
        <v>70</v>
      </c>
      <c r="K90">
        <v>32.1</v>
      </c>
      <c r="L90">
        <v>1</v>
      </c>
      <c r="M90">
        <v>1.302777777777778</v>
      </c>
      <c r="N90">
        <v>-0.48611111111111088</v>
      </c>
      <c r="O90">
        <v>-0.98194444444444418</v>
      </c>
      <c r="P90">
        <v>-0.8555555555555554</v>
      </c>
      <c r="Q90">
        <v>0.28194444444444466</v>
      </c>
      <c r="R90">
        <v>-1.66</v>
      </c>
      <c r="S90">
        <v>0.38</v>
      </c>
      <c r="T90">
        <v>1.37</v>
      </c>
      <c r="U90">
        <v>0.65</v>
      </c>
      <c r="V90">
        <v>-0.15</v>
      </c>
      <c r="W90">
        <v>0.51</v>
      </c>
      <c r="X90">
        <v>0.24</v>
      </c>
      <c r="Y90">
        <v>-1.05</v>
      </c>
      <c r="Z90">
        <v>-0.79</v>
      </c>
      <c r="AA90">
        <f>M90 - sorted!X$103</f>
        <v>0.51180555555555596</v>
      </c>
      <c r="AB90">
        <f>N90 - sorted!Y$103</f>
        <v>-1.1666666666666661</v>
      </c>
      <c r="AC90">
        <f>O90 - sorted!Z$103</f>
        <v>-1.5552777777777775</v>
      </c>
      <c r="AD90">
        <f>P90 - sorted!AA$103</f>
        <v>-1.5458333333333329</v>
      </c>
      <c r="AE90">
        <f>Q90 - sorted!AB$103</f>
        <v>-0.57361111111111107</v>
      </c>
      <c r="AF90">
        <f t="shared" si="3"/>
        <v>4.075349916313499</v>
      </c>
      <c r="AG90">
        <f t="shared" si="3"/>
        <v>-6.0102956029941268</v>
      </c>
      <c r="AH90">
        <f t="shared" si="3"/>
        <v>-8.3453916859914585</v>
      </c>
      <c r="AI90">
        <f t="shared" si="4"/>
        <v>-8.28864167396722</v>
      </c>
      <c r="AJ90">
        <f t="shared" si="4"/>
        <v>-2.4467286714721137</v>
      </c>
    </row>
    <row r="91" spans="1:36" x14ac:dyDescent="0.35">
      <c r="A91" t="s">
        <v>150</v>
      </c>
      <c r="B91" s="1" t="s">
        <v>249</v>
      </c>
      <c r="C91">
        <v>4.0430031203560546</v>
      </c>
      <c r="E91" t="str">
        <v>_______</v>
      </c>
      <c r="F91">
        <v>14.559399922316034</v>
      </c>
      <c r="G91" t="str">
        <v>Thomas Bryant</v>
      </c>
      <c r="H91" t="str">
        <v>C</v>
      </c>
      <c r="I91" t="str">
        <v>WAS</v>
      </c>
      <c r="J91">
        <v>60</v>
      </c>
      <c r="K91">
        <v>27.5</v>
      </c>
      <c r="L91">
        <v>1</v>
      </c>
      <c r="M91">
        <v>1.2333333333333334</v>
      </c>
      <c r="N91">
        <v>2.7166666666666668</v>
      </c>
      <c r="O91">
        <v>3.0583333333333336</v>
      </c>
      <c r="P91">
        <v>3.041666666666667</v>
      </c>
      <c r="Q91">
        <v>2.3500000000000005</v>
      </c>
      <c r="R91">
        <v>3.08</v>
      </c>
      <c r="S91">
        <v>-0.39</v>
      </c>
      <c r="T91">
        <v>-0.84</v>
      </c>
      <c r="U91">
        <v>0.09</v>
      </c>
      <c r="V91">
        <v>0.95</v>
      </c>
      <c r="W91">
        <v>-0.41</v>
      </c>
      <c r="X91">
        <v>-1</v>
      </c>
      <c r="Y91">
        <v>1.34</v>
      </c>
      <c r="Z91">
        <v>0.44</v>
      </c>
      <c r="AA91">
        <f>M91 - sorted!X$103</f>
        <v>0.44236111111111132</v>
      </c>
      <c r="AB91">
        <f>N91 - sorted!Y$103</f>
        <v>2.0361111111111114</v>
      </c>
      <c r="AC91">
        <f>O91 - sorted!Z$103</f>
        <v>2.4850000000000003</v>
      </c>
      <c r="AD91">
        <f>P91 - sorted!AA$103</f>
        <v>2.3513888888888896</v>
      </c>
      <c r="AE91">
        <f>Q91 - sorted!AB$103</f>
        <v>1.4944444444444449</v>
      </c>
      <c r="AF91">
        <f t="shared" si="3"/>
        <v>3.6580704161352755</v>
      </c>
      <c r="AG91">
        <f t="shared" si="3"/>
        <v>13.234634945225473</v>
      </c>
      <c r="AH91">
        <f t="shared" si="3"/>
        <v>15.9319296343775</v>
      </c>
      <c r="AI91">
        <f t="shared" si="4"/>
        <v>15.129083876034603</v>
      </c>
      <c r="AJ91">
        <f t="shared" si="4"/>
        <v>9.9798548438353407</v>
      </c>
    </row>
    <row r="92" spans="1:36" x14ac:dyDescent="0.35">
      <c r="A92" t="s">
        <v>105</v>
      </c>
      <c r="B92" s="1" t="s">
        <v>249</v>
      </c>
      <c r="C92">
        <v>3.3493093999101444</v>
      </c>
      <c r="E92" t="str">
        <v>_______</v>
      </c>
      <c r="F92">
        <v>-8.6229192900256457</v>
      </c>
      <c r="G92" t="str">
        <v>Julius Randle</v>
      </c>
      <c r="H92" t="str">
        <v>PF</v>
      </c>
      <c r="I92" t="str">
        <v>NYK</v>
      </c>
      <c r="J92">
        <v>65</v>
      </c>
      <c r="K92">
        <v>32.200000000000003</v>
      </c>
      <c r="L92">
        <v>1</v>
      </c>
      <c r="M92">
        <v>1.21875</v>
      </c>
      <c r="N92">
        <v>-0.79444444444444429</v>
      </c>
      <c r="O92">
        <v>-1.0652777777777778</v>
      </c>
      <c r="P92">
        <v>0.18958333333333319</v>
      </c>
      <c r="Q92">
        <v>0.69513888888888897</v>
      </c>
      <c r="R92">
        <v>0.16</v>
      </c>
      <c r="S92">
        <v>-1.0900000000000001</v>
      </c>
      <c r="T92">
        <v>-0.4</v>
      </c>
      <c r="U92">
        <v>0.8</v>
      </c>
      <c r="V92">
        <v>1.85</v>
      </c>
      <c r="W92">
        <v>0.3</v>
      </c>
      <c r="X92">
        <v>-0.27</v>
      </c>
      <c r="Y92">
        <v>-0.57999999999999996</v>
      </c>
      <c r="Z92">
        <v>-1.65</v>
      </c>
      <c r="AA92">
        <f>M92 - sorted!X$103</f>
        <v>0.42777777777777792</v>
      </c>
      <c r="AB92">
        <f>N92 - sorted!Y$103</f>
        <v>-1.4749999999999996</v>
      </c>
      <c r="AC92">
        <f>O92 - sorted!Z$103</f>
        <v>-1.638611111111111</v>
      </c>
      <c r="AD92">
        <f>P92 - sorted!AA$103</f>
        <v>-0.50069444444444422</v>
      </c>
      <c r="AE92">
        <f>Q92 - sorted!AB$103</f>
        <v>-0.16041666666666676</v>
      </c>
      <c r="AF92">
        <f t="shared" si="3"/>
        <v>3.5704417210978487</v>
      </c>
      <c r="AG92">
        <f t="shared" si="3"/>
        <v>-7.8630165837854342</v>
      </c>
      <c r="AH92">
        <f t="shared" si="3"/>
        <v>-8.8461270862053265</v>
      </c>
      <c r="AI92">
        <f t="shared" si="4"/>
        <v>-2.0085851962849794</v>
      </c>
      <c r="AJ92">
        <f t="shared" si="4"/>
        <v>3.60843545883065E-2</v>
      </c>
    </row>
    <row r="93" spans="1:36" x14ac:dyDescent="0.35">
      <c r="A93" t="s">
        <v>129</v>
      </c>
      <c r="B93" s="1" t="s">
        <v>249</v>
      </c>
      <c r="C93">
        <v>3.2845646526685277</v>
      </c>
      <c r="E93" t="str">
        <v>_______</v>
      </c>
      <c r="F93">
        <v>-7.7349913278548819</v>
      </c>
      <c r="G93" t="str">
        <v>Killian Hayes</v>
      </c>
      <c r="H93" t="str">
        <v>PG</v>
      </c>
      <c r="I93" t="str">
        <v>DET</v>
      </c>
      <c r="J93">
        <v>64</v>
      </c>
      <c r="K93">
        <v>28.6</v>
      </c>
      <c r="L93">
        <v>1</v>
      </c>
      <c r="M93">
        <v>1.1733333333333333</v>
      </c>
      <c r="N93">
        <v>-0.63111111111111107</v>
      </c>
      <c r="O93">
        <v>-2.3555555555555552</v>
      </c>
      <c r="P93">
        <v>-1.2355555555555553</v>
      </c>
      <c r="Q93">
        <v>0.52444444444444449</v>
      </c>
      <c r="R93">
        <v>-0.73</v>
      </c>
      <c r="S93">
        <v>0.68</v>
      </c>
      <c r="T93">
        <v>-0.69</v>
      </c>
      <c r="U93">
        <v>0.1</v>
      </c>
      <c r="V93">
        <v>-0.69</v>
      </c>
      <c r="W93">
        <v>1.94</v>
      </c>
      <c r="X93">
        <v>0.71</v>
      </c>
      <c r="Y93">
        <v>-0.73</v>
      </c>
      <c r="Z93">
        <v>-1.3</v>
      </c>
      <c r="AA93">
        <f>M93 - sorted!X$103</f>
        <v>0.38236111111111126</v>
      </c>
      <c r="AB93">
        <f>N93 - sorted!Y$103</f>
        <v>-1.3116666666666663</v>
      </c>
      <c r="AC93">
        <f>O93 - sorted!Z$103</f>
        <v>-2.9288888888888884</v>
      </c>
      <c r="AD93">
        <f>P93 - sorted!AA$103</f>
        <v>-1.9258333333333328</v>
      </c>
      <c r="AE93">
        <f>Q93 - sorted!AB$103</f>
        <v>-0.33111111111111124</v>
      </c>
      <c r="AF93">
        <f t="shared" si="3"/>
        <v>3.2975409279812915</v>
      </c>
      <c r="AG93">
        <f t="shared" si="3"/>
        <v>-6.8815751993662557</v>
      </c>
      <c r="AH93">
        <f t="shared" si="3"/>
        <v>-16.599180199516688</v>
      </c>
      <c r="AI93">
        <f t="shared" si="4"/>
        <v>-10.571995098942452</v>
      </c>
      <c r="AJ93">
        <f t="shared" si="4"/>
        <v>-0.98958865684976338</v>
      </c>
    </row>
    <row r="94" spans="1:36" x14ac:dyDescent="0.35">
      <c r="A94" t="s">
        <v>127</v>
      </c>
      <c r="B94" s="1" t="s">
        <v>249</v>
      </c>
      <c r="C94">
        <v>3.1606247079488572</v>
      </c>
      <c r="E94" t="str">
        <v>_______</v>
      </c>
      <c r="F94">
        <v>-1.0662823619682107</v>
      </c>
      <c r="G94" t="str">
        <v>Bogdan Bogdanovic</v>
      </c>
      <c r="H94" t="str">
        <v>SG, SF</v>
      </c>
      <c r="I94" t="str">
        <v>ATL</v>
      </c>
      <c r="J94">
        <v>62</v>
      </c>
      <c r="K94">
        <v>29.8</v>
      </c>
      <c r="L94">
        <v>1</v>
      </c>
      <c r="M94">
        <v>1.1625000000000001</v>
      </c>
      <c r="N94">
        <v>0.37027777777777793</v>
      </c>
      <c r="O94">
        <v>8.6111111111111197E-3</v>
      </c>
      <c r="P94">
        <v>0.32722222222222241</v>
      </c>
      <c r="Q94">
        <v>0.44777777777777794</v>
      </c>
      <c r="R94">
        <v>-0.3</v>
      </c>
      <c r="S94">
        <v>0.05</v>
      </c>
      <c r="T94">
        <v>1.22</v>
      </c>
      <c r="U94">
        <v>0.21</v>
      </c>
      <c r="V94">
        <v>-0.62</v>
      </c>
      <c r="W94">
        <v>0.42</v>
      </c>
      <c r="X94">
        <v>0.37</v>
      </c>
      <c r="Y94">
        <v>-0.83</v>
      </c>
      <c r="Z94">
        <v>-0.09</v>
      </c>
      <c r="AA94">
        <f>M94 - sorted!X$103</f>
        <v>0.37152777777777801</v>
      </c>
      <c r="AB94">
        <f>N94 - sorted!Y$103</f>
        <v>-0.31027777777777732</v>
      </c>
      <c r="AC94">
        <f>O94 - sorted!Z$103</f>
        <v>-0.56472222222222213</v>
      </c>
      <c r="AD94">
        <f>P94 - sorted!AA$103</f>
        <v>-0.36305555555555502</v>
      </c>
      <c r="AE94">
        <f>Q94 - sorted!AB$103</f>
        <v>-0.40777777777777779</v>
      </c>
      <c r="AF94">
        <f t="shared" si="3"/>
        <v>3.2324453259534893</v>
      </c>
      <c r="AG94">
        <f t="shared" si="3"/>
        <v>-0.86440480679629328</v>
      </c>
      <c r="AH94">
        <f t="shared" si="3"/>
        <v>-2.3933168954493005</v>
      </c>
      <c r="AI94">
        <f t="shared" si="4"/>
        <v>-1.1815372269317415</v>
      </c>
      <c r="AJ94">
        <f t="shared" si="4"/>
        <v>-1.45026522504652</v>
      </c>
    </row>
    <row r="95" spans="1:36" x14ac:dyDescent="0.35">
      <c r="A95" t="s">
        <v>149</v>
      </c>
      <c r="B95" s="1" t="s">
        <v>249</v>
      </c>
      <c r="C95">
        <v>3.097729810628433</v>
      </c>
      <c r="E95" t="str">
        <v>_______</v>
      </c>
      <c r="F95">
        <v>17.496961597164308</v>
      </c>
      <c r="G95" t="str">
        <v xml:space="preserve">Jaren Jackson Jr. </v>
      </c>
      <c r="H95" t="str">
        <v xml:space="preserve"> PF, C</v>
      </c>
      <c r="I95" t="str">
        <v>MEM</v>
      </c>
      <c r="J95">
        <v>58</v>
      </c>
      <c r="K95">
        <v>30.1</v>
      </c>
      <c r="L95">
        <v>1</v>
      </c>
      <c r="M95">
        <v>1.0391666666666666</v>
      </c>
      <c r="N95">
        <v>3.1577777777777776</v>
      </c>
      <c r="O95">
        <v>3.6169444444444441</v>
      </c>
      <c r="P95">
        <v>3.7619444444444454</v>
      </c>
      <c r="Q95">
        <v>3.4719444444444441</v>
      </c>
      <c r="R95">
        <v>0.37</v>
      </c>
      <c r="S95">
        <v>-0.75</v>
      </c>
      <c r="T95">
        <v>1.43</v>
      </c>
      <c r="U95">
        <v>0.9</v>
      </c>
      <c r="V95">
        <v>0.11</v>
      </c>
      <c r="W95">
        <v>-0.56999999999999995</v>
      </c>
      <c r="X95">
        <v>-0.2</v>
      </c>
      <c r="Y95">
        <v>3.02</v>
      </c>
      <c r="Z95">
        <v>-0.39</v>
      </c>
      <c r="AA95">
        <f>M95 - sorted!X$103</f>
        <v>0.2481944444444445</v>
      </c>
      <c r="AB95">
        <f>N95 - sorted!Y$103</f>
        <v>2.4772222222222222</v>
      </c>
      <c r="AC95">
        <f>O95 - sorted!Z$103</f>
        <v>3.0436111111111108</v>
      </c>
      <c r="AD95">
        <f>P95 - sorted!AA$103</f>
        <v>3.0716666666666681</v>
      </c>
      <c r="AE95">
        <f>Q95 - sorted!AB$103</f>
        <v>2.6163888888888884</v>
      </c>
      <c r="AF95">
        <f t="shared" si="3"/>
        <v>2.4913569336369656</v>
      </c>
      <c r="AG95">
        <f t="shared" si="3"/>
        <v>15.885194330357537</v>
      </c>
      <c r="AH95">
        <f t="shared" si="3"/>
        <v>19.288525933811112</v>
      </c>
      <c r="AI95">
        <f t="shared" si="4"/>
        <v>19.457106851883125</v>
      </c>
      <c r="AJ95">
        <f t="shared" si="4"/>
        <v>16.721422448714691</v>
      </c>
    </row>
    <row r="96" spans="1:36" x14ac:dyDescent="0.35">
      <c r="A96" t="s">
        <v>143</v>
      </c>
      <c r="B96" s="1" t="s">
        <v>249</v>
      </c>
      <c r="C96">
        <v>2.6028949567103492</v>
      </c>
      <c r="E96" t="str">
        <v>_______</v>
      </c>
      <c r="F96">
        <v>6.2126089957133313E-2</v>
      </c>
      <c r="G96" t="str">
        <v>Danilo Gallinari</v>
      </c>
      <c r="H96" t="str">
        <v>PF, SF</v>
      </c>
      <c r="I96" t="str">
        <v>ATL</v>
      </c>
      <c r="J96">
        <v>58</v>
      </c>
      <c r="K96">
        <v>26.2</v>
      </c>
      <c r="L96">
        <v>1</v>
      </c>
      <c r="M96">
        <v>1.0230555555555556</v>
      </c>
      <c r="N96">
        <v>0.53972222222222221</v>
      </c>
      <c r="O96">
        <v>0.98277777777777775</v>
      </c>
      <c r="P96">
        <v>-1.1922222222222225</v>
      </c>
      <c r="Q96">
        <v>0.16111111111111109</v>
      </c>
      <c r="R96">
        <v>-0.28999999999999998</v>
      </c>
      <c r="S96">
        <v>2.15</v>
      </c>
      <c r="T96">
        <v>0.93</v>
      </c>
      <c r="U96">
        <v>0.19</v>
      </c>
      <c r="V96">
        <v>-0.31</v>
      </c>
      <c r="W96">
        <v>-0.55000000000000004</v>
      </c>
      <c r="X96">
        <v>-0.85</v>
      </c>
      <c r="Y96">
        <v>-1.07</v>
      </c>
      <c r="Z96">
        <v>0.47</v>
      </c>
      <c r="AA96">
        <f>M96 - sorted!X$103</f>
        <v>0.23208333333333353</v>
      </c>
      <c r="AB96">
        <f>N96 - sorted!Y$103</f>
        <v>-0.14083333333333303</v>
      </c>
      <c r="AC96">
        <f>O96 - sorted!Z$103</f>
        <v>0.4094444444444445</v>
      </c>
      <c r="AD96">
        <f>P96 - sorted!AA$103</f>
        <v>-1.8824999999999998</v>
      </c>
      <c r="AE96">
        <f>Q96 - sorted!AB$103</f>
        <v>-0.69444444444444464</v>
      </c>
      <c r="AF96">
        <f t="shared" si="3"/>
        <v>2.3945480895956193</v>
      </c>
      <c r="AG96">
        <f t="shared" si="3"/>
        <v>0.15375717363856756</v>
      </c>
      <c r="AH96">
        <f t="shared" si="3"/>
        <v>3.4602799330507974</v>
      </c>
      <c r="AI96">
        <f t="shared" si="4"/>
        <v>-10.311612690831241</v>
      </c>
      <c r="AJ96">
        <f t="shared" si="4"/>
        <v>-3.1727950017822213</v>
      </c>
    </row>
    <row r="97" spans="1:36" x14ac:dyDescent="0.35">
      <c r="A97" t="s">
        <v>123</v>
      </c>
      <c r="B97" s="1" t="s">
        <v>249</v>
      </c>
      <c r="C97">
        <v>2.0174174566540071</v>
      </c>
      <c r="E97" t="str">
        <v>_______</v>
      </c>
      <c r="F97">
        <v>11.278691087087184</v>
      </c>
      <c r="G97" t="str">
        <v>Wendell Carter Jr.</v>
      </c>
      <c r="H97" t="str">
        <v xml:space="preserve"> C</v>
      </c>
      <c r="I97" t="str">
        <v>CHI</v>
      </c>
      <c r="J97">
        <v>67</v>
      </c>
      <c r="K97">
        <v>32.6</v>
      </c>
      <c r="L97">
        <v>1</v>
      </c>
      <c r="M97">
        <v>0.94916666666666671</v>
      </c>
      <c r="N97">
        <v>2.2240277777777782</v>
      </c>
      <c r="O97">
        <v>2.8288888888888888</v>
      </c>
      <c r="P97">
        <v>2.7358333333333338</v>
      </c>
      <c r="Q97">
        <v>2.5125000000000002</v>
      </c>
      <c r="R97">
        <v>1.61</v>
      </c>
      <c r="S97">
        <v>-0.55000000000000004</v>
      </c>
      <c r="T97">
        <v>-1.52</v>
      </c>
      <c r="U97">
        <v>-0.03</v>
      </c>
      <c r="V97">
        <v>2.16</v>
      </c>
      <c r="W97">
        <v>-0.65</v>
      </c>
      <c r="X97">
        <v>0</v>
      </c>
      <c r="Y97">
        <v>1.68</v>
      </c>
      <c r="Z97">
        <v>-0.31</v>
      </c>
      <c r="AA97">
        <f>M97 - sorted!X$103</f>
        <v>0.15819444444444464</v>
      </c>
      <c r="AB97">
        <f>N97 - sorted!Y$103</f>
        <v>1.5434722222222228</v>
      </c>
      <c r="AC97">
        <f>O97 - sorted!Z$103</f>
        <v>2.2555555555555555</v>
      </c>
      <c r="AD97">
        <f>P97 - sorted!AA$103</f>
        <v>2.0455555555555565</v>
      </c>
      <c r="AE97">
        <f>Q97 - sorted!AB$103</f>
        <v>1.6569444444444446</v>
      </c>
      <c r="AF97">
        <f t="shared" si="3"/>
        <v>1.9505627014059908</v>
      </c>
      <c r="AG97">
        <f t="shared" si="3"/>
        <v>10.274454170961167</v>
      </c>
      <c r="AH97">
        <f t="shared" si="3"/>
        <v>14.553238165788652</v>
      </c>
      <c r="AI97">
        <f t="shared" si="4"/>
        <v>13.291384957249715</v>
      </c>
      <c r="AJ97">
        <f t="shared" si="4"/>
        <v>10.95628887425238</v>
      </c>
    </row>
    <row r="98" spans="1:36" x14ac:dyDescent="0.35">
      <c r="A98" t="s">
        <v>126</v>
      </c>
      <c r="B98" s="1" t="s">
        <v>249</v>
      </c>
      <c r="C98">
        <v>1.7954354661113119</v>
      </c>
      <c r="E98" t="str">
        <v>_______</v>
      </c>
      <c r="F98">
        <v>5.9982944870529247</v>
      </c>
      <c r="G98" t="str">
        <v>Kelly Oubre Jr.</v>
      </c>
      <c r="H98" t="str">
        <v xml:space="preserve"> PF, SF</v>
      </c>
      <c r="I98" t="str">
        <v>GSW</v>
      </c>
      <c r="J98">
        <v>64</v>
      </c>
      <c r="K98">
        <v>31.6</v>
      </c>
      <c r="L98">
        <v>1</v>
      </c>
      <c r="M98">
        <v>0.9244444444444444</v>
      </c>
      <c r="N98">
        <v>1.4311111111111112</v>
      </c>
      <c r="O98">
        <v>1.9911111111111113</v>
      </c>
      <c r="P98">
        <v>1.4488888888888887</v>
      </c>
      <c r="Q98">
        <v>1.4222222222222223</v>
      </c>
      <c r="R98">
        <v>-0.42</v>
      </c>
      <c r="S98">
        <v>-0.02</v>
      </c>
      <c r="T98">
        <v>0.46</v>
      </c>
      <c r="U98">
        <v>0.65</v>
      </c>
      <c r="V98">
        <v>0.22</v>
      </c>
      <c r="W98">
        <v>-0.63</v>
      </c>
      <c r="X98">
        <v>0.78</v>
      </c>
      <c r="Y98">
        <v>0.56000000000000005</v>
      </c>
      <c r="Z98">
        <v>0.01</v>
      </c>
      <c r="AA98">
        <f>M98 - sorted!X$103</f>
        <v>0.13347222222222233</v>
      </c>
      <c r="AB98">
        <f>N98 - sorted!Y$103</f>
        <v>0.75055555555555598</v>
      </c>
      <c r="AC98">
        <f>O98 - sorted!Z$103</f>
        <v>1.417777777777778</v>
      </c>
      <c r="AD98">
        <f>P98 - sorted!AA$103</f>
        <v>0.75861111111111124</v>
      </c>
      <c r="AE98">
        <f>Q98 - sorted!AB$103</f>
        <v>0.56666666666666654</v>
      </c>
      <c r="AF98">
        <f t="shared" si="3"/>
        <v>1.8020111993425434</v>
      </c>
      <c r="AG98">
        <f t="shared" si="3"/>
        <v>5.509956837926226</v>
      </c>
      <c r="AH98">
        <f t="shared" si="3"/>
        <v>9.5191782756385823</v>
      </c>
      <c r="AI98">
        <f t="shared" si="4"/>
        <v>5.5583612599468983</v>
      </c>
      <c r="AJ98">
        <f t="shared" si="4"/>
        <v>4.4050007214542912</v>
      </c>
    </row>
    <row r="99" spans="1:36" x14ac:dyDescent="0.35">
      <c r="A99" t="s">
        <v>153</v>
      </c>
      <c r="B99" s="1" t="s">
        <v>249</v>
      </c>
      <c r="C99">
        <v>1.7353153436726652</v>
      </c>
      <c r="E99" t="str">
        <v>_______</v>
      </c>
      <c r="F99">
        <v>-14.87263724876299</v>
      </c>
      <c r="G99" t="str">
        <v>Darius Garland</v>
      </c>
      <c r="H99" t="str">
        <v>PG</v>
      </c>
      <c r="I99" t="str">
        <v>CLE</v>
      </c>
      <c r="J99">
        <v>70</v>
      </c>
      <c r="K99">
        <v>31.6</v>
      </c>
      <c r="L99">
        <v>1</v>
      </c>
      <c r="M99">
        <v>0.875</v>
      </c>
      <c r="N99">
        <v>-1.7111111111111108</v>
      </c>
      <c r="O99">
        <v>-2.7611111111111111</v>
      </c>
      <c r="P99">
        <v>-2.5375000000000001</v>
      </c>
      <c r="Q99">
        <v>-0.11666666666666665</v>
      </c>
      <c r="R99">
        <v>-1.1100000000000001</v>
      </c>
      <c r="S99">
        <v>0.85</v>
      </c>
      <c r="T99">
        <v>0.93</v>
      </c>
      <c r="U99">
        <v>0.34</v>
      </c>
      <c r="V99">
        <v>-1.0900000000000001</v>
      </c>
      <c r="W99">
        <v>1.08</v>
      </c>
      <c r="X99">
        <v>-0.1</v>
      </c>
      <c r="Y99">
        <v>-1.02</v>
      </c>
      <c r="Z99">
        <v>-1.64</v>
      </c>
      <c r="AA99">
        <f>M99 - sorted!X$103</f>
        <v>8.4027777777777923E-2</v>
      </c>
      <c r="AB99">
        <f>N99 - sorted!Y$103</f>
        <v>-2.3916666666666662</v>
      </c>
      <c r="AC99">
        <f>O99 - sorted!Z$103</f>
        <v>-3.3344444444444443</v>
      </c>
      <c r="AD99">
        <f>P99 - sorted!AA$103</f>
        <v>-3.2277777777777774</v>
      </c>
      <c r="AE99">
        <f>Q99 - sorted!AB$103</f>
        <v>-0.97222222222222243</v>
      </c>
      <c r="AF99">
        <f t="shared" si="3"/>
        <v>1.5049081952156496</v>
      </c>
      <c r="AG99">
        <f t="shared" si="3"/>
        <v>-13.371105986137964</v>
      </c>
      <c r="AH99">
        <f t="shared" si="3"/>
        <v>-19.03609248055751</v>
      </c>
      <c r="AI99">
        <f t="shared" si="4"/>
        <v>-18.395151168283761</v>
      </c>
      <c r="AJ99">
        <f t="shared" si="4"/>
        <v>-4.8419130024951098</v>
      </c>
    </row>
    <row r="100" spans="1:36" x14ac:dyDescent="0.35">
      <c r="A100" t="s">
        <v>154</v>
      </c>
      <c r="B100" s="1" t="s">
        <v>249</v>
      </c>
      <c r="C100">
        <v>1.5549549763567296</v>
      </c>
      <c r="E100" t="str">
        <v>_______</v>
      </c>
      <c r="F100">
        <v>-4.0648890842157277</v>
      </c>
      <c r="G100" t="str">
        <v>Tyler Herro</v>
      </c>
      <c r="H100" t="str">
        <v>SG</v>
      </c>
      <c r="I100" t="str">
        <v>MIA</v>
      </c>
      <c r="J100">
        <v>64</v>
      </c>
      <c r="K100">
        <v>31.2</v>
      </c>
      <c r="L100">
        <v>1</v>
      </c>
      <c r="M100">
        <v>0.87111111111111084</v>
      </c>
      <c r="N100">
        <v>-8.000000000000021E-2</v>
      </c>
      <c r="O100">
        <v>-9.777777777777806E-2</v>
      </c>
      <c r="P100">
        <v>-0.93333333333333335</v>
      </c>
      <c r="Q100">
        <v>0.22222222222222202</v>
      </c>
      <c r="R100">
        <v>-1.05</v>
      </c>
      <c r="S100">
        <v>0.96</v>
      </c>
      <c r="T100">
        <v>1.17</v>
      </c>
      <c r="U100">
        <v>0.41</v>
      </c>
      <c r="V100">
        <v>-0.02</v>
      </c>
      <c r="W100">
        <v>0.02</v>
      </c>
      <c r="X100">
        <v>-0.51</v>
      </c>
      <c r="Y100">
        <v>-0.73</v>
      </c>
      <c r="Z100">
        <v>-0.34</v>
      </c>
      <c r="AA100">
        <f>M100 - sorted!X$103</f>
        <v>8.013888888888876E-2</v>
      </c>
      <c r="AB100">
        <f>N100 - sorted!Y$103</f>
        <v>-0.76055555555555543</v>
      </c>
      <c r="AC100">
        <f>O100 - sorted!Z$103</f>
        <v>-0.67111111111111132</v>
      </c>
      <c r="AD100">
        <f>P100 - sorted!AA$103</f>
        <v>-1.6236111111111109</v>
      </c>
      <c r="AE100">
        <f>Q100 - sorted!AB$103</f>
        <v>-0.63333333333333375</v>
      </c>
      <c r="AF100">
        <f t="shared" si="3"/>
        <v>1.4815405432056674</v>
      </c>
      <c r="AG100">
        <f t="shared" si="3"/>
        <v>-3.5700450859518869</v>
      </c>
      <c r="AH100">
        <f t="shared" si="3"/>
        <v>-3.0325890897223386</v>
      </c>
      <c r="AI100">
        <f t="shared" si="4"/>
        <v>-8.75599471416683</v>
      </c>
      <c r="AJ100">
        <f t="shared" si="4"/>
        <v>-2.8055890416253875</v>
      </c>
    </row>
    <row r="101" spans="1:36" x14ac:dyDescent="0.35">
      <c r="A101" t="s">
        <v>164</v>
      </c>
      <c r="B101" s="1" t="s">
        <v>249</v>
      </c>
      <c r="C101">
        <v>1.4069669826616036</v>
      </c>
      <c r="E101" t="str">
        <v>_______</v>
      </c>
      <c r="F101">
        <v>-1.2013214062150146</v>
      </c>
      <c r="G101" t="str">
        <v>Alec Burks</v>
      </c>
      <c r="H101" t="str">
        <v>SG</v>
      </c>
      <c r="I101" t="str">
        <v>NYK</v>
      </c>
      <c r="J101">
        <v>60</v>
      </c>
      <c r="K101">
        <v>28.7</v>
      </c>
      <c r="L101">
        <v>1</v>
      </c>
      <c r="M101">
        <v>0.8666666666666667</v>
      </c>
      <c r="N101">
        <v>0.35000000000000009</v>
      </c>
      <c r="O101">
        <v>8.3333333333333412E-2</v>
      </c>
      <c r="P101">
        <v>-0.92499999999999993</v>
      </c>
      <c r="Q101">
        <v>0.38333333333333341</v>
      </c>
      <c r="R101">
        <v>-1.24</v>
      </c>
      <c r="S101">
        <v>1.53</v>
      </c>
      <c r="T101">
        <v>0.2</v>
      </c>
      <c r="U101">
        <v>0.08</v>
      </c>
      <c r="V101">
        <v>-0.05</v>
      </c>
      <c r="W101">
        <v>0.32</v>
      </c>
      <c r="X101">
        <v>0.2</v>
      </c>
      <c r="Y101">
        <v>-0.57999999999999996</v>
      </c>
      <c r="Z101">
        <v>-0.04</v>
      </c>
      <c r="AA101">
        <f>M101 - sorted!X$103</f>
        <v>7.569444444444462E-2</v>
      </c>
      <c r="AB101">
        <f>N101 - sorted!Y$103</f>
        <v>-0.33055555555555516</v>
      </c>
      <c r="AC101">
        <f>O101 - sorted!Z$103</f>
        <v>-0.48999999999999982</v>
      </c>
      <c r="AD101">
        <f>P101 - sorted!AA$103</f>
        <v>-1.6152777777777774</v>
      </c>
      <c r="AE101">
        <f>Q101 - sorted!AB$103</f>
        <v>-0.47222222222222232</v>
      </c>
      <c r="AF101">
        <f t="shared" si="3"/>
        <v>1.454834655194263</v>
      </c>
      <c r="AG101">
        <f t="shared" si="3"/>
        <v>-0.98625042084833425</v>
      </c>
      <c r="AH101">
        <f t="shared" si="3"/>
        <v>-1.9443241532575337</v>
      </c>
      <c r="AI101">
        <f t="shared" si="4"/>
        <v>-8.7059211741454412</v>
      </c>
      <c r="AJ101">
        <f t="shared" si="4"/>
        <v>-1.8375006012119104</v>
      </c>
    </row>
    <row r="102" spans="1:36" x14ac:dyDescent="0.35">
      <c r="A102" t="s">
        <v>138</v>
      </c>
      <c r="B102" s="1" t="s">
        <v>249</v>
      </c>
      <c r="C102">
        <v>1.3736696840801992</v>
      </c>
      <c r="E102" t="str">
        <v>_______</v>
      </c>
      <c r="F102">
        <v>-7.2022345505524239</v>
      </c>
      <c r="G102" t="str">
        <v>Ricky Rubio</v>
      </c>
      <c r="H102" t="str">
        <v>PG</v>
      </c>
      <c r="I102" t="str">
        <v>MIN</v>
      </c>
      <c r="J102">
        <v>64</v>
      </c>
      <c r="K102">
        <v>26.4</v>
      </c>
      <c r="L102">
        <v>1</v>
      </c>
      <c r="M102">
        <v>0.81777777777777771</v>
      </c>
      <c r="N102">
        <v>-0.55111111111111122</v>
      </c>
      <c r="O102">
        <v>-2.3200000000000003</v>
      </c>
      <c r="P102">
        <v>-1.4488888888888887</v>
      </c>
      <c r="Q102">
        <v>1.7777777777777694E-2</v>
      </c>
      <c r="R102">
        <v>-0.84</v>
      </c>
      <c r="S102">
        <v>1.01</v>
      </c>
      <c r="T102">
        <v>-0.68</v>
      </c>
      <c r="U102">
        <v>-0.47</v>
      </c>
      <c r="V102">
        <v>-0.6</v>
      </c>
      <c r="W102">
        <v>1.99</v>
      </c>
      <c r="X102">
        <v>0.51</v>
      </c>
      <c r="Y102">
        <v>-0.9</v>
      </c>
      <c r="Z102">
        <v>-0.64</v>
      </c>
      <c r="AA102">
        <f>M102 - sorted!X$103</f>
        <v>2.6805555555555638E-2</v>
      </c>
      <c r="AB102">
        <f>N102 - sorted!Y$103</f>
        <v>-1.2316666666666665</v>
      </c>
      <c r="AC102">
        <f>O102 - sorted!Z$103</f>
        <v>-2.8933333333333335</v>
      </c>
      <c r="AD102">
        <f>P102 - sorted!AA$103</f>
        <v>-2.1391666666666662</v>
      </c>
      <c r="AE102">
        <f>Q102 - sorted!AB$103</f>
        <v>-0.83777777777777807</v>
      </c>
      <c r="AF102">
        <f t="shared" si="3"/>
        <v>1.1610698870687943</v>
      </c>
      <c r="AG102">
        <f t="shared" si="3"/>
        <v>-6.4008692151609443</v>
      </c>
      <c r="AH102">
        <f t="shared" si="3"/>
        <v>-16.385533095425444</v>
      </c>
      <c r="AI102">
        <f t="shared" si="4"/>
        <v>-11.853877723489948</v>
      </c>
      <c r="AJ102">
        <f t="shared" si="4"/>
        <v>-4.0340598901500719</v>
      </c>
    </row>
    <row r="103" spans="1:36" x14ac:dyDescent="0.35">
      <c r="A103" t="s">
        <v>148</v>
      </c>
      <c r="B103" s="1" t="s">
        <v>249</v>
      </c>
      <c r="C103">
        <v>1</v>
      </c>
      <c r="E103" t="str">
        <v>_______</v>
      </c>
      <c r="F103">
        <v>14.749009539237912</v>
      </c>
      <c r="G103" t="str">
        <v>Richaun Holmes</v>
      </c>
      <c r="H103" t="str">
        <v>C, PF</v>
      </c>
      <c r="I103" t="str">
        <v>SAC</v>
      </c>
      <c r="J103">
        <v>67</v>
      </c>
      <c r="K103">
        <v>25.3</v>
      </c>
      <c r="L103">
        <v>1</v>
      </c>
      <c r="M103">
        <v>0.79097222222222208</v>
      </c>
      <c r="N103">
        <v>2.7451388888888886</v>
      </c>
      <c r="O103">
        <v>3.5826388888888885</v>
      </c>
      <c r="P103">
        <v>2.7265277777777781</v>
      </c>
      <c r="Q103">
        <v>2.214722222222222</v>
      </c>
      <c r="R103">
        <v>3.04</v>
      </c>
      <c r="S103">
        <v>0.02</v>
      </c>
      <c r="T103">
        <v>-1.75</v>
      </c>
      <c r="U103">
        <v>-0.33</v>
      </c>
      <c r="V103">
        <v>1.01</v>
      </c>
      <c r="W103">
        <v>-0.9</v>
      </c>
      <c r="X103">
        <v>-0.24</v>
      </c>
      <c r="Y103">
        <v>1.53</v>
      </c>
      <c r="Z103">
        <v>0.56999999999999995</v>
      </c>
      <c r="AA103">
        <f>M103 - sorted!X$103</f>
        <v>0</v>
      </c>
      <c r="AB103">
        <f>N103 - sorted!Y$103</f>
        <v>2.0645833333333332</v>
      </c>
      <c r="AC103">
        <f>O103 - sorted!Z$103</f>
        <v>3.0093055555555552</v>
      </c>
      <c r="AD103">
        <f>P103 - sorted!AA$103</f>
        <v>2.0362500000000008</v>
      </c>
      <c r="AE103">
        <f>Q103 - sorted!AB$103</f>
        <v>1.3591666666666664</v>
      </c>
      <c r="AF103">
        <f t="shared" si="3"/>
        <v>1</v>
      </c>
      <c r="AG103">
        <f t="shared" si="3"/>
        <v>13.40571954029854</v>
      </c>
      <c r="AH103">
        <f t="shared" si="3"/>
        <v>19.082389860723072</v>
      </c>
      <c r="AI103">
        <f t="shared" si="4"/>
        <v>13.235469504225831</v>
      </c>
      <c r="AJ103">
        <f t="shared" si="4"/>
        <v>9.1669943774881588</v>
      </c>
    </row>
    <row r="104" spans="1:36" x14ac:dyDescent="0.35">
      <c r="A104" t="s">
        <v>139</v>
      </c>
      <c r="B104" s="1" t="s">
        <v>249</v>
      </c>
      <c r="C104">
        <v>0.98520120063048788</v>
      </c>
      <c r="E104" t="str">
        <v>_______</v>
      </c>
      <c r="F104">
        <v>0.98520120063048788</v>
      </c>
      <c r="G104" t="str">
        <v>Josh Richardson</v>
      </c>
      <c r="H104" t="str">
        <v>SG, SF</v>
      </c>
      <c r="I104" t="str">
        <v>DAL</v>
      </c>
      <c r="J104">
        <v>66</v>
      </c>
      <c r="K104">
        <v>32.299999999999997</v>
      </c>
      <c r="L104">
        <v>1</v>
      </c>
      <c r="M104">
        <v>0.73333333333333328</v>
      </c>
      <c r="N104">
        <v>0.67833333333333312</v>
      </c>
      <c r="O104">
        <v>0.56833333333333325</v>
      </c>
      <c r="P104">
        <v>0.28416666666666651</v>
      </c>
      <c r="Q104">
        <v>1.3841666666666663</v>
      </c>
      <c r="R104">
        <v>-0.55000000000000004</v>
      </c>
      <c r="S104">
        <v>0.43</v>
      </c>
      <c r="T104">
        <v>0.61</v>
      </c>
      <c r="U104">
        <v>0.28999999999999998</v>
      </c>
      <c r="V104">
        <v>-0.59</v>
      </c>
      <c r="W104">
        <v>0.12</v>
      </c>
      <c r="X104">
        <v>0.49</v>
      </c>
      <c r="Y104">
        <v>0.71</v>
      </c>
      <c r="Z104">
        <v>-0.77</v>
      </c>
      <c r="AA104">
        <f>M104 - sorted!X$103</f>
        <v>-5.7638888888888795E-2</v>
      </c>
      <c r="AB104">
        <f>N104 - sorted!Y$103</f>
        <v>-2.2222222222221255E-3</v>
      </c>
      <c r="AC104">
        <f>O104 - sorted!Z$103</f>
        <v>-5.0000000000000044E-3</v>
      </c>
      <c r="AD104">
        <f>P104 - sorted!AA$103</f>
        <v>-0.40611111111111092</v>
      </c>
      <c r="AE104">
        <f>Q104 - sorted!AB$103</f>
        <v>0.52861111111111059</v>
      </c>
      <c r="AF104">
        <f t="shared" si="3"/>
        <v>0.65365801485207631</v>
      </c>
      <c r="AG104">
        <f t="shared" si="3"/>
        <v>0.98664705599429747</v>
      </c>
      <c r="AH104">
        <f t="shared" si="3"/>
        <v>0.96995587598716804</v>
      </c>
      <c r="AI104">
        <f t="shared" si="4"/>
        <v>-1.4402505170422413</v>
      </c>
      <c r="AJ104">
        <f t="shared" si="4"/>
        <v>4.1763315553566223</v>
      </c>
    </row>
    <row r="105" spans="1:36" x14ac:dyDescent="0.35">
      <c r="A105" t="s">
        <v>144</v>
      </c>
      <c r="B105" s="1" t="s">
        <v>249</v>
      </c>
      <c r="C105">
        <v>0.88345945496509126</v>
      </c>
      <c r="E105" t="str">
        <v>_______</v>
      </c>
      <c r="F105">
        <v>-2.4074235548303009</v>
      </c>
      <c r="G105" t="str">
        <v xml:space="preserve">Malik Beasley </v>
      </c>
      <c r="H105" t="str">
        <v>SG</v>
      </c>
      <c r="I105" t="str">
        <v>MIN</v>
      </c>
      <c r="J105">
        <v>64</v>
      </c>
      <c r="K105">
        <v>26.3</v>
      </c>
      <c r="L105">
        <v>1</v>
      </c>
      <c r="M105">
        <v>0.72888888888888914</v>
      </c>
      <c r="N105">
        <v>0.16888888888888909</v>
      </c>
      <c r="O105">
        <v>0.55111111111111122</v>
      </c>
      <c r="P105">
        <v>-0.17777777777777776</v>
      </c>
      <c r="Q105">
        <v>-9.7777777777777561E-2</v>
      </c>
      <c r="R105">
        <v>-0.15</v>
      </c>
      <c r="S105">
        <v>0.39</v>
      </c>
      <c r="T105">
        <v>1.1100000000000001</v>
      </c>
      <c r="U105">
        <v>0.12</v>
      </c>
      <c r="V105">
        <v>-0.83</v>
      </c>
      <c r="W105">
        <v>-0.43</v>
      </c>
      <c r="X105">
        <v>0.61</v>
      </c>
      <c r="Y105">
        <v>-0.93</v>
      </c>
      <c r="Z105">
        <v>0.3</v>
      </c>
      <c r="AA105">
        <f>M105 - sorted!X$103</f>
        <v>-6.2083333333332935E-2</v>
      </c>
      <c r="AB105">
        <f>N105 - sorted!Y$103</f>
        <v>-0.51166666666666616</v>
      </c>
      <c r="AC105">
        <f>O105 - sorted!Z$103</f>
        <v>-2.2222222222222032E-2</v>
      </c>
      <c r="AD105">
        <f>P105 - sorted!AA$103</f>
        <v>-0.86805555555555514</v>
      </c>
      <c r="AE105">
        <f>Q105 - sorted!AB$103</f>
        <v>-0.95333333333333325</v>
      </c>
      <c r="AF105">
        <f t="shared" si="3"/>
        <v>0.62695212684067192</v>
      </c>
      <c r="AG105">
        <f t="shared" si="3"/>
        <v>-2.0745153573131367</v>
      </c>
      <c r="AH105">
        <f t="shared" si="3"/>
        <v>0.86647055994297006</v>
      </c>
      <c r="AI105">
        <f t="shared" si="4"/>
        <v>-4.2159937522277726</v>
      </c>
      <c r="AJ105">
        <f t="shared" si="4"/>
        <v>-4.7284129784466318</v>
      </c>
    </row>
    <row r="106" spans="1:36" x14ac:dyDescent="0.35">
      <c r="A106" t="s">
        <v>159</v>
      </c>
      <c r="B106" s="1" t="s">
        <v>249</v>
      </c>
      <c r="C106">
        <v>0.80761560819633638</v>
      </c>
      <c r="E106" t="str">
        <v>_______</v>
      </c>
      <c r="F106">
        <v>-11.995195696353354</v>
      </c>
      <c r="G106" t="str">
        <v>LaMelo Ball</v>
      </c>
      <c r="H106" t="str">
        <v>PG</v>
      </c>
      <c r="I106" t="str">
        <v>CHA</v>
      </c>
      <c r="J106">
        <v>65</v>
      </c>
      <c r="K106">
        <v>28.4</v>
      </c>
      <c r="L106">
        <v>1</v>
      </c>
      <c r="M106">
        <v>0.72222222222222165</v>
      </c>
      <c r="N106">
        <v>-1.2729166666666671</v>
      </c>
      <c r="O106">
        <v>-3.1236111111111113</v>
      </c>
      <c r="P106">
        <v>-0.81250000000000011</v>
      </c>
      <c r="Q106">
        <v>1.8055555555554971E-2</v>
      </c>
      <c r="R106">
        <v>-1.85</v>
      </c>
      <c r="S106">
        <v>-0.51</v>
      </c>
      <c r="T106">
        <v>0.13</v>
      </c>
      <c r="U106">
        <v>0.03</v>
      </c>
      <c r="V106">
        <v>0.14000000000000001</v>
      </c>
      <c r="W106">
        <v>2.0499999999999998</v>
      </c>
      <c r="X106">
        <v>0.81</v>
      </c>
      <c r="Y106">
        <v>-0.78</v>
      </c>
      <c r="Z106">
        <v>-1.43</v>
      </c>
      <c r="AA106">
        <f>M106 - sorted!X$103</f>
        <v>-6.8750000000000422E-2</v>
      </c>
      <c r="AB106">
        <f>N106 - sorted!Y$103</f>
        <v>-1.9534722222222225</v>
      </c>
      <c r="AC106">
        <f>O106 - sorted!Z$103</f>
        <v>-3.6969444444444446</v>
      </c>
      <c r="AD106">
        <f>P106 - sorted!AA$103</f>
        <v>-1.5027777777777775</v>
      </c>
      <c r="AE106">
        <f>Q106 - sorted!AB$103</f>
        <v>-0.8375000000000008</v>
      </c>
      <c r="AF106">
        <f t="shared" si="3"/>
        <v>0.58689329482355768</v>
      </c>
      <c r="AG106">
        <f t="shared" si="3"/>
        <v>-10.738072340013387</v>
      </c>
      <c r="AH106">
        <f t="shared" si="3"/>
        <v>-21.214291471487829</v>
      </c>
      <c r="AI106">
        <f t="shared" si="4"/>
        <v>-8.0299283838567241</v>
      </c>
      <c r="AJ106">
        <f t="shared" si="4"/>
        <v>-4.0323907721493626</v>
      </c>
    </row>
    <row r="107" spans="1:36" x14ac:dyDescent="0.35">
      <c r="A107" t="s">
        <v>137</v>
      </c>
      <c r="B107" s="1" t="s">
        <v>249</v>
      </c>
      <c r="C107">
        <v>0.43764562395851958</v>
      </c>
      <c r="E107" t="str">
        <v>_______</v>
      </c>
      <c r="F107">
        <v>5.4026428124300381</v>
      </c>
      <c r="G107" t="str">
        <v>OG Anunoby</v>
      </c>
      <c r="H107" t="str">
        <v>SF</v>
      </c>
      <c r="I107" t="str">
        <v>TOR</v>
      </c>
      <c r="J107">
        <v>70</v>
      </c>
      <c r="K107">
        <v>30.8</v>
      </c>
      <c r="L107">
        <v>1</v>
      </c>
      <c r="M107">
        <v>0.70000000000000018</v>
      </c>
      <c r="N107">
        <v>1.3416666666666668</v>
      </c>
      <c r="O107">
        <v>1.788888888888889</v>
      </c>
      <c r="P107">
        <v>1.8472222222222221</v>
      </c>
      <c r="Q107">
        <v>1.1958333333333335</v>
      </c>
      <c r="R107">
        <v>0.25</v>
      </c>
      <c r="S107">
        <v>-0.52</v>
      </c>
      <c r="T107">
        <v>-0.09</v>
      </c>
      <c r="U107">
        <v>-0.28999999999999998</v>
      </c>
      <c r="V107">
        <v>0.24</v>
      </c>
      <c r="W107">
        <v>-0.46</v>
      </c>
      <c r="X107">
        <v>1.59</v>
      </c>
      <c r="Y107">
        <v>0.51</v>
      </c>
      <c r="Z107">
        <v>0.15</v>
      </c>
      <c r="AA107">
        <f>M107 - sorted!X$103</f>
        <v>-9.0972222222221899E-2</v>
      </c>
      <c r="AB107">
        <f>N107 - sorted!Y$103</f>
        <v>0.66111111111111154</v>
      </c>
      <c r="AC107">
        <f>O107 - sorted!Z$103</f>
        <v>1.2155555555555557</v>
      </c>
      <c r="AD107">
        <f>P107 - sorted!AA$103</f>
        <v>1.1569444444444446</v>
      </c>
      <c r="AE107">
        <f>Q107 - sorted!AB$103</f>
        <v>0.34027777777777779</v>
      </c>
      <c r="AF107">
        <f t="shared" si="3"/>
        <v>0.45336385476653107</v>
      </c>
      <c r="AG107">
        <f t="shared" si="3"/>
        <v>4.9725008416966769</v>
      </c>
      <c r="AH107">
        <f t="shared" si="3"/>
        <v>8.3040603711195988</v>
      </c>
      <c r="AI107">
        <f t="shared" si="4"/>
        <v>7.9518764729691798</v>
      </c>
      <c r="AJ107">
        <f t="shared" si="4"/>
        <v>3.0446695508732882</v>
      </c>
    </row>
    <row r="108" spans="1:36" x14ac:dyDescent="0.35">
      <c r="A108" t="s">
        <v>175</v>
      </c>
      <c r="B108" s="1" t="s">
        <v>249</v>
      </c>
      <c r="C108">
        <v>0.24803600703663642</v>
      </c>
      <c r="E108" t="str">
        <v>_______</v>
      </c>
      <c r="F108">
        <v>-2.3371292578251168</v>
      </c>
      <c r="G108" t="str">
        <v>Donte DiVincenzo</v>
      </c>
      <c r="H108" t="str">
        <v>SG, PG</v>
      </c>
      <c r="I108" t="str">
        <v>MIL</v>
      </c>
      <c r="J108">
        <v>68</v>
      </c>
      <c r="K108">
        <v>25.2</v>
      </c>
      <c r="L108">
        <v>1</v>
      </c>
      <c r="M108">
        <v>0.62333333333333329</v>
      </c>
      <c r="N108">
        <v>0.17944444444444435</v>
      </c>
      <c r="O108">
        <v>0.16999999999999993</v>
      </c>
      <c r="P108">
        <v>0.35888888888888881</v>
      </c>
      <c r="Q108">
        <v>0.16055555555555548</v>
      </c>
      <c r="R108">
        <v>-0.06</v>
      </c>
      <c r="S108">
        <v>-0.19</v>
      </c>
      <c r="T108">
        <v>-0.12</v>
      </c>
      <c r="U108">
        <v>-0.45</v>
      </c>
      <c r="V108">
        <v>0.2</v>
      </c>
      <c r="W108">
        <v>0.01</v>
      </c>
      <c r="X108">
        <v>1.27</v>
      </c>
      <c r="Y108">
        <v>-0.49</v>
      </c>
      <c r="Z108">
        <v>0.02</v>
      </c>
      <c r="AA108">
        <f>M108 - sorted!X$103</f>
        <v>-0.16763888888888878</v>
      </c>
      <c r="AB108">
        <f>N108 - sorted!Y$103</f>
        <v>-0.50111111111111084</v>
      </c>
      <c r="AC108">
        <f>O108 - sorted!Z$103</f>
        <v>-0.40333333333333332</v>
      </c>
      <c r="AD108">
        <f>P108 - sorted!AA$103</f>
        <v>-0.33138888888888862</v>
      </c>
      <c r="AE108">
        <f>Q108 - sorted!AB$103</f>
        <v>-0.69500000000000028</v>
      </c>
      <c r="AF108">
        <f t="shared" si="3"/>
        <v>-7.3127134302273245E-3</v>
      </c>
      <c r="AG108">
        <f t="shared" si="3"/>
        <v>-2.0110888732860488</v>
      </c>
      <c r="AH108">
        <f t="shared" si="3"/>
        <v>-1.4235593370351132</v>
      </c>
      <c r="AI108">
        <f t="shared" si="4"/>
        <v>-0.99125777485047384</v>
      </c>
      <c r="AJ108">
        <f t="shared" si="4"/>
        <v>-3.1761332377836471</v>
      </c>
    </row>
    <row r="109" spans="1:36" x14ac:dyDescent="0.35">
      <c r="A109" t="s">
        <v>166</v>
      </c>
      <c r="B109" s="1" t="s">
        <v>249</v>
      </c>
      <c r="C109">
        <v>6.2126089957133313E-2</v>
      </c>
      <c r="E109" t="str">
        <v>_______</v>
      </c>
      <c r="F109">
        <v>-7.1800363514981562</v>
      </c>
      <c r="G109" t="str">
        <v>Blake Griffin</v>
      </c>
      <c r="H109" t="str">
        <v>PF</v>
      </c>
      <c r="I109" t="str">
        <v>DET</v>
      </c>
      <c r="J109">
        <v>58</v>
      </c>
      <c r="K109">
        <v>32.4</v>
      </c>
      <c r="L109">
        <v>1</v>
      </c>
      <c r="M109">
        <v>0.61222222222222233</v>
      </c>
      <c r="N109">
        <v>-0.5477777777777777</v>
      </c>
      <c r="O109">
        <v>-1.0472222222222221</v>
      </c>
      <c r="P109">
        <v>-0.35444444444444412</v>
      </c>
      <c r="Q109">
        <v>0.43500000000000011</v>
      </c>
      <c r="R109">
        <v>-0.36</v>
      </c>
      <c r="S109">
        <v>-0.24</v>
      </c>
      <c r="T109">
        <v>0.1</v>
      </c>
      <c r="U109">
        <v>0.52</v>
      </c>
      <c r="V109">
        <v>1.02</v>
      </c>
      <c r="W109">
        <v>0.62</v>
      </c>
      <c r="X109">
        <v>-0.9</v>
      </c>
      <c r="Y109">
        <v>-0.22</v>
      </c>
      <c r="Z109">
        <v>-1.22</v>
      </c>
      <c r="AA109">
        <f>M109 - sorted!X$103</f>
        <v>-0.17874999999999974</v>
      </c>
      <c r="AB109">
        <f>N109 - sorted!Y$103</f>
        <v>-1.2283333333333331</v>
      </c>
      <c r="AC109">
        <f>O109 - sorted!Z$103</f>
        <v>-1.6205555555555553</v>
      </c>
      <c r="AD109">
        <f>P109 - sorted!AA$103</f>
        <v>-1.0447222222222217</v>
      </c>
      <c r="AE109">
        <f>Q109 - sorted!AB$103</f>
        <v>-0.42055555555555563</v>
      </c>
      <c r="AF109">
        <f t="shared" si="3"/>
        <v>-7.4077433458741959E-2</v>
      </c>
      <c r="AG109">
        <f t="shared" si="3"/>
        <v>-6.3808397991523904</v>
      </c>
      <c r="AH109">
        <f t="shared" si="3"/>
        <v>-8.7376344161589881</v>
      </c>
      <c r="AI109">
        <f t="shared" si="4"/>
        <v>-5.2775528006811694</v>
      </c>
      <c r="AJ109">
        <f t="shared" si="4"/>
        <v>-1.5270446530793129</v>
      </c>
    </row>
    <row r="110" spans="1:36" x14ac:dyDescent="0.35">
      <c r="A110" t="s">
        <v>168</v>
      </c>
      <c r="B110" s="1" t="s">
        <v>249</v>
      </c>
      <c r="C110">
        <v>2.882879137572969E-2</v>
      </c>
      <c r="E110" t="str">
        <v>_______</v>
      </c>
      <c r="F110">
        <v>0.88345945496509126</v>
      </c>
      <c r="G110" t="str">
        <v>Serge Ibaka</v>
      </c>
      <c r="H110" t="str">
        <v>C, PF</v>
      </c>
      <c r="I110" t="str">
        <v>LAC</v>
      </c>
      <c r="J110">
        <v>62</v>
      </c>
      <c r="K110">
        <v>28.2</v>
      </c>
      <c r="L110">
        <v>1</v>
      </c>
      <c r="M110">
        <v>0.55111111111111122</v>
      </c>
      <c r="N110">
        <v>0.66305555555555584</v>
      </c>
      <c r="O110">
        <v>1.1883333333333332</v>
      </c>
      <c r="P110">
        <v>1.3863888888888891</v>
      </c>
      <c r="Q110">
        <v>1.1366666666666669</v>
      </c>
      <c r="R110">
        <v>1.51</v>
      </c>
      <c r="S110">
        <v>-0.84</v>
      </c>
      <c r="T110">
        <v>-0.24</v>
      </c>
      <c r="U110">
        <v>0.37</v>
      </c>
      <c r="V110">
        <v>1.43</v>
      </c>
      <c r="W110">
        <v>-0.61</v>
      </c>
      <c r="X110">
        <v>-0.98</v>
      </c>
      <c r="Y110">
        <v>0.68</v>
      </c>
      <c r="Z110">
        <v>-0.55000000000000004</v>
      </c>
      <c r="AA110">
        <f>M110 - sorted!X$103</f>
        <v>-0.23986111111111086</v>
      </c>
      <c r="AB110">
        <f>N110 - sorted!Y$103</f>
        <v>-1.7499999999999405E-2</v>
      </c>
      <c r="AC110">
        <f>O110 - sorted!Z$103</f>
        <v>0.61499999999999999</v>
      </c>
      <c r="AD110">
        <f>P110 - sorted!AA$103</f>
        <v>0.69611111111111168</v>
      </c>
      <c r="AE110">
        <f>Q110 - sorted!AB$103</f>
        <v>0.2811111111111112</v>
      </c>
      <c r="AF110">
        <f t="shared" si="3"/>
        <v>-0.44128339361557734</v>
      </c>
      <c r="AG110">
        <f t="shared" si="3"/>
        <v>0.89484556595509157</v>
      </c>
      <c r="AH110">
        <f t="shared" si="3"/>
        <v>4.6954272535783339</v>
      </c>
      <c r="AI110">
        <f t="shared" si="4"/>
        <v>5.1828097097865014</v>
      </c>
      <c r="AJ110">
        <f t="shared" si="4"/>
        <v>2.6891474167214433</v>
      </c>
    </row>
    <row r="111" spans="1:36" x14ac:dyDescent="0.35">
      <c r="A111" t="s">
        <v>162</v>
      </c>
      <c r="B111" s="1" t="s">
        <v>249</v>
      </c>
      <c r="C111">
        <v>-0.21720124814241903</v>
      </c>
      <c r="E111" t="str">
        <v>_______</v>
      </c>
      <c r="F111">
        <v>1.5549549763567296</v>
      </c>
      <c r="G111" t="str">
        <v>Otto Porter Jr.</v>
      </c>
      <c r="H111" t="str">
        <v xml:space="preserve"> SF</v>
      </c>
      <c r="I111" t="str">
        <v>CHI</v>
      </c>
      <c r="J111">
        <v>50</v>
      </c>
      <c r="K111">
        <v>28.4</v>
      </c>
      <c r="L111">
        <v>1</v>
      </c>
      <c r="M111">
        <v>0.50694444444444442</v>
      </c>
      <c r="N111">
        <v>0.76388888888888895</v>
      </c>
      <c r="O111">
        <v>0.91666666666666663</v>
      </c>
      <c r="P111">
        <v>0.70138888888888884</v>
      </c>
      <c r="Q111">
        <v>0.4236111111111111</v>
      </c>
      <c r="R111">
        <v>-0.02</v>
      </c>
      <c r="S111">
        <v>0.09</v>
      </c>
      <c r="T111">
        <v>0.44</v>
      </c>
      <c r="U111">
        <v>0.12</v>
      </c>
      <c r="V111">
        <v>-0.39</v>
      </c>
      <c r="W111">
        <v>-0.22</v>
      </c>
      <c r="X111">
        <v>0.71</v>
      </c>
      <c r="Y111">
        <v>-0.12</v>
      </c>
      <c r="Z111">
        <v>0.49</v>
      </c>
      <c r="AA111">
        <f>M111 - sorted!X$103</f>
        <v>-0.28402777777777766</v>
      </c>
      <c r="AB111">
        <f>N111 - sorted!Y$103</f>
        <v>8.3333333333333703E-2</v>
      </c>
      <c r="AC111">
        <f>O111 - sorted!Z$103</f>
        <v>0.34333333333333338</v>
      </c>
      <c r="AD111">
        <f>P111 - sorted!AA$103</f>
        <v>1.1111111111111405E-2</v>
      </c>
      <c r="AE111">
        <f>Q111 - sorted!AB$103</f>
        <v>-0.43194444444444463</v>
      </c>
      <c r="AF111">
        <f t="shared" si="3"/>
        <v>-0.70667315572892764</v>
      </c>
      <c r="AG111">
        <f t="shared" si="3"/>
        <v>1.5007354002138686</v>
      </c>
      <c r="AH111">
        <f t="shared" si="3"/>
        <v>3.0630298488811301</v>
      </c>
      <c r="AI111">
        <f t="shared" si="4"/>
        <v>1.0667647200285173</v>
      </c>
      <c r="AJ111">
        <f t="shared" si="4"/>
        <v>-1.5954784911085422</v>
      </c>
    </row>
    <row r="112" spans="1:36" x14ac:dyDescent="0.35">
      <c r="A112" t="s">
        <v>364</v>
      </c>
      <c r="B112" s="1" t="s">
        <v>249</v>
      </c>
      <c r="C112">
        <v>-0.21720124814241903</v>
      </c>
      <c r="E112" t="str">
        <v>_______</v>
      </c>
      <c r="F112">
        <v>0.24803600703663642</v>
      </c>
      <c r="G112" t="str">
        <v xml:space="preserve">Terrence Ross </v>
      </c>
      <c r="H112" t="str">
        <v>SG, SF</v>
      </c>
      <c r="I112" t="str">
        <v>ORL</v>
      </c>
      <c r="J112">
        <v>67</v>
      </c>
      <c r="K112">
        <v>27.4</v>
      </c>
      <c r="L112">
        <v>1</v>
      </c>
      <c r="M112">
        <v>0.48388888888888881</v>
      </c>
      <c r="N112">
        <v>0.5676388888888888</v>
      </c>
      <c r="O112">
        <v>1.2469444444444444</v>
      </c>
      <c r="P112">
        <v>-0.316388888888889</v>
      </c>
      <c r="Q112">
        <v>-3.7222222222222358E-2</v>
      </c>
      <c r="R112">
        <v>-1.04</v>
      </c>
      <c r="S112">
        <v>0.95</v>
      </c>
      <c r="T112">
        <v>1.24</v>
      </c>
      <c r="U112">
        <v>0.26</v>
      </c>
      <c r="V112">
        <v>-0.65</v>
      </c>
      <c r="W112">
        <v>-0.73</v>
      </c>
      <c r="X112">
        <v>0.49</v>
      </c>
      <c r="Y112">
        <v>-0.56000000000000005</v>
      </c>
      <c r="Z112">
        <v>0.65</v>
      </c>
      <c r="AA112">
        <f>M112 - sorted!X$103</f>
        <v>-0.30708333333333326</v>
      </c>
      <c r="AB112">
        <f>N112 - sorted!Y$103</f>
        <v>-0.11291666666666644</v>
      </c>
      <c r="AC112">
        <f>O112 - sorted!Z$103</f>
        <v>0.67361111111111116</v>
      </c>
      <c r="AD112">
        <f>P112 - sorted!AA$103</f>
        <v>-1.0066666666666664</v>
      </c>
      <c r="AE112">
        <f>Q112 - sorted!AB$103</f>
        <v>-0.89277777777777811</v>
      </c>
      <c r="AF112">
        <f t="shared" si="3"/>
        <v>-0.8452099497880976</v>
      </c>
      <c r="AG112">
        <f t="shared" si="3"/>
        <v>0.32150353271021237</v>
      </c>
      <c r="AH112">
        <f t="shared" si="3"/>
        <v>5.0476111517287547</v>
      </c>
      <c r="AI112">
        <f t="shared" si="4"/>
        <v>-5.0488836345835049</v>
      </c>
      <c r="AJ112">
        <f t="shared" si="4"/>
        <v>-4.3645452542912251</v>
      </c>
    </row>
    <row r="113" spans="1:36" x14ac:dyDescent="0.35">
      <c r="A113" t="s">
        <v>158</v>
      </c>
      <c r="B113" s="1" t="s">
        <v>249</v>
      </c>
      <c r="C113">
        <v>-0.45028233821224539</v>
      </c>
      <c r="E113" t="str">
        <v>_______</v>
      </c>
      <c r="F113">
        <v>-4.3997119199509527</v>
      </c>
      <c r="G113" t="str">
        <v>Seth Curry</v>
      </c>
      <c r="H113" t="str">
        <v>SG, PG</v>
      </c>
      <c r="I113" t="str">
        <v>PHI</v>
      </c>
      <c r="J113">
        <v>67</v>
      </c>
      <c r="K113">
        <v>26.7</v>
      </c>
      <c r="L113">
        <v>1</v>
      </c>
      <c r="M113">
        <v>0.42805555555555552</v>
      </c>
      <c r="N113">
        <v>-0.1302777777777778</v>
      </c>
      <c r="O113">
        <v>0.13027777777777769</v>
      </c>
      <c r="P113">
        <v>-0.34430555555555559</v>
      </c>
      <c r="Q113">
        <v>-0.50250000000000006</v>
      </c>
      <c r="R113">
        <v>0.65</v>
      </c>
      <c r="S113">
        <v>0.23</v>
      </c>
      <c r="T113">
        <v>1.26</v>
      </c>
      <c r="U113">
        <v>0.13</v>
      </c>
      <c r="V113">
        <v>-0.97</v>
      </c>
      <c r="W113">
        <v>-0.28000000000000003</v>
      </c>
      <c r="X113">
        <v>-0.56000000000000005</v>
      </c>
      <c r="Y113">
        <v>-1</v>
      </c>
      <c r="Z113">
        <v>0.4</v>
      </c>
      <c r="AA113">
        <f>M113 - sorted!X$103</f>
        <v>-0.36291666666666655</v>
      </c>
      <c r="AB113">
        <f>N113 - sorted!Y$103</f>
        <v>-0.81083333333333307</v>
      </c>
      <c r="AC113">
        <f>O113 - sorted!Z$103</f>
        <v>-0.44305555555555554</v>
      </c>
      <c r="AD113">
        <f>P113 - sorted!AA$103</f>
        <v>-1.034583333333333</v>
      </c>
      <c r="AE113">
        <f>Q113 - sorted!AB$103</f>
        <v>-1.3580555555555558</v>
      </c>
      <c r="AF113">
        <f t="shared" si="3"/>
        <v>-1.1807026679313877</v>
      </c>
      <c r="AG113">
        <f t="shared" si="3"/>
        <v>-3.8721554440809189</v>
      </c>
      <c r="AH113">
        <f t="shared" si="3"/>
        <v>-1.6622432111370564</v>
      </c>
      <c r="AI113">
        <f t="shared" si="4"/>
        <v>-5.2166299936551495</v>
      </c>
      <c r="AJ113">
        <f t="shared" si="4"/>
        <v>-7.1603179054853126</v>
      </c>
    </row>
    <row r="114" spans="1:36" x14ac:dyDescent="0.35">
      <c r="A114" t="s">
        <v>187</v>
      </c>
      <c r="B114" s="1" t="s">
        <v>249</v>
      </c>
      <c r="C114">
        <v>-1.0163364140961049</v>
      </c>
      <c r="E114" t="str">
        <v>_______</v>
      </c>
      <c r="F114">
        <v>-8.5045288950695443</v>
      </c>
      <c r="G114" t="str">
        <v>Tyrese Haliburton</v>
      </c>
      <c r="H114" t="str">
        <v>PG</v>
      </c>
      <c r="I114" t="str">
        <v>SAC</v>
      </c>
      <c r="J114">
        <v>64</v>
      </c>
      <c r="K114">
        <v>26.4</v>
      </c>
      <c r="L114">
        <v>1</v>
      </c>
      <c r="M114">
        <v>0.40888888888888875</v>
      </c>
      <c r="N114">
        <v>-0.7466666666666667</v>
      </c>
      <c r="O114">
        <v>-1.3777777777777778</v>
      </c>
      <c r="P114">
        <v>-0.85333333333333328</v>
      </c>
      <c r="Q114">
        <v>-0.13333333333333344</v>
      </c>
      <c r="R114">
        <v>-0.3</v>
      </c>
      <c r="S114">
        <v>0.12</v>
      </c>
      <c r="T114">
        <v>-0.12</v>
      </c>
      <c r="U114">
        <v>-0.2</v>
      </c>
      <c r="V114">
        <v>-0.57999999999999996</v>
      </c>
      <c r="W114">
        <v>0.71</v>
      </c>
      <c r="X114">
        <v>0.83</v>
      </c>
      <c r="Y114">
        <v>-0.61</v>
      </c>
      <c r="Z114">
        <v>-0.69</v>
      </c>
      <c r="AA114">
        <f>M114 - sorted!X$103</f>
        <v>-0.38208333333333333</v>
      </c>
      <c r="AB114">
        <f>N114 - sorted!Y$103</f>
        <v>-1.4272222222222219</v>
      </c>
      <c r="AC114">
        <f>O114 - sorted!Z$103</f>
        <v>-1.951111111111111</v>
      </c>
      <c r="AD114">
        <f>P114 - sorted!AA$103</f>
        <v>-1.5436111111111108</v>
      </c>
      <c r="AE114">
        <f>Q114 - sorted!AB$103</f>
        <v>-0.98888888888888915</v>
      </c>
      <c r="AF114">
        <f t="shared" si="3"/>
        <v>-1.2958718099805777</v>
      </c>
      <c r="AG114">
        <f t="shared" si="3"/>
        <v>-7.5759282876628173</v>
      </c>
      <c r="AH114">
        <f t="shared" si="3"/>
        <v>-10.723884837007326</v>
      </c>
      <c r="AI114">
        <f t="shared" si="4"/>
        <v>-8.2752887299615168</v>
      </c>
      <c r="AJ114">
        <f t="shared" si="4"/>
        <v>-4.9420600825378829</v>
      </c>
    </row>
    <row r="115" spans="1:36" x14ac:dyDescent="0.35">
      <c r="A115" t="s">
        <v>161</v>
      </c>
      <c r="B115" s="1" t="s">
        <v>249</v>
      </c>
      <c r="C115">
        <v>-1.0662823619682107</v>
      </c>
      <c r="E115" t="str">
        <v>_______</v>
      </c>
      <c r="F115">
        <v>-0.45028233821224539</v>
      </c>
      <c r="G115" t="str">
        <v>Aaron Gordon</v>
      </c>
      <c r="H115" t="str">
        <v>PF</v>
      </c>
      <c r="I115" t="str">
        <v>ORL</v>
      </c>
      <c r="J115">
        <v>68</v>
      </c>
      <c r="K115">
        <v>32.5</v>
      </c>
      <c r="L115">
        <v>1</v>
      </c>
      <c r="M115">
        <v>0.36833333333333318</v>
      </c>
      <c r="N115">
        <v>0.46277777777777768</v>
      </c>
      <c r="O115">
        <v>-0.21722222222222234</v>
      </c>
      <c r="P115">
        <v>1.4072222222222224</v>
      </c>
      <c r="Q115">
        <v>0.54777777777777759</v>
      </c>
      <c r="R115">
        <v>-0.6</v>
      </c>
      <c r="S115">
        <v>-1</v>
      </c>
      <c r="T115">
        <v>-0.12</v>
      </c>
      <c r="U115">
        <v>0.32</v>
      </c>
      <c r="V115">
        <v>1.27</v>
      </c>
      <c r="W115">
        <v>0.72</v>
      </c>
      <c r="X115">
        <v>-0.2</v>
      </c>
      <c r="Y115">
        <v>0.19</v>
      </c>
      <c r="Z115">
        <v>-0.09</v>
      </c>
      <c r="AA115">
        <f>M115 - sorted!X$103</f>
        <v>-0.4226388888888889</v>
      </c>
      <c r="AB115">
        <f>N115 - sorted!Y$103</f>
        <v>-0.21777777777777757</v>
      </c>
      <c r="AC115">
        <f>O115 - sorted!Z$103</f>
        <v>-0.79055555555555557</v>
      </c>
      <c r="AD115">
        <f>P115 - sorted!AA$103</f>
        <v>0.71694444444444494</v>
      </c>
      <c r="AE115">
        <f>Q115 - sorted!AB$103</f>
        <v>-0.30777777777777815</v>
      </c>
      <c r="AF115">
        <f t="shared" si="3"/>
        <v>-1.5395630380846592</v>
      </c>
      <c r="AG115">
        <f t="shared" si="3"/>
        <v>-0.30858851255890296</v>
      </c>
      <c r="AH115">
        <f t="shared" si="3"/>
        <v>-3.75030983002888</v>
      </c>
      <c r="AI115">
        <f t="shared" si="4"/>
        <v>5.3079935598399679</v>
      </c>
      <c r="AJ115">
        <f t="shared" si="4"/>
        <v>-0.84938274478988229</v>
      </c>
    </row>
    <row r="116" spans="1:36" x14ac:dyDescent="0.35">
      <c r="A116" t="s">
        <v>169</v>
      </c>
      <c r="B116" s="1" t="s">
        <v>249</v>
      </c>
      <c r="C116">
        <v>-1.09033041094367</v>
      </c>
      <c r="E116" t="str">
        <v>_______</v>
      </c>
      <c r="F116">
        <v>-3.0363725280345912</v>
      </c>
      <c r="G116" t="str">
        <v>Jordan Clarkson</v>
      </c>
      <c r="H116" t="str">
        <v>SG</v>
      </c>
      <c r="I116" t="str">
        <v>UTA</v>
      </c>
      <c r="J116">
        <v>67</v>
      </c>
      <c r="K116">
        <v>24.7</v>
      </c>
      <c r="L116">
        <v>1</v>
      </c>
      <c r="M116">
        <v>0.36291666666666689</v>
      </c>
      <c r="N116">
        <v>7.4444444444444646E-2</v>
      </c>
      <c r="O116">
        <v>7.4444444444444507E-2</v>
      </c>
      <c r="P116">
        <v>-1.1445833333333335</v>
      </c>
      <c r="Q116">
        <v>-0.13958333333333314</v>
      </c>
      <c r="R116">
        <v>-0.33</v>
      </c>
      <c r="S116">
        <v>1.31</v>
      </c>
      <c r="T116">
        <v>0.66</v>
      </c>
      <c r="U116">
        <v>0.34</v>
      </c>
      <c r="V116">
        <v>-0.93</v>
      </c>
      <c r="W116">
        <v>0</v>
      </c>
      <c r="X116">
        <v>-0.66</v>
      </c>
      <c r="Y116">
        <v>-0.54</v>
      </c>
      <c r="Z116">
        <v>0.23</v>
      </c>
      <c r="AA116">
        <f>M116 - sorted!X$103</f>
        <v>-0.42805555555555519</v>
      </c>
      <c r="AB116">
        <f>N116 - sorted!Y$103</f>
        <v>-0.6061111111111106</v>
      </c>
      <c r="AC116">
        <f>O116 - sorted!Z$103</f>
        <v>-0.49888888888888872</v>
      </c>
      <c r="AD116">
        <f>P116 - sorted!AA$103</f>
        <v>-1.8348611111111111</v>
      </c>
      <c r="AE116">
        <f>Q116 - sorted!AB$103</f>
        <v>-0.99513888888888891</v>
      </c>
      <c r="AF116">
        <f t="shared" si="3"/>
        <v>-1.5721108390985585</v>
      </c>
      <c r="AG116">
        <f t="shared" si="3"/>
        <v>-2.6420154775555189</v>
      </c>
      <c r="AH116">
        <f t="shared" si="3"/>
        <v>-1.997735929280346</v>
      </c>
      <c r="AI116">
        <f t="shared" si="4"/>
        <v>-10.025358953708981</v>
      </c>
      <c r="AJ116">
        <f t="shared" si="4"/>
        <v>-4.9796152375539222</v>
      </c>
    </row>
    <row r="117" spans="1:36" x14ac:dyDescent="0.35">
      <c r="A117" t="s">
        <v>369</v>
      </c>
      <c r="B117" s="1" t="s">
        <v>249</v>
      </c>
      <c r="C117">
        <v>-1.2013214062150146</v>
      </c>
      <c r="E117" t="str">
        <v>_______</v>
      </c>
      <c r="F117">
        <v>-8.8227030815140672</v>
      </c>
      <c r="G117" t="str">
        <v>Kevin Porter Jr.</v>
      </c>
      <c r="H117" t="str">
        <v>SG</v>
      </c>
      <c r="I117" t="str">
        <v>CLE</v>
      </c>
      <c r="J117">
        <v>64</v>
      </c>
      <c r="K117">
        <v>27.9</v>
      </c>
      <c r="L117">
        <v>1</v>
      </c>
      <c r="M117">
        <v>0.33777777777777779</v>
      </c>
      <c r="N117">
        <v>-0.84444444444444433</v>
      </c>
      <c r="O117">
        <v>-0.95111111111111091</v>
      </c>
      <c r="P117">
        <v>-0.63111111111111118</v>
      </c>
      <c r="Q117">
        <v>8.0000000000000071E-2</v>
      </c>
      <c r="R117">
        <v>-0.11</v>
      </c>
      <c r="S117">
        <v>-0.24</v>
      </c>
      <c r="T117">
        <v>0.28000000000000003</v>
      </c>
      <c r="U117">
        <v>0.13</v>
      </c>
      <c r="V117">
        <v>-0.19</v>
      </c>
      <c r="W117">
        <v>0.12</v>
      </c>
      <c r="X117">
        <v>0.39</v>
      </c>
      <c r="Y117">
        <v>-0.28999999999999998</v>
      </c>
      <c r="Z117">
        <v>-1.04</v>
      </c>
      <c r="AA117">
        <f>M117 - sorted!X$103</f>
        <v>-0.45319444444444429</v>
      </c>
      <c r="AB117">
        <f>N117 - sorted!Y$103</f>
        <v>-1.5249999999999995</v>
      </c>
      <c r="AC117">
        <f>O117 - sorted!Z$103</f>
        <v>-1.5244444444444443</v>
      </c>
      <c r="AD117">
        <f>P117 - sorted!AA$103</f>
        <v>-1.3213888888888885</v>
      </c>
      <c r="AE117">
        <f>Q117 - sorted!AB$103</f>
        <v>-0.77555555555555566</v>
      </c>
      <c r="AF117">
        <f t="shared" si="3"/>
        <v>-1.7231660181630759</v>
      </c>
      <c r="AG117">
        <f t="shared" si="3"/>
        <v>-8.1634578239137525</v>
      </c>
      <c r="AH117">
        <f t="shared" si="3"/>
        <v>-8.1601195879123285</v>
      </c>
      <c r="AI117">
        <f t="shared" si="4"/>
        <v>-6.9399943293912063</v>
      </c>
      <c r="AJ117">
        <f t="shared" si="4"/>
        <v>-3.6601774579903843</v>
      </c>
    </row>
    <row r="118" spans="1:36" x14ac:dyDescent="0.35">
      <c r="A118" t="s">
        <v>171</v>
      </c>
      <c r="B118" s="1" t="s">
        <v>249</v>
      </c>
      <c r="C118">
        <v>-1.423303396757706</v>
      </c>
      <c r="E118" t="str">
        <v>_______</v>
      </c>
      <c r="F118">
        <v>8.0109312013066543</v>
      </c>
      <c r="G118" t="str">
        <v>Darius Bazley</v>
      </c>
      <c r="H118" t="str">
        <v>SF</v>
      </c>
      <c r="I118" t="str">
        <v>OKL</v>
      </c>
      <c r="J118">
        <v>64</v>
      </c>
      <c r="K118">
        <v>30.1</v>
      </c>
      <c r="L118">
        <v>1</v>
      </c>
      <c r="M118">
        <v>0.29333333333333333</v>
      </c>
      <c r="N118">
        <v>1.7333333333333332</v>
      </c>
      <c r="O118">
        <v>2.2044444444444444</v>
      </c>
      <c r="P118">
        <v>1.84</v>
      </c>
      <c r="Q118">
        <v>1.7422222222222221</v>
      </c>
      <c r="R118">
        <v>-0.59</v>
      </c>
      <c r="S118">
        <v>-0.12</v>
      </c>
      <c r="T118">
        <v>0.67</v>
      </c>
      <c r="U118">
        <v>0.12</v>
      </c>
      <c r="V118">
        <v>0.85</v>
      </c>
      <c r="W118">
        <v>-0.53</v>
      </c>
      <c r="X118">
        <v>-7.0000000000000007E-2</v>
      </c>
      <c r="Y118">
        <v>1.63</v>
      </c>
      <c r="Z118">
        <v>-0.01</v>
      </c>
      <c r="AA118">
        <f>M118 - sorted!X$103</f>
        <v>-0.49763888888888874</v>
      </c>
      <c r="AB118">
        <f>N118 - sorted!Y$103</f>
        <v>1.052777777777778</v>
      </c>
      <c r="AC118">
        <f>O118 - sorted!Z$103</f>
        <v>1.6311111111111112</v>
      </c>
      <c r="AD118">
        <f>P118 - sorted!AA$103</f>
        <v>1.1497222222222225</v>
      </c>
      <c r="AE118">
        <f>Q118 - sorted!AB$103</f>
        <v>0.88666666666666638</v>
      </c>
      <c r="AF118">
        <f t="shared" si="3"/>
        <v>-1.990224898277138</v>
      </c>
      <c r="AG118">
        <f t="shared" si="3"/>
        <v>7.3259572227018479</v>
      </c>
      <c r="AH118">
        <f t="shared" si="3"/>
        <v>10.80106090018608</v>
      </c>
      <c r="AI118">
        <f t="shared" si="4"/>
        <v>7.9084794049506453</v>
      </c>
      <c r="AJ118">
        <f t="shared" si="4"/>
        <v>6.3278246582755369</v>
      </c>
    </row>
    <row r="119" spans="1:36" x14ac:dyDescent="0.35">
      <c r="A119" t="s">
        <v>176</v>
      </c>
      <c r="B119" s="1" t="s">
        <v>249</v>
      </c>
      <c r="C119">
        <v>-1.6156877885613712</v>
      </c>
      <c r="E119" t="str">
        <v>_______</v>
      </c>
      <c r="F119">
        <v>2.882879137572969E-2</v>
      </c>
      <c r="G119" t="str">
        <v>Nemanja Bjelica</v>
      </c>
      <c r="H119" t="str">
        <v>PF</v>
      </c>
      <c r="I119" t="str">
        <v>SAC</v>
      </c>
      <c r="J119">
        <v>70</v>
      </c>
      <c r="K119">
        <v>24.2</v>
      </c>
      <c r="L119">
        <v>1</v>
      </c>
      <c r="M119">
        <v>0.17500000000000004</v>
      </c>
      <c r="N119">
        <v>0.53472222222222221</v>
      </c>
      <c r="O119">
        <v>0.56388888888888899</v>
      </c>
      <c r="P119">
        <v>0.36944444444444446</v>
      </c>
      <c r="Q119">
        <v>0.15555555555555561</v>
      </c>
      <c r="R119">
        <v>0.51</v>
      </c>
      <c r="S119">
        <v>0.17</v>
      </c>
      <c r="T119">
        <v>0.16</v>
      </c>
      <c r="U119">
        <v>-0.44</v>
      </c>
      <c r="V119">
        <v>0.3</v>
      </c>
      <c r="W119">
        <v>-0.03</v>
      </c>
      <c r="X119">
        <v>-0.49</v>
      </c>
      <c r="Y119">
        <v>-0.02</v>
      </c>
      <c r="Z119">
        <v>0.39</v>
      </c>
      <c r="AA119">
        <f>M119 - sorted!X$103</f>
        <v>-0.61597222222222203</v>
      </c>
      <c r="AB119">
        <f>N119 - sorted!Y$103</f>
        <v>-0.14583333333333304</v>
      </c>
      <c r="AC119">
        <f>O119 - sorted!Z$103</f>
        <v>-9.4444444444442555E-3</v>
      </c>
      <c r="AD119">
        <f>P119 - sorted!AA$103</f>
        <v>-0.32083333333333297</v>
      </c>
      <c r="AE119">
        <f>Q119 - sorted!AB$103</f>
        <v>-0.70000000000000018</v>
      </c>
      <c r="AF119">
        <f t="shared" si="3"/>
        <v>-2.7012691665808286</v>
      </c>
      <c r="AG119">
        <f t="shared" si="3"/>
        <v>0.12371304962573559</v>
      </c>
      <c r="AH119">
        <f t="shared" si="3"/>
        <v>0.94324998797576298</v>
      </c>
      <c r="AI119">
        <f t="shared" si="4"/>
        <v>-0.92783129082338367</v>
      </c>
      <c r="AJ119">
        <f t="shared" si="4"/>
        <v>-3.2061773617964784</v>
      </c>
    </row>
    <row r="120" spans="1:36" x14ac:dyDescent="0.35">
      <c r="A120" t="s">
        <v>156</v>
      </c>
      <c r="B120" s="1" t="s">
        <v>249</v>
      </c>
      <c r="C120">
        <v>-1.7840241313895775</v>
      </c>
      <c r="E120" t="str">
        <v>_______</v>
      </c>
      <c r="F120">
        <v>1.4069669826616036</v>
      </c>
      <c r="G120" t="str">
        <v>Davis Bertans</v>
      </c>
      <c r="H120" t="str">
        <v>PF</v>
      </c>
      <c r="I120" t="str">
        <v>WAS</v>
      </c>
      <c r="J120">
        <v>60</v>
      </c>
      <c r="K120">
        <v>27.1</v>
      </c>
      <c r="L120">
        <v>1</v>
      </c>
      <c r="M120">
        <v>0.16666666666666691</v>
      </c>
      <c r="N120">
        <v>0.74166666666666692</v>
      </c>
      <c r="O120">
        <v>1.2250000000000003</v>
      </c>
      <c r="P120">
        <v>0.37500000000000006</v>
      </c>
      <c r="Q120">
        <v>0.15000000000000024</v>
      </c>
      <c r="R120">
        <v>-0.56999999999999995</v>
      </c>
      <c r="S120">
        <v>0.44</v>
      </c>
      <c r="T120">
        <v>1.94</v>
      </c>
      <c r="U120">
        <v>0.04</v>
      </c>
      <c r="V120">
        <v>-0.36</v>
      </c>
      <c r="W120">
        <v>-0.57999999999999996</v>
      </c>
      <c r="X120">
        <v>-0.71</v>
      </c>
      <c r="Y120">
        <v>-0.02</v>
      </c>
      <c r="Z120">
        <v>0.71</v>
      </c>
      <c r="AA120">
        <f>M120 - sorted!X$103</f>
        <v>-0.62430555555555522</v>
      </c>
      <c r="AB120">
        <f>N120 - sorted!Y$103</f>
        <v>6.1111111111111671E-2</v>
      </c>
      <c r="AC120">
        <f>O120 - sorted!Z$103</f>
        <v>0.65166666666666706</v>
      </c>
      <c r="AD120">
        <f>P120 - sorted!AA$103</f>
        <v>-0.31527777777777738</v>
      </c>
      <c r="AE120">
        <f>Q120 - sorted!AB$103</f>
        <v>-0.70555555555555549</v>
      </c>
      <c r="AF120">
        <f t="shared" si="3"/>
        <v>-2.7513427066022142</v>
      </c>
      <c r="AG120">
        <f t="shared" si="3"/>
        <v>1.3672059601568387</v>
      </c>
      <c r="AH120">
        <f t="shared" si="3"/>
        <v>4.9157508296724384</v>
      </c>
      <c r="AI120">
        <f t="shared" si="4"/>
        <v>-0.89444893080912569</v>
      </c>
      <c r="AJ120">
        <f t="shared" si="4"/>
        <v>-3.2395597218107355</v>
      </c>
    </row>
    <row r="121" spans="1:36" x14ac:dyDescent="0.35">
      <c r="A121" t="s">
        <v>174</v>
      </c>
      <c r="B121" s="1" t="s">
        <v>249</v>
      </c>
      <c r="C121">
        <v>-1.8672673778430884</v>
      </c>
      <c r="E121" t="str">
        <v>_______</v>
      </c>
      <c r="F121">
        <v>-1.6156877885613712</v>
      </c>
      <c r="G121" t="str">
        <v>Larry Nance Jr.</v>
      </c>
      <c r="H121" t="str">
        <v xml:space="preserve"> PF, C</v>
      </c>
      <c r="I121" t="str">
        <v>CLE</v>
      </c>
      <c r="J121">
        <v>56</v>
      </c>
      <c r="K121">
        <v>25.8</v>
      </c>
      <c r="L121">
        <v>1</v>
      </c>
      <c r="M121">
        <v>0.15555555555555561</v>
      </c>
      <c r="N121">
        <v>0.2877777777777778</v>
      </c>
      <c r="O121">
        <v>0.45888888888888896</v>
      </c>
      <c r="P121">
        <v>0.64555555555555555</v>
      </c>
      <c r="Q121">
        <v>7.7777777777778279E-3</v>
      </c>
      <c r="R121">
        <v>1.29</v>
      </c>
      <c r="S121">
        <v>-0.46</v>
      </c>
      <c r="T121">
        <v>-0.59</v>
      </c>
      <c r="U121">
        <v>-0.49</v>
      </c>
      <c r="V121">
        <v>0.18</v>
      </c>
      <c r="W121">
        <v>-0.22</v>
      </c>
      <c r="X121">
        <v>0.49</v>
      </c>
      <c r="Y121">
        <v>-0.19</v>
      </c>
      <c r="Z121">
        <v>0.36</v>
      </c>
      <c r="AA121">
        <f>M121 - sorted!X$103</f>
        <v>-0.63541666666666652</v>
      </c>
      <c r="AB121">
        <f>N121 - sorted!Y$103</f>
        <v>-0.39277777777777745</v>
      </c>
      <c r="AC121">
        <f>O121 - sorted!Z$103</f>
        <v>-0.11444444444444429</v>
      </c>
      <c r="AD121">
        <f>P121 - sorted!AA$103</f>
        <v>-4.4722222222221886E-2</v>
      </c>
      <c r="AE121">
        <f>Q121 - sorted!AB$103</f>
        <v>-0.84777777777777796</v>
      </c>
      <c r="AF121">
        <f t="shared" si="3"/>
        <v>-2.8181074266307302</v>
      </c>
      <c r="AG121">
        <f t="shared" si="3"/>
        <v>-1.3601328530080217</v>
      </c>
      <c r="AH121">
        <f t="shared" si="3"/>
        <v>0.31232338370629109</v>
      </c>
      <c r="AI121">
        <f t="shared" si="4"/>
        <v>0.73127200188522701</v>
      </c>
      <c r="AJ121">
        <f t="shared" si="4"/>
        <v>-4.0941481381757354</v>
      </c>
    </row>
    <row r="122" spans="1:36" x14ac:dyDescent="0.35">
      <c r="A122" t="s">
        <v>165</v>
      </c>
      <c r="B122" s="1" t="s">
        <v>249</v>
      </c>
      <c r="C122">
        <v>-2.1909911140511782</v>
      </c>
      <c r="E122" t="str">
        <v>_______</v>
      </c>
      <c r="F122">
        <v>-1.423303396757706</v>
      </c>
      <c r="G122" t="str">
        <v>Patrick Beverley</v>
      </c>
      <c r="H122" t="str">
        <v>PG</v>
      </c>
      <c r="I122" t="str">
        <v>LAC</v>
      </c>
      <c r="J122">
        <v>60</v>
      </c>
      <c r="K122">
        <v>26.9</v>
      </c>
      <c r="L122">
        <v>1</v>
      </c>
      <c r="M122">
        <v>0.14166666666666672</v>
      </c>
      <c r="N122">
        <v>0.31666666666666671</v>
      </c>
      <c r="O122">
        <v>-0.27499999999999997</v>
      </c>
      <c r="P122">
        <v>0.70000000000000007</v>
      </c>
      <c r="Q122">
        <v>0.12500000000000006</v>
      </c>
      <c r="R122">
        <v>-0.41</v>
      </c>
      <c r="S122">
        <v>-0.46</v>
      </c>
      <c r="T122">
        <v>0.17</v>
      </c>
      <c r="U122">
        <v>-0.73</v>
      </c>
      <c r="V122">
        <v>0.28000000000000003</v>
      </c>
      <c r="W122">
        <v>0.71</v>
      </c>
      <c r="X122">
        <v>0.61</v>
      </c>
      <c r="Y122">
        <v>-0.02</v>
      </c>
      <c r="Z122">
        <v>0.23</v>
      </c>
      <c r="AA122">
        <f>M122 - sorted!X$103</f>
        <v>-0.64930555555555536</v>
      </c>
      <c r="AB122">
        <f>N122 - sorted!Y$103</f>
        <v>-0.36388888888888854</v>
      </c>
      <c r="AC122">
        <f>O122 - sorted!Z$103</f>
        <v>-0.84833333333333316</v>
      </c>
      <c r="AD122">
        <f>P122 - sorted!AA$103</f>
        <v>9.7222222222226318E-3</v>
      </c>
      <c r="AE122">
        <f>Q122 - sorted!AB$103</f>
        <v>-0.73055555555555562</v>
      </c>
      <c r="AF122">
        <f t="shared" si="3"/>
        <v>-2.9015633266663747</v>
      </c>
      <c r="AG122">
        <f t="shared" si="3"/>
        <v>-1.1865445809338815</v>
      </c>
      <c r="AH122">
        <f t="shared" si="3"/>
        <v>-4.0974863741771594</v>
      </c>
      <c r="AI122">
        <f t="shared" si="4"/>
        <v>1.0584191300249535</v>
      </c>
      <c r="AJ122">
        <f t="shared" si="4"/>
        <v>-3.3897803418748964</v>
      </c>
    </row>
    <row r="123" spans="1:36" x14ac:dyDescent="0.35">
      <c r="A123" t="s">
        <v>172</v>
      </c>
      <c r="B123" s="1" t="s">
        <v>249</v>
      </c>
      <c r="C123">
        <v>-2.3371292578251168</v>
      </c>
      <c r="E123" t="str">
        <v>_______</v>
      </c>
      <c r="F123">
        <v>-9.5533938003837555</v>
      </c>
      <c r="G123" t="str">
        <v>Joe Ingles</v>
      </c>
      <c r="H123" t="str">
        <v>SF</v>
      </c>
      <c r="I123" t="str">
        <v>UTA</v>
      </c>
      <c r="J123">
        <v>68</v>
      </c>
      <c r="K123">
        <v>27.6</v>
      </c>
      <c r="L123">
        <v>1</v>
      </c>
      <c r="M123">
        <v>0.14166666666666672</v>
      </c>
      <c r="N123">
        <v>-0.99166666666666647</v>
      </c>
      <c r="O123">
        <v>-2.2288888888888891</v>
      </c>
      <c r="P123">
        <v>-0.94444444444444431</v>
      </c>
      <c r="Q123">
        <v>-0.64222222222222214</v>
      </c>
      <c r="R123">
        <v>-0.26</v>
      </c>
      <c r="S123">
        <v>-0.05</v>
      </c>
      <c r="T123">
        <v>0.39</v>
      </c>
      <c r="U123">
        <v>-0.62</v>
      </c>
      <c r="V123">
        <v>-0.47</v>
      </c>
      <c r="W123">
        <v>1.31</v>
      </c>
      <c r="X123">
        <v>-0.15</v>
      </c>
      <c r="Y123">
        <v>-0.83</v>
      </c>
      <c r="Z123">
        <v>-0.37</v>
      </c>
      <c r="AA123">
        <f>M123 - sorted!X$103</f>
        <v>-0.64930555555555536</v>
      </c>
      <c r="AB123">
        <f>N123 - sorted!Y$103</f>
        <v>-1.6722222222222216</v>
      </c>
      <c r="AC123">
        <f>O123 - sorted!Z$103</f>
        <v>-2.8022222222222224</v>
      </c>
      <c r="AD123">
        <f>P123 - sorted!AA$103</f>
        <v>-1.6347222222222217</v>
      </c>
      <c r="AE123">
        <f>Q123 - sorted!AB$103</f>
        <v>-1.4977777777777779</v>
      </c>
      <c r="AF123">
        <f t="shared" si="3"/>
        <v>-2.9015633266663747</v>
      </c>
      <c r="AG123">
        <f t="shared" si="3"/>
        <v>-9.0480903642915838</v>
      </c>
      <c r="AH123">
        <f t="shared" si="3"/>
        <v>-15.838062391191617</v>
      </c>
      <c r="AI123">
        <f t="shared" si="4"/>
        <v>-8.8227594341953441</v>
      </c>
      <c r="AJ123">
        <f t="shared" si="4"/>
        <v>-7.9998842598438937</v>
      </c>
    </row>
    <row r="124" spans="1:36" x14ac:dyDescent="0.35">
      <c r="A124" t="s">
        <v>180</v>
      </c>
      <c r="B124" s="1" t="s">
        <v>249</v>
      </c>
      <c r="C124">
        <v>-2.4074235548303009</v>
      </c>
      <c r="E124" t="str">
        <v>_______</v>
      </c>
      <c r="F124">
        <v>-7.1883606761435068</v>
      </c>
      <c r="G124" t="str">
        <v>Tim Hardaway Jr.</v>
      </c>
      <c r="H124" t="str">
        <v xml:space="preserve"> SG, SF</v>
      </c>
      <c r="I124" t="str">
        <v>DAL</v>
      </c>
      <c r="J124">
        <v>67</v>
      </c>
      <c r="K124">
        <v>29.6</v>
      </c>
      <c r="L124">
        <v>1</v>
      </c>
      <c r="M124">
        <v>0.13958333333333325</v>
      </c>
      <c r="N124">
        <v>-0.54902777777777789</v>
      </c>
      <c r="O124">
        <v>-0.24194444444444446</v>
      </c>
      <c r="P124">
        <v>-0.93055555555555536</v>
      </c>
      <c r="Q124">
        <v>-0.80958333333333343</v>
      </c>
      <c r="R124">
        <v>-0.69</v>
      </c>
      <c r="S124">
        <v>0.41</v>
      </c>
      <c r="T124">
        <v>1.6</v>
      </c>
      <c r="U124">
        <v>0.45</v>
      </c>
      <c r="V124">
        <v>-0.57999999999999996</v>
      </c>
      <c r="W124">
        <v>-0.33</v>
      </c>
      <c r="X124">
        <v>-0.71</v>
      </c>
      <c r="Y124">
        <v>-1.02</v>
      </c>
      <c r="Z124">
        <v>0.28000000000000003</v>
      </c>
      <c r="AA124">
        <f>M124 - sorted!X$103</f>
        <v>-0.6513888888888888</v>
      </c>
      <c r="AB124">
        <f>N124 - sorted!Y$103</f>
        <v>-1.2295833333333333</v>
      </c>
      <c r="AC124">
        <f>O124 - sorted!Z$103</f>
        <v>-0.81527777777777777</v>
      </c>
      <c r="AD124">
        <f>P124 - sorted!AA$103</f>
        <v>-1.6208333333333327</v>
      </c>
      <c r="AE124">
        <f>Q124 - sorted!AB$103</f>
        <v>-1.6651388888888892</v>
      </c>
      <c r="AF124">
        <f t="shared" si="3"/>
        <v>-2.9140817116717219</v>
      </c>
      <c r="AG124">
        <f t="shared" si="3"/>
        <v>-6.3883508301555985</v>
      </c>
      <c r="AH124">
        <f t="shared" si="3"/>
        <v>-3.8988613320923271</v>
      </c>
      <c r="AI124">
        <f t="shared" si="4"/>
        <v>-8.7393035341596992</v>
      </c>
      <c r="AJ124">
        <f t="shared" si="4"/>
        <v>-9.0055278552734102</v>
      </c>
    </row>
    <row r="125" spans="1:36" x14ac:dyDescent="0.35">
      <c r="A125" t="s">
        <v>196</v>
      </c>
      <c r="B125" s="1" t="s">
        <v>249</v>
      </c>
      <c r="C125">
        <v>-2.5831592973432671</v>
      </c>
      <c r="E125" t="str">
        <v>_______</v>
      </c>
      <c r="F125">
        <v>-12.4114119286209</v>
      </c>
      <c r="G125" t="str">
        <v>Dennis Schroder</v>
      </c>
      <c r="H125" t="str">
        <v>PG</v>
      </c>
      <c r="I125" t="str">
        <v>LAL</v>
      </c>
      <c r="J125">
        <v>67</v>
      </c>
      <c r="K125">
        <v>28.9</v>
      </c>
      <c r="L125">
        <v>1</v>
      </c>
      <c r="M125">
        <v>8.3750000000000074E-2</v>
      </c>
      <c r="N125">
        <v>-1.3493055555555555</v>
      </c>
      <c r="O125">
        <v>-1.805277777777778</v>
      </c>
      <c r="P125">
        <v>-2.1030555555555557</v>
      </c>
      <c r="Q125">
        <v>-0.73513888888888879</v>
      </c>
      <c r="R125">
        <v>-0.22</v>
      </c>
      <c r="S125">
        <v>0.81</v>
      </c>
      <c r="T125">
        <v>0.09</v>
      </c>
      <c r="U125">
        <v>0.4</v>
      </c>
      <c r="V125">
        <v>-0.72</v>
      </c>
      <c r="W125">
        <v>0.49</v>
      </c>
      <c r="X125">
        <v>-0.76</v>
      </c>
      <c r="Y125">
        <v>-0.88</v>
      </c>
      <c r="Z125">
        <v>-0.66</v>
      </c>
      <c r="AA125">
        <f>M125 - sorted!X$103</f>
        <v>-0.70722222222222197</v>
      </c>
      <c r="AB125">
        <f>N125 - sorted!Y$103</f>
        <v>-2.0298611111111109</v>
      </c>
      <c r="AC125">
        <f>O125 - sorted!Z$103</f>
        <v>-2.3786111111111112</v>
      </c>
      <c r="AD125">
        <f>P125 - sorted!AA$103</f>
        <v>-2.793333333333333</v>
      </c>
      <c r="AE125">
        <f>Q125 - sorted!AB$103</f>
        <v>-1.5906944444444444</v>
      </c>
      <c r="AF125">
        <f t="shared" si="3"/>
        <v>-3.249574429815012</v>
      </c>
      <c r="AG125">
        <f t="shared" si="3"/>
        <v>-11.197079790209429</v>
      </c>
      <c r="AH125">
        <f t="shared" si="3"/>
        <v>-13.292657440104461</v>
      </c>
      <c r="AI125">
        <f t="shared" si="4"/>
        <v>-15.7846506151688</v>
      </c>
      <c r="AJ125">
        <f t="shared" si="4"/>
        <v>-8.5582042310823532</v>
      </c>
    </row>
    <row r="126" spans="1:36" x14ac:dyDescent="0.35">
      <c r="A126" t="s">
        <v>157</v>
      </c>
      <c r="B126" s="1" t="s">
        <v>249</v>
      </c>
      <c r="C126">
        <v>-2.6904505927722351</v>
      </c>
      <c r="E126" t="str">
        <v>_______</v>
      </c>
      <c r="F126">
        <v>-8.5174778445178667</v>
      </c>
      <c r="G126" t="str">
        <v>Joe Harris</v>
      </c>
      <c r="H126" t="str">
        <v>SG, SF</v>
      </c>
      <c r="I126" t="str">
        <v>BRO</v>
      </c>
      <c r="J126">
        <v>70</v>
      </c>
      <c r="K126">
        <v>30.2</v>
      </c>
      <c r="L126">
        <v>1</v>
      </c>
      <c r="M126">
        <v>6.8055555555555716E-2</v>
      </c>
      <c r="N126">
        <v>-0.74861111111111089</v>
      </c>
      <c r="O126">
        <v>-0.31111111111111095</v>
      </c>
      <c r="P126">
        <v>-0.51527777777777795</v>
      </c>
      <c r="Q126">
        <v>-0.69027777777777766</v>
      </c>
      <c r="R126">
        <v>0.68</v>
      </c>
      <c r="S126">
        <v>-0.24</v>
      </c>
      <c r="T126">
        <v>1.1399999999999999</v>
      </c>
      <c r="U126">
        <v>0.19</v>
      </c>
      <c r="V126">
        <v>-0.4</v>
      </c>
      <c r="W126">
        <v>-0.45</v>
      </c>
      <c r="X126">
        <v>-0.85</v>
      </c>
      <c r="Y126">
        <v>-0.78</v>
      </c>
      <c r="Z126">
        <v>-0.06</v>
      </c>
      <c r="AA126">
        <f>M126 - sorted!X$103</f>
        <v>-0.72291666666666632</v>
      </c>
      <c r="AB126">
        <f>N126 - sorted!Y$103</f>
        <v>-1.4291666666666663</v>
      </c>
      <c r="AC126">
        <f>O126 - sorted!Z$103</f>
        <v>-0.88444444444444414</v>
      </c>
      <c r="AD126">
        <f>P126 - sorted!AA$103</f>
        <v>-1.2055555555555553</v>
      </c>
      <c r="AE126">
        <f>Q126 - sorted!AB$103</f>
        <v>-1.5458333333333334</v>
      </c>
      <c r="AF126">
        <f t="shared" si="3"/>
        <v>-3.343879596855289</v>
      </c>
      <c r="AG126">
        <f t="shared" si="3"/>
        <v>-7.5876121136678076</v>
      </c>
      <c r="AH126">
        <f t="shared" si="3"/>
        <v>-4.3144717142698337</v>
      </c>
      <c r="AI126">
        <f t="shared" si="4"/>
        <v>-6.2439721230939336</v>
      </c>
      <c r="AJ126">
        <f t="shared" si="4"/>
        <v>-8.2886416739672235</v>
      </c>
    </row>
    <row r="127" spans="1:36" x14ac:dyDescent="0.35">
      <c r="A127" t="s">
        <v>155</v>
      </c>
      <c r="B127" s="1" t="s">
        <v>249</v>
      </c>
      <c r="C127">
        <v>-2.819940087255469</v>
      </c>
      <c r="E127" t="str">
        <v>_______</v>
      </c>
      <c r="F127">
        <v>-10.136096525558319</v>
      </c>
      <c r="G127" t="str">
        <v>Goran Dragic</v>
      </c>
      <c r="H127" t="str">
        <v>PG</v>
      </c>
      <c r="I127" t="str">
        <v>MIA</v>
      </c>
      <c r="J127">
        <v>48</v>
      </c>
      <c r="K127">
        <v>26.5</v>
      </c>
      <c r="L127">
        <v>1</v>
      </c>
      <c r="M127">
        <v>6.6666666666666791E-2</v>
      </c>
      <c r="N127">
        <v>-1.1199999999999997</v>
      </c>
      <c r="O127">
        <v>-1.9799999999999998</v>
      </c>
      <c r="P127">
        <v>-0.99999999999999978</v>
      </c>
      <c r="Q127">
        <v>-0.48666666666666647</v>
      </c>
      <c r="R127">
        <v>-0.55000000000000004</v>
      </c>
      <c r="S127">
        <v>-0.18</v>
      </c>
      <c r="T127">
        <v>0.52</v>
      </c>
      <c r="U127">
        <v>0.33</v>
      </c>
      <c r="V127">
        <v>-0.72</v>
      </c>
      <c r="W127">
        <v>1.29</v>
      </c>
      <c r="X127">
        <v>-0.59</v>
      </c>
      <c r="Y127">
        <v>-0.83</v>
      </c>
      <c r="Z127">
        <v>-0.95</v>
      </c>
      <c r="AA127">
        <f>M127 - sorted!X$103</f>
        <v>-0.72430555555555531</v>
      </c>
      <c r="AB127">
        <f>N127 - sorted!Y$103</f>
        <v>-1.800555555555555</v>
      </c>
      <c r="AC127">
        <f>O127 - sorted!Z$103</f>
        <v>-2.5533333333333328</v>
      </c>
      <c r="AD127">
        <f>P127 - sorted!AA$103</f>
        <v>-1.6902777777777773</v>
      </c>
      <c r="AE127">
        <f>Q127 - sorted!AB$103</f>
        <v>-1.3422222222222222</v>
      </c>
      <c r="AF127">
        <f t="shared" si="3"/>
        <v>-3.3522251868588544</v>
      </c>
      <c r="AG127">
        <f t="shared" si="3"/>
        <v>-9.8192228806209378</v>
      </c>
      <c r="AH127">
        <f t="shared" si="3"/>
        <v>-14.342532662552864</v>
      </c>
      <c r="AI127">
        <f t="shared" si="4"/>
        <v>-9.1565830343379222</v>
      </c>
      <c r="AJ127">
        <f t="shared" si="4"/>
        <v>-7.0651781794446755</v>
      </c>
    </row>
    <row r="128" spans="1:36" x14ac:dyDescent="0.35">
      <c r="A128" t="s">
        <v>147</v>
      </c>
      <c r="B128" s="1" t="s">
        <v>249</v>
      </c>
      <c r="C128">
        <v>-2.8217899371766588</v>
      </c>
      <c r="E128" t="str">
        <v>_______</v>
      </c>
      <c r="F128">
        <v>-0.21720124814241903</v>
      </c>
      <c r="G128" t="str">
        <v>Kevon Looney</v>
      </c>
      <c r="H128" t="str">
        <v>PF, C</v>
      </c>
      <c r="I128" t="str">
        <v>GSW</v>
      </c>
      <c r="J128">
        <v>64</v>
      </c>
      <c r="K128">
        <v>22.7</v>
      </c>
      <c r="L128">
        <v>1</v>
      </c>
      <c r="M128">
        <v>-8.8888888888888958E-3</v>
      </c>
      <c r="N128">
        <v>0.49777777777777782</v>
      </c>
      <c r="O128">
        <v>0.65777777777777779</v>
      </c>
      <c r="P128">
        <v>0.78222222222222249</v>
      </c>
      <c r="Q128">
        <v>0.24888888888888885</v>
      </c>
      <c r="R128">
        <v>1.1200000000000001</v>
      </c>
      <c r="S128">
        <v>-0.32</v>
      </c>
      <c r="T128">
        <v>-1.75</v>
      </c>
      <c r="U128">
        <v>-0.75</v>
      </c>
      <c r="V128">
        <v>0.87</v>
      </c>
      <c r="W128">
        <v>-0.18</v>
      </c>
      <c r="X128">
        <v>1</v>
      </c>
      <c r="Y128">
        <v>0.28999999999999998</v>
      </c>
      <c r="Z128">
        <v>0.28000000000000003</v>
      </c>
      <c r="AA128">
        <f>M128 - sorted!X$103</f>
        <v>-0.79986111111111102</v>
      </c>
      <c r="AB128">
        <f>N128 - sorted!Y$103</f>
        <v>-0.18277777777777743</v>
      </c>
      <c r="AC128">
        <f>O128 - sorted!Z$103</f>
        <v>8.4444444444444544E-2</v>
      </c>
      <c r="AD128">
        <f>P128 - sorted!AA$103</f>
        <v>9.194444444444505E-2</v>
      </c>
      <c r="AE128">
        <f>Q128 - sorted!AB$103</f>
        <v>-0.60666666666666691</v>
      </c>
      <c r="AF128">
        <f t="shared" si="3"/>
        <v>-3.8062252830527603</v>
      </c>
      <c r="AG128">
        <f t="shared" si="3"/>
        <v>-9.8279644469078109E-2</v>
      </c>
      <c r="AH128">
        <f t="shared" si="3"/>
        <v>1.5074118722167187</v>
      </c>
      <c r="AI128">
        <f t="shared" si="4"/>
        <v>1.5524780582359696</v>
      </c>
      <c r="AJ128">
        <f t="shared" si="4"/>
        <v>-2.6453537135569491</v>
      </c>
    </row>
    <row r="129" spans="1:36" x14ac:dyDescent="0.35">
      <c r="A129" t="s">
        <v>182</v>
      </c>
      <c r="B129" s="1" t="s">
        <v>249</v>
      </c>
      <c r="C129">
        <v>-3.0363725280345912</v>
      </c>
      <c r="E129" t="str">
        <v>_______</v>
      </c>
      <c r="F129">
        <v>-3.1547629229906944</v>
      </c>
      <c r="G129" t="str">
        <v>Will Barton</v>
      </c>
      <c r="H129" t="str">
        <v>SF, SG</v>
      </c>
      <c r="I129" t="str">
        <v>DEN</v>
      </c>
      <c r="J129">
        <v>68</v>
      </c>
      <c r="K129">
        <v>27.5</v>
      </c>
      <c r="L129">
        <v>1</v>
      </c>
      <c r="M129">
        <v>-1.8888888888888792E-2</v>
      </c>
      <c r="N129">
        <v>5.6666666666666768E-2</v>
      </c>
      <c r="O129">
        <v>-0.151111111111111</v>
      </c>
      <c r="P129">
        <v>9.444444444444447E-2</v>
      </c>
      <c r="Q129">
        <v>-0.19833333333333325</v>
      </c>
      <c r="R129">
        <v>-0.39</v>
      </c>
      <c r="S129">
        <v>-0.04</v>
      </c>
      <c r="T129">
        <v>0.1</v>
      </c>
      <c r="U129">
        <v>-0.09</v>
      </c>
      <c r="V129">
        <v>0.16</v>
      </c>
      <c r="W129">
        <v>0.22</v>
      </c>
      <c r="X129">
        <v>0.02</v>
      </c>
      <c r="Y129">
        <v>-0.19</v>
      </c>
      <c r="Z129">
        <v>0.27</v>
      </c>
      <c r="AA129">
        <f>M129 - sorted!X$103</f>
        <v>-0.80986111111111092</v>
      </c>
      <c r="AB129">
        <f>N129 - sorted!Y$103</f>
        <v>-0.62388888888888849</v>
      </c>
      <c r="AC129">
        <f>O129 - sorted!Z$103</f>
        <v>-0.72444444444444422</v>
      </c>
      <c r="AD129">
        <f>P129 - sorted!AA$103</f>
        <v>-0.59583333333333299</v>
      </c>
      <c r="AE129">
        <f>Q129 - sorted!AB$103</f>
        <v>-1.0538888888888889</v>
      </c>
      <c r="AF129">
        <f t="shared" si="3"/>
        <v>-3.8663135310784247</v>
      </c>
      <c r="AG129">
        <f t="shared" si="3"/>
        <v>-2.7488390296011445</v>
      </c>
      <c r="AH129">
        <f t="shared" si="3"/>
        <v>-3.3530597458592108</v>
      </c>
      <c r="AI129">
        <f t="shared" si="4"/>
        <v>-2.5802581115291425</v>
      </c>
      <c r="AJ129">
        <f t="shared" si="4"/>
        <v>-5.3326336947046977</v>
      </c>
    </row>
    <row r="130" spans="1:36" x14ac:dyDescent="0.35">
      <c r="A130" t="s">
        <v>183</v>
      </c>
      <c r="B130" s="1" t="s">
        <v>249</v>
      </c>
      <c r="C130">
        <v>-3.1547629229906944</v>
      </c>
      <c r="E130" t="str">
        <v>_______</v>
      </c>
      <c r="F130">
        <v>-7.8080603997418514</v>
      </c>
      <c r="G130" t="str">
        <v>Troy Brown Jr.</v>
      </c>
      <c r="H130" t="str">
        <v>SF</v>
      </c>
      <c r="I130" t="str">
        <v>WAS</v>
      </c>
      <c r="J130">
        <v>67</v>
      </c>
      <c r="K130">
        <v>25.8</v>
      </c>
      <c r="L130">
        <v>1</v>
      </c>
      <c r="M130">
        <v>-3.722222222222215E-2</v>
      </c>
      <c r="N130">
        <v>-0.64208333333333323</v>
      </c>
      <c r="O130">
        <v>-0.67</v>
      </c>
      <c r="P130">
        <v>-0.77236111111111105</v>
      </c>
      <c r="Q130">
        <v>-1.0143055555555553</v>
      </c>
      <c r="R130">
        <v>-0.27</v>
      </c>
      <c r="S130">
        <v>0.14000000000000001</v>
      </c>
      <c r="T130">
        <v>-0.5</v>
      </c>
      <c r="U130">
        <v>-0.39</v>
      </c>
      <c r="V130">
        <v>0.27</v>
      </c>
      <c r="W130">
        <v>0.03</v>
      </c>
      <c r="X130">
        <v>0.68</v>
      </c>
      <c r="Y130">
        <v>-1.05</v>
      </c>
      <c r="Z130">
        <v>0.4</v>
      </c>
      <c r="AA130">
        <f>M130 - sorted!X$103</f>
        <v>-0.82819444444444423</v>
      </c>
      <c r="AB130">
        <f>N130 - sorted!Y$103</f>
        <v>-1.3226388888888885</v>
      </c>
      <c r="AC130">
        <f>O130 - sorted!Z$103</f>
        <v>-1.2433333333333332</v>
      </c>
      <c r="AD130">
        <f>P130 - sorted!AA$103</f>
        <v>-1.4626388888888884</v>
      </c>
      <c r="AE130">
        <f>Q130 - sorted!AB$103</f>
        <v>-1.8698611111111112</v>
      </c>
      <c r="AF130">
        <f t="shared" si="3"/>
        <v>-3.9764753191254751</v>
      </c>
      <c r="AG130">
        <f t="shared" si="3"/>
        <v>-6.9475053603944144</v>
      </c>
      <c r="AH130">
        <f t="shared" si="3"/>
        <v>-6.4709721711908861</v>
      </c>
      <c r="AI130">
        <f t="shared" si="4"/>
        <v>-7.7887408327537084</v>
      </c>
      <c r="AJ130">
        <f t="shared" si="4"/>
        <v>-10.235667821798806</v>
      </c>
    </row>
    <row r="131" spans="1:36" x14ac:dyDescent="0.35">
      <c r="A131" t="s">
        <v>193</v>
      </c>
      <c r="B131" s="1" t="s">
        <v>249</v>
      </c>
      <c r="C131">
        <v>-4.0574896845309709</v>
      </c>
      <c r="E131" t="str">
        <v>_______</v>
      </c>
      <c r="F131">
        <v>-1.8672673778430884</v>
      </c>
      <c r="G131" t="str">
        <v>Paul Millsap</v>
      </c>
      <c r="H131" t="str">
        <v>PF, C</v>
      </c>
      <c r="I131" t="str">
        <v>DEN</v>
      </c>
      <c r="J131">
        <v>60</v>
      </c>
      <c r="K131">
        <v>24.1</v>
      </c>
      <c r="L131">
        <v>1</v>
      </c>
      <c r="M131">
        <v>-4.1666666666666789E-2</v>
      </c>
      <c r="N131">
        <v>0.24999999999999992</v>
      </c>
      <c r="O131">
        <v>0.68333333333333324</v>
      </c>
      <c r="P131">
        <v>-0.14166666666666675</v>
      </c>
      <c r="Q131">
        <v>8.3333333333333218E-2</v>
      </c>
      <c r="R131">
        <v>0.42</v>
      </c>
      <c r="S131">
        <v>0.47</v>
      </c>
      <c r="T131">
        <v>-0.5</v>
      </c>
      <c r="U131">
        <v>-0.25</v>
      </c>
      <c r="V131">
        <v>0.35</v>
      </c>
      <c r="W131">
        <v>-0.52</v>
      </c>
      <c r="X131">
        <v>-0.02</v>
      </c>
      <c r="Y131">
        <v>0.15</v>
      </c>
      <c r="Z131">
        <v>0.2</v>
      </c>
      <c r="AA131">
        <f>M131 - sorted!X$103</f>
        <v>-0.83263888888888882</v>
      </c>
      <c r="AB131">
        <f>N131 - sorted!Y$103</f>
        <v>-0.43055555555555536</v>
      </c>
      <c r="AC131">
        <f>O131 - sorted!Z$103</f>
        <v>0.10999999999999999</v>
      </c>
      <c r="AD131">
        <f>P131 - sorted!AA$103</f>
        <v>-0.83194444444444415</v>
      </c>
      <c r="AE131">
        <f>Q131 - sorted!AB$103</f>
        <v>-0.77222222222222248</v>
      </c>
      <c r="AF131">
        <f t="shared" si="3"/>
        <v>-4.0031812071368815</v>
      </c>
      <c r="AG131">
        <f t="shared" si="3"/>
        <v>-1.5871329011049755</v>
      </c>
      <c r="AH131">
        <f t="shared" ref="AH131:AH194" si="5">1900 * AC131/($AN$7 * 1) + 1</f>
        <v>1.6609707282823036</v>
      </c>
      <c r="AI131">
        <f t="shared" si="4"/>
        <v>-3.9990084121350984</v>
      </c>
      <c r="AJ131">
        <f t="shared" si="4"/>
        <v>-3.6401480419818304</v>
      </c>
    </row>
    <row r="132" spans="1:36" x14ac:dyDescent="0.35">
      <c r="A132" t="s">
        <v>173</v>
      </c>
      <c r="B132" s="1" t="s">
        <v>249</v>
      </c>
      <c r="C132">
        <v>-4.0648890842157277</v>
      </c>
      <c r="E132" t="str">
        <v>_______</v>
      </c>
      <c r="F132">
        <v>9.2373816990550228</v>
      </c>
      <c r="G132" t="str">
        <v>Clint Capela</v>
      </c>
      <c r="H132" t="str">
        <v>C</v>
      </c>
      <c r="I132" t="str">
        <v>ATL</v>
      </c>
      <c r="J132">
        <v>59</v>
      </c>
      <c r="K132">
        <v>29.7</v>
      </c>
      <c r="L132">
        <v>1</v>
      </c>
      <c r="M132">
        <v>-4.9166666666666324E-2</v>
      </c>
      <c r="N132">
        <v>1.9175000000000002</v>
      </c>
      <c r="O132">
        <v>2.4337500000000003</v>
      </c>
      <c r="P132">
        <v>4.3266666666666671</v>
      </c>
      <c r="Q132">
        <v>2.0076388888888892</v>
      </c>
      <c r="R132">
        <v>3.16</v>
      </c>
      <c r="S132">
        <v>-2.94</v>
      </c>
      <c r="T132">
        <v>-1.75</v>
      </c>
      <c r="U132">
        <v>-0.18</v>
      </c>
      <c r="V132">
        <v>2.4500000000000002</v>
      </c>
      <c r="W132">
        <v>-0.63</v>
      </c>
      <c r="X132">
        <v>-0.17</v>
      </c>
      <c r="Y132">
        <v>2.5099999999999998</v>
      </c>
      <c r="Z132">
        <v>-0.11</v>
      </c>
      <c r="AA132">
        <f>M132 - sorted!X$103</f>
        <v>-0.84013888888888844</v>
      </c>
      <c r="AB132">
        <f>N132 - sorted!Y$103</f>
        <v>1.2369444444444451</v>
      </c>
      <c r="AC132">
        <f>O132 - sorted!Z$103</f>
        <v>1.8604166666666671</v>
      </c>
      <c r="AD132">
        <f>P132 - sorted!AA$103</f>
        <v>3.6363888888888898</v>
      </c>
      <c r="AE132">
        <f>Q132 - sorted!AB$103</f>
        <v>1.1520833333333336</v>
      </c>
      <c r="AF132">
        <f t="shared" ref="AF132:AH195" si="6">1900 * AA132/($AN$7 * 1) + 1</f>
        <v>-4.0482473931561271</v>
      </c>
      <c r="AG132">
        <f t="shared" si="6"/>
        <v>8.4325824571744938</v>
      </c>
      <c r="AH132">
        <f t="shared" si="6"/>
        <v>12.178917809774571</v>
      </c>
      <c r="AI132">
        <f t="shared" ref="AI132:AJ195" si="7">1900 * AD132/($AN$7 * 1) + 1</f>
        <v>22.850423747332425</v>
      </c>
      <c r="AJ132">
        <f t="shared" si="7"/>
        <v>7.9226669079567058</v>
      </c>
    </row>
    <row r="133" spans="1:36" x14ac:dyDescent="0.35">
      <c r="A133" t="s">
        <v>190</v>
      </c>
      <c r="B133" s="1" t="s">
        <v>249</v>
      </c>
      <c r="C133">
        <v>-4.3997119199509527</v>
      </c>
      <c r="E133" t="str">
        <v>_______</v>
      </c>
      <c r="F133">
        <v>-1.7840241313895775</v>
      </c>
      <c r="G133" t="str">
        <v>PJ Washington</v>
      </c>
      <c r="H133" t="str">
        <v>PF</v>
      </c>
      <c r="I133" t="str">
        <v>CHA</v>
      </c>
      <c r="J133">
        <v>70</v>
      </c>
      <c r="K133">
        <v>32.4</v>
      </c>
      <c r="L133">
        <v>1</v>
      </c>
      <c r="M133">
        <v>-9.7222222222222071E-2</v>
      </c>
      <c r="N133">
        <v>0.26250000000000018</v>
      </c>
      <c r="O133">
        <v>0.36944444444444463</v>
      </c>
      <c r="P133">
        <v>1.4291666666666669</v>
      </c>
      <c r="Q133">
        <v>0.68055555555555569</v>
      </c>
      <c r="R133">
        <v>0.09</v>
      </c>
      <c r="S133">
        <v>-1.2</v>
      </c>
      <c r="T133">
        <v>0.28999999999999998</v>
      </c>
      <c r="U133">
        <v>0.24</v>
      </c>
      <c r="V133">
        <v>0.44</v>
      </c>
      <c r="W133">
        <v>-0.11</v>
      </c>
      <c r="X133">
        <v>0.15</v>
      </c>
      <c r="Y133">
        <v>0.8</v>
      </c>
      <c r="Z133">
        <v>-0.43</v>
      </c>
      <c r="AA133">
        <f>M133 - sorted!X$103</f>
        <v>-0.88819444444444418</v>
      </c>
      <c r="AB133">
        <f>N133 - sorted!Y$103</f>
        <v>-0.41805555555555507</v>
      </c>
      <c r="AC133">
        <f>O133 - sorted!Z$103</f>
        <v>-0.20388888888888862</v>
      </c>
      <c r="AD133">
        <f>P133 - sorted!AA$103</f>
        <v>0.73888888888888948</v>
      </c>
      <c r="AE133">
        <f>Q133 - sorted!AB$103</f>
        <v>-0.17500000000000004</v>
      </c>
      <c r="AF133">
        <f t="shared" si="6"/>
        <v>-4.3370048072794578</v>
      </c>
      <c r="AG133">
        <f t="shared" si="6"/>
        <v>-1.5120225910728937</v>
      </c>
      <c r="AH133">
        <f t="shared" si="6"/>
        <v>-0.22513261252325845</v>
      </c>
      <c r="AI133">
        <f t="shared" si="7"/>
        <v>5.439853881896286</v>
      </c>
      <c r="AJ133">
        <f t="shared" si="7"/>
        <v>-5.1544340449119597E-2</v>
      </c>
    </row>
    <row r="134" spans="1:36" x14ac:dyDescent="0.35">
      <c r="A134" t="s">
        <v>197</v>
      </c>
      <c r="B134" s="1" t="s">
        <v>249</v>
      </c>
      <c r="C134">
        <v>-4.412660869399275</v>
      </c>
      <c r="E134" t="str">
        <v>_______</v>
      </c>
      <c r="F134">
        <v>-6.6398801745109388</v>
      </c>
      <c r="G134" t="str">
        <v>Harrison Barnes</v>
      </c>
      <c r="H134" t="str">
        <v>SF, PF</v>
      </c>
      <c r="I134" t="str">
        <v>SAC</v>
      </c>
      <c r="J134">
        <v>70</v>
      </c>
      <c r="K134">
        <v>33.799999999999997</v>
      </c>
      <c r="L134">
        <v>1</v>
      </c>
      <c r="M134">
        <v>-0.10694444444444433</v>
      </c>
      <c r="N134">
        <v>-0.46666666666666651</v>
      </c>
      <c r="O134">
        <v>-0.26249999999999979</v>
      </c>
      <c r="P134">
        <v>-1.088888888888889</v>
      </c>
      <c r="Q134">
        <v>-0.91388888888888875</v>
      </c>
      <c r="R134">
        <v>0.17</v>
      </c>
      <c r="S134">
        <v>0.64</v>
      </c>
      <c r="T134">
        <v>-0.12</v>
      </c>
      <c r="U134">
        <v>0.17</v>
      </c>
      <c r="V134">
        <v>0.02</v>
      </c>
      <c r="W134">
        <v>-0.21</v>
      </c>
      <c r="X134">
        <v>-0.78</v>
      </c>
      <c r="Y134">
        <v>-0.83</v>
      </c>
      <c r="Z134">
        <v>0.46</v>
      </c>
      <c r="AA134">
        <f>M134 - sorted!X$103</f>
        <v>-0.89791666666666636</v>
      </c>
      <c r="AB134">
        <f>N134 - sorted!Y$103</f>
        <v>-1.1472222222222217</v>
      </c>
      <c r="AC134">
        <f>O134 - sorted!Z$103</f>
        <v>-0.83583333333333298</v>
      </c>
      <c r="AD134">
        <f>P134 - sorted!AA$103</f>
        <v>-1.7791666666666663</v>
      </c>
      <c r="AE134">
        <f>Q134 - sorted!AB$103</f>
        <v>-1.7694444444444444</v>
      </c>
      <c r="AF134">
        <f t="shared" si="6"/>
        <v>-4.3954239373044093</v>
      </c>
      <c r="AG134">
        <f t="shared" si="6"/>
        <v>-5.8934573429442247</v>
      </c>
      <c r="AH134">
        <f t="shared" si="6"/>
        <v>-4.0223760641450781</v>
      </c>
      <c r="AI134">
        <f t="shared" si="7"/>
        <v>-9.6907007945660464</v>
      </c>
      <c r="AJ134">
        <f t="shared" si="7"/>
        <v>-9.6322816645410967</v>
      </c>
    </row>
    <row r="135" spans="1:36" x14ac:dyDescent="0.35">
      <c r="A135" t="s">
        <v>216</v>
      </c>
      <c r="B135" s="1" t="s">
        <v>249</v>
      </c>
      <c r="C135">
        <v>-4.6420422596267228</v>
      </c>
      <c r="E135" t="str">
        <v>Tom</v>
      </c>
      <c r="F135">
        <v>22.236277095250756</v>
      </c>
      <c r="G135" t="str">
        <v>Myles Turner</v>
      </c>
      <c r="H135" t="str">
        <v>C</v>
      </c>
      <c r="I135" t="str">
        <v>IND</v>
      </c>
      <c r="J135">
        <v>70</v>
      </c>
      <c r="K135">
        <v>29.8</v>
      </c>
      <c r="L135">
        <v>1</v>
      </c>
      <c r="M135">
        <v>-0.11666666666666661</v>
      </c>
      <c r="N135">
        <v>3.8694444444444445</v>
      </c>
      <c r="O135">
        <v>4.5597222222222218</v>
      </c>
      <c r="P135">
        <v>4.2680555555555557</v>
      </c>
      <c r="Q135">
        <v>3.7430555555555558</v>
      </c>
      <c r="R135">
        <v>0.38</v>
      </c>
      <c r="S135">
        <v>-0.41</v>
      </c>
      <c r="T135">
        <v>0.02</v>
      </c>
      <c r="U135">
        <v>-0.03</v>
      </c>
      <c r="V135">
        <v>0.83</v>
      </c>
      <c r="W135">
        <v>-0.71</v>
      </c>
      <c r="X135">
        <v>-0.2</v>
      </c>
      <c r="Y135">
        <v>3.97</v>
      </c>
      <c r="Z135">
        <v>0.13</v>
      </c>
      <c r="AA135">
        <f>M135 - sorted!X$103</f>
        <v>-0.90763888888888866</v>
      </c>
      <c r="AB135">
        <f>N135 - sorted!Y$103</f>
        <v>3.1888888888888891</v>
      </c>
      <c r="AC135">
        <f>O135 - sorted!Z$103</f>
        <v>3.9863888888888885</v>
      </c>
      <c r="AD135">
        <f>P135 - sorted!AA$103</f>
        <v>3.5777777777777784</v>
      </c>
      <c r="AE135">
        <f>Q135 - sorted!AB$103</f>
        <v>2.8875000000000002</v>
      </c>
      <c r="AF135">
        <f t="shared" si="6"/>
        <v>-4.4538430673293607</v>
      </c>
      <c r="AG135">
        <f t="shared" si="6"/>
        <v>20.161474648183958</v>
      </c>
      <c r="AH135">
        <f t="shared" si="6"/>
        <v>24.953512428230653</v>
      </c>
      <c r="AI135">
        <f t="shared" si="7"/>
        <v>22.498239849182003</v>
      </c>
      <c r="AJ135">
        <f t="shared" si="7"/>
        <v>18.350481617410473</v>
      </c>
    </row>
    <row r="136" spans="1:36" x14ac:dyDescent="0.35">
      <c r="A136" t="s">
        <v>195</v>
      </c>
      <c r="B136" s="1" t="s">
        <v>249</v>
      </c>
      <c r="C136">
        <v>-4.6744146332475323</v>
      </c>
      <c r="E136" t="str">
        <v>_______</v>
      </c>
      <c r="F136">
        <v>12.783543997974506</v>
      </c>
      <c r="G136" t="str">
        <v xml:space="preserve">Daniel Theis </v>
      </c>
      <c r="H136" t="str">
        <v>C, PF</v>
      </c>
      <c r="I136" t="str">
        <v>BOS</v>
      </c>
      <c r="J136">
        <v>70</v>
      </c>
      <c r="K136">
        <v>26.1</v>
      </c>
      <c r="L136">
        <v>1</v>
      </c>
      <c r="M136">
        <v>-0.13611111111111107</v>
      </c>
      <c r="N136">
        <v>2.4500000000000002</v>
      </c>
      <c r="O136">
        <v>2.8874999999999997</v>
      </c>
      <c r="P136">
        <v>2.5666666666666664</v>
      </c>
      <c r="Q136">
        <v>1.7597222222222222</v>
      </c>
      <c r="R136">
        <v>1.72</v>
      </c>
      <c r="S136">
        <v>-0.12</v>
      </c>
      <c r="T136">
        <v>-1.1200000000000001</v>
      </c>
      <c r="U136">
        <v>-0.47</v>
      </c>
      <c r="V136">
        <v>0.89</v>
      </c>
      <c r="W136">
        <v>-0.45</v>
      </c>
      <c r="X136">
        <v>-0.59</v>
      </c>
      <c r="Y136">
        <v>1.95</v>
      </c>
      <c r="Z136">
        <v>0.71</v>
      </c>
      <c r="AA136">
        <f>M136 - sorted!X$103</f>
        <v>-0.92708333333333315</v>
      </c>
      <c r="AB136">
        <f>N136 - sorted!Y$103</f>
        <v>1.7694444444444448</v>
      </c>
      <c r="AC136">
        <f>O136 - sorted!Z$103</f>
        <v>2.3141666666666665</v>
      </c>
      <c r="AD136">
        <f>P136 - sorted!AA$103</f>
        <v>1.8763888888888891</v>
      </c>
      <c r="AE136">
        <f>Q136 - sorted!AB$103</f>
        <v>0.90416666666666645</v>
      </c>
      <c r="AF136">
        <f t="shared" si="6"/>
        <v>-4.5706813273792628</v>
      </c>
      <c r="AG136">
        <f t="shared" si="6"/>
        <v>11.6322816645411</v>
      </c>
      <c r="AH136">
        <f t="shared" si="6"/>
        <v>14.905422063939069</v>
      </c>
      <c r="AI136">
        <f t="shared" si="7"/>
        <v>12.274892094815559</v>
      </c>
      <c r="AJ136">
        <f t="shared" si="7"/>
        <v>6.4329790923204495</v>
      </c>
    </row>
    <row r="137" spans="1:36" x14ac:dyDescent="0.35">
      <c r="A137" t="s">
        <v>178</v>
      </c>
      <c r="B137" s="1" t="s">
        <v>249</v>
      </c>
      <c r="C137">
        <v>-4.6975377572623955</v>
      </c>
      <c r="E137" t="str">
        <v>_______</v>
      </c>
      <c r="F137">
        <v>-7.1800363514981562</v>
      </c>
      <c r="G137" t="str">
        <v xml:space="preserve">Trevor Ariza </v>
      </c>
      <c r="H137" t="str">
        <v>SF</v>
      </c>
      <c r="I137" t="str">
        <v>OKL</v>
      </c>
      <c r="J137">
        <v>58</v>
      </c>
      <c r="K137">
        <v>24.8</v>
      </c>
      <c r="L137">
        <v>1</v>
      </c>
      <c r="M137">
        <v>-0.16916666666666663</v>
      </c>
      <c r="N137">
        <v>-0.5477777777777777</v>
      </c>
      <c r="O137">
        <v>-0.17722222222222225</v>
      </c>
      <c r="P137">
        <v>-0.85388888888888881</v>
      </c>
      <c r="Q137">
        <v>-0.79749999999999999</v>
      </c>
      <c r="R137">
        <v>-0.2</v>
      </c>
      <c r="S137">
        <v>0.38</v>
      </c>
      <c r="T137">
        <v>0.17</v>
      </c>
      <c r="U137">
        <v>-0.91</v>
      </c>
      <c r="V137">
        <v>0.03</v>
      </c>
      <c r="W137">
        <v>-0.46</v>
      </c>
      <c r="X137">
        <v>0.78</v>
      </c>
      <c r="Y137">
        <v>-0.78</v>
      </c>
      <c r="Z137">
        <v>0.31</v>
      </c>
      <c r="AA137">
        <f>M137 - sorted!X$103</f>
        <v>-0.96013888888888865</v>
      </c>
      <c r="AB137">
        <f>N137 - sorted!Y$103</f>
        <v>-1.2283333333333331</v>
      </c>
      <c r="AC137">
        <f>O137 - sorted!Z$103</f>
        <v>-0.75055555555555553</v>
      </c>
      <c r="AD137">
        <f>P137 - sorted!AA$103</f>
        <v>-1.5441666666666662</v>
      </c>
      <c r="AE137">
        <f>Q137 - sorted!AB$103</f>
        <v>-1.6530555555555557</v>
      </c>
      <c r="AF137">
        <f t="shared" si="6"/>
        <v>-4.769306369464096</v>
      </c>
      <c r="AG137">
        <f t="shared" si="6"/>
        <v>-6.3808397991523904</v>
      </c>
      <c r="AH137">
        <f t="shared" si="6"/>
        <v>-3.5099568379262234</v>
      </c>
      <c r="AI137">
        <f t="shared" si="7"/>
        <v>-8.2786269659629426</v>
      </c>
      <c r="AJ137">
        <f t="shared" si="7"/>
        <v>-8.9329212222423973</v>
      </c>
    </row>
    <row r="138" spans="1:36" x14ac:dyDescent="0.35">
      <c r="A138" t="s">
        <v>186</v>
      </c>
      <c r="B138" s="1" t="s">
        <v>249</v>
      </c>
      <c r="C138">
        <v>-4.7160362564742879</v>
      </c>
      <c r="E138" t="str">
        <v>_______</v>
      </c>
      <c r="F138">
        <v>-5.8999402060353043</v>
      </c>
      <c r="G138" t="str">
        <v xml:space="preserve">Keldon Johnson </v>
      </c>
      <c r="H138" t="str">
        <v>SF</v>
      </c>
      <c r="I138" t="str">
        <v>SAS</v>
      </c>
      <c r="J138">
        <v>40</v>
      </c>
      <c r="K138">
        <v>21.1</v>
      </c>
      <c r="L138">
        <v>1</v>
      </c>
      <c r="M138">
        <v>-0.19444444444444442</v>
      </c>
      <c r="N138">
        <v>-0.35555555555555551</v>
      </c>
      <c r="O138">
        <v>8.8888888888888948E-2</v>
      </c>
      <c r="P138">
        <v>-0.57222222222222241</v>
      </c>
      <c r="Q138">
        <v>-0.75</v>
      </c>
      <c r="R138">
        <v>1.25</v>
      </c>
      <c r="S138">
        <v>0.39</v>
      </c>
      <c r="T138">
        <v>-0.66</v>
      </c>
      <c r="U138">
        <v>-0.35</v>
      </c>
      <c r="V138">
        <v>-0.3</v>
      </c>
      <c r="W138">
        <v>-0.8</v>
      </c>
      <c r="X138">
        <v>0.12</v>
      </c>
      <c r="Y138">
        <v>-1</v>
      </c>
      <c r="Z138">
        <v>0.71</v>
      </c>
      <c r="AA138">
        <f>M138 - sorted!X$103</f>
        <v>-0.9854166666666665</v>
      </c>
      <c r="AB138">
        <f>N138 - sorted!Y$103</f>
        <v>-1.0361111111111108</v>
      </c>
      <c r="AC138">
        <f>O138 - sorted!Z$103</f>
        <v>-0.48444444444444429</v>
      </c>
      <c r="AD138">
        <f>P138 - sorted!AA$103</f>
        <v>-1.2624999999999997</v>
      </c>
      <c r="AE138">
        <f>Q138 - sorted!AB$103</f>
        <v>-1.6055555555555556</v>
      </c>
      <c r="AF138">
        <f t="shared" si="6"/>
        <v>-4.9211961075289699</v>
      </c>
      <c r="AG138">
        <f t="shared" si="6"/>
        <v>-5.2258101426590704</v>
      </c>
      <c r="AH138">
        <f t="shared" si="6"/>
        <v>-1.9109417932432757</v>
      </c>
      <c r="AI138">
        <f t="shared" si="7"/>
        <v>-6.5861413132400752</v>
      </c>
      <c r="AJ138">
        <f t="shared" si="7"/>
        <v>-8.6475020441204933</v>
      </c>
    </row>
    <row r="139" spans="1:36" x14ac:dyDescent="0.35">
      <c r="A139" t="s">
        <v>152</v>
      </c>
      <c r="B139" s="1" t="s">
        <v>249</v>
      </c>
      <c r="C139">
        <v>-4.7271353560014191</v>
      </c>
      <c r="E139" t="str">
        <v>_______</v>
      </c>
      <c r="F139">
        <v>-14.927207821438063</v>
      </c>
      <c r="G139" t="str">
        <v>Spencer Dinwiddie</v>
      </c>
      <c r="H139" t="str">
        <v>PG, SG</v>
      </c>
      <c r="I139" t="str">
        <v>BRO</v>
      </c>
      <c r="J139">
        <v>64</v>
      </c>
      <c r="K139">
        <v>27.8</v>
      </c>
      <c r="L139">
        <v>1</v>
      </c>
      <c r="M139">
        <v>-0.23999999999999991</v>
      </c>
      <c r="N139">
        <v>-1.7422222222222221</v>
      </c>
      <c r="O139">
        <v>-2.9422222222222221</v>
      </c>
      <c r="P139">
        <v>-1.9733333333333329</v>
      </c>
      <c r="Q139">
        <v>-0.73777777777777775</v>
      </c>
      <c r="R139">
        <v>-0.63</v>
      </c>
      <c r="S139">
        <v>0.26</v>
      </c>
      <c r="T139">
        <v>0.1</v>
      </c>
      <c r="U139">
        <v>0.51</v>
      </c>
      <c r="V139">
        <v>-0.88</v>
      </c>
      <c r="W139">
        <v>1.35</v>
      </c>
      <c r="X139">
        <v>-0.98</v>
      </c>
      <c r="Y139">
        <v>-0.56000000000000005</v>
      </c>
      <c r="Z139">
        <v>-1.1299999999999999</v>
      </c>
      <c r="AA139">
        <f>M139 - sorted!X$103</f>
        <v>-1.030972222222222</v>
      </c>
      <c r="AB139">
        <f>N139 - sorted!Y$103</f>
        <v>-2.4227777777777773</v>
      </c>
      <c r="AC139">
        <f>O139 - sorted!Z$103</f>
        <v>-3.5155555555555553</v>
      </c>
      <c r="AD139">
        <f>P139 - sorted!AA$103</f>
        <v>-2.6636111111111105</v>
      </c>
      <c r="AE139">
        <f>Q139 - sorted!AB$103</f>
        <v>-1.5933333333333335</v>
      </c>
      <c r="AF139">
        <f t="shared" si="6"/>
        <v>-5.1949314596458827</v>
      </c>
      <c r="AG139">
        <f t="shared" si="6"/>
        <v>-13.558047202217805</v>
      </c>
      <c r="AH139">
        <f t="shared" si="6"/>
        <v>-20.12435741702231</v>
      </c>
      <c r="AI139">
        <f t="shared" si="7"/>
        <v>-15.00517250883588</v>
      </c>
      <c r="AJ139">
        <f t="shared" si="7"/>
        <v>-8.5740608520891275</v>
      </c>
    </row>
    <row r="140" spans="1:36" x14ac:dyDescent="0.35">
      <c r="A140" t="s">
        <v>204</v>
      </c>
      <c r="B140" s="1" t="s">
        <v>249</v>
      </c>
      <c r="C140">
        <v>-4.9888891198496763</v>
      </c>
      <c r="E140" t="str">
        <v>Ben</v>
      </c>
      <c r="F140">
        <v>25.90267963904753</v>
      </c>
      <c r="G140" t="str">
        <v>Brook Lopez</v>
      </c>
      <c r="H140" t="str">
        <v>C</v>
      </c>
      <c r="I140" t="str">
        <v>MIL</v>
      </c>
      <c r="J140">
        <v>68</v>
      </c>
      <c r="K140">
        <v>27.7</v>
      </c>
      <c r="L140">
        <v>1</v>
      </c>
      <c r="M140">
        <v>-0.39666666666666667</v>
      </c>
      <c r="N140">
        <v>4.42</v>
      </c>
      <c r="O140">
        <v>4.9111111111111105</v>
      </c>
      <c r="P140">
        <v>3.5416666666666665</v>
      </c>
      <c r="Q140">
        <v>3.8533333333333335</v>
      </c>
      <c r="R140">
        <v>-0.59</v>
      </c>
      <c r="S140">
        <v>0.93</v>
      </c>
      <c r="T140">
        <v>0.28000000000000003</v>
      </c>
      <c r="U140">
        <v>-0.05</v>
      </c>
      <c r="V140">
        <v>-0.05</v>
      </c>
      <c r="W140">
        <v>-0.52</v>
      </c>
      <c r="X140">
        <v>-0.42</v>
      </c>
      <c r="Y140">
        <v>4.5</v>
      </c>
      <c r="Z140">
        <v>0.6</v>
      </c>
      <c r="AA140">
        <f>M140 - sorted!X$103</f>
        <v>-1.1876388888888887</v>
      </c>
      <c r="AB140">
        <f>N140 - sorted!Y$103</f>
        <v>3.7394444444444446</v>
      </c>
      <c r="AC140">
        <f>O140 - sorted!Z$103</f>
        <v>4.3377777777777773</v>
      </c>
      <c r="AD140">
        <f>P140 - sorted!AA$103</f>
        <v>2.8513888888888892</v>
      </c>
      <c r="AE140">
        <f>Q140 - sorted!AB$103</f>
        <v>2.9977777777777779</v>
      </c>
      <c r="AF140">
        <f t="shared" si="6"/>
        <v>-6.1363140120479525</v>
      </c>
      <c r="AG140">
        <f t="shared" si="6"/>
        <v>23.469666525596899</v>
      </c>
      <c r="AH140">
        <f t="shared" si="6"/>
        <v>27.064946699132459</v>
      </c>
      <c r="AI140">
        <f t="shared" si="7"/>
        <v>18.1334962773178</v>
      </c>
      <c r="AJ140">
        <f t="shared" si="7"/>
        <v>19.013121463693491</v>
      </c>
    </row>
    <row r="141" spans="1:36" x14ac:dyDescent="0.35">
      <c r="A141" t="s">
        <v>203</v>
      </c>
      <c r="B141" s="1" t="s">
        <v>249</v>
      </c>
      <c r="C141">
        <v>-5.3560843292057134</v>
      </c>
      <c r="E141" t="str">
        <v>_______</v>
      </c>
      <c r="F141">
        <v>-8.5517000680598638</v>
      </c>
      <c r="G141" t="str">
        <v>Gary Harris</v>
      </c>
      <c r="H141" t="str">
        <v>SG</v>
      </c>
      <c r="I141" t="str">
        <v>DEN</v>
      </c>
      <c r="J141">
        <v>67</v>
      </c>
      <c r="K141">
        <v>31.4</v>
      </c>
      <c r="L141">
        <v>1</v>
      </c>
      <c r="M141">
        <v>-0.40944444444444439</v>
      </c>
      <c r="N141">
        <v>-0.75374999999999992</v>
      </c>
      <c r="O141">
        <v>-0.61416666666666675</v>
      </c>
      <c r="P141">
        <v>-1.0701388888888888</v>
      </c>
      <c r="Q141">
        <v>-0.91194444444444445</v>
      </c>
      <c r="R141">
        <v>-0.88</v>
      </c>
      <c r="S141">
        <v>0.34</v>
      </c>
      <c r="T141">
        <v>-0.09</v>
      </c>
      <c r="U141">
        <v>-0.25</v>
      </c>
      <c r="V141">
        <v>-0.68</v>
      </c>
      <c r="W141">
        <v>-0.15</v>
      </c>
      <c r="X141">
        <v>1.27</v>
      </c>
      <c r="Y141">
        <v>-0.54</v>
      </c>
      <c r="Z141">
        <v>0.17</v>
      </c>
      <c r="AA141">
        <f>M141 - sorted!X$103</f>
        <v>-1.2004166666666665</v>
      </c>
      <c r="AB141">
        <f>N141 - sorted!Y$103</f>
        <v>-1.4343055555555551</v>
      </c>
      <c r="AC141">
        <f>O141 - sorted!Z$103</f>
        <v>-1.1875</v>
      </c>
      <c r="AD141">
        <f>P141 - sorted!AA$103</f>
        <v>-1.7604166666666661</v>
      </c>
      <c r="AE141">
        <f>Q141 - sorted!AB$103</f>
        <v>-1.7675000000000001</v>
      </c>
      <c r="AF141">
        <f t="shared" si="6"/>
        <v>-6.213093440080744</v>
      </c>
      <c r="AG141">
        <f t="shared" si="6"/>
        <v>-7.6184907966809945</v>
      </c>
      <c r="AH141">
        <f t="shared" si="6"/>
        <v>-6.1354794530475969</v>
      </c>
      <c r="AI141">
        <f t="shared" si="7"/>
        <v>-9.5780353295179257</v>
      </c>
      <c r="AJ141">
        <f t="shared" si="7"/>
        <v>-9.6205978385361064</v>
      </c>
    </row>
    <row r="142" spans="1:36" x14ac:dyDescent="0.35">
      <c r="A142" t="s">
        <v>200</v>
      </c>
      <c r="B142" s="1" t="s">
        <v>249</v>
      </c>
      <c r="C142">
        <v>-5.5392194714034302</v>
      </c>
      <c r="E142" t="str">
        <v>_______</v>
      </c>
      <c r="F142">
        <v>10.711712086242724</v>
      </c>
      <c r="G142" t="str">
        <v>Jarrett Allen</v>
      </c>
      <c r="H142" t="str">
        <v>C</v>
      </c>
      <c r="I142" t="str">
        <v>BRO</v>
      </c>
      <c r="J142">
        <v>70</v>
      </c>
      <c r="K142">
        <v>26.4</v>
      </c>
      <c r="L142">
        <v>1</v>
      </c>
      <c r="M142">
        <v>-0.41805555555555579</v>
      </c>
      <c r="N142">
        <v>2.1388888888888888</v>
      </c>
      <c r="O142">
        <v>2.7416666666666667</v>
      </c>
      <c r="P142">
        <v>3.8986111111111108</v>
      </c>
      <c r="Q142">
        <v>1.7402777777777778</v>
      </c>
      <c r="R142">
        <v>3.05</v>
      </c>
      <c r="S142">
        <v>-1.81</v>
      </c>
      <c r="T142">
        <v>-1.74</v>
      </c>
      <c r="U142">
        <v>-0.32</v>
      </c>
      <c r="V142">
        <v>1.99</v>
      </c>
      <c r="W142">
        <v>-0.62</v>
      </c>
      <c r="X142">
        <v>-0.98</v>
      </c>
      <c r="Y142">
        <v>2.2200000000000002</v>
      </c>
      <c r="Z142">
        <v>0.41</v>
      </c>
      <c r="AA142">
        <f>M142 - sorted!X$103</f>
        <v>-1.2090277777777778</v>
      </c>
      <c r="AB142">
        <f>N142 - sorted!Y$103</f>
        <v>1.4583333333333335</v>
      </c>
      <c r="AC142">
        <f>O142 - sorted!Z$103</f>
        <v>2.1683333333333334</v>
      </c>
      <c r="AD142">
        <f>P142 - sorted!AA$103</f>
        <v>3.2083333333333335</v>
      </c>
      <c r="AE142">
        <f>Q142 - sorted!AB$103</f>
        <v>0.88472222222222208</v>
      </c>
      <c r="AF142">
        <f t="shared" si="6"/>
        <v>-6.2648360981028457</v>
      </c>
      <c r="AG142">
        <f t="shared" si="6"/>
        <v>9.7628695037426638</v>
      </c>
      <c r="AH142">
        <f t="shared" si="6"/>
        <v>14.029135113564807</v>
      </c>
      <c r="AI142">
        <f t="shared" si="7"/>
        <v>20.278312908233861</v>
      </c>
      <c r="AJ142">
        <f t="shared" si="7"/>
        <v>6.3161408322705475</v>
      </c>
    </row>
    <row r="143" spans="1:36" x14ac:dyDescent="0.35">
      <c r="A143" t="s">
        <v>160</v>
      </c>
      <c r="B143" s="1" t="s">
        <v>249</v>
      </c>
      <c r="C143">
        <v>-5.7334537131282852</v>
      </c>
      <c r="E143" t="str">
        <v>_______</v>
      </c>
      <c r="F143">
        <v>-14.72742402994964</v>
      </c>
      <c r="G143" t="str">
        <v>Tomas Satoransky</v>
      </c>
      <c r="H143" t="str">
        <v>PG, SG</v>
      </c>
      <c r="I143" t="str">
        <v>CHI</v>
      </c>
      <c r="J143">
        <v>67</v>
      </c>
      <c r="K143">
        <v>24.6</v>
      </c>
      <c r="L143">
        <v>1</v>
      </c>
      <c r="M143">
        <v>-0.4373611111111112</v>
      </c>
      <c r="N143">
        <v>-1.7029166666666669</v>
      </c>
      <c r="O143">
        <v>-2.4938888888888893</v>
      </c>
      <c r="P143">
        <v>-2.0844444444444448</v>
      </c>
      <c r="Q143">
        <v>-1.3679166666666669</v>
      </c>
      <c r="R143">
        <v>-0.37</v>
      </c>
      <c r="S143">
        <v>0.41</v>
      </c>
      <c r="T143">
        <v>-0.59</v>
      </c>
      <c r="U143">
        <v>-0.66</v>
      </c>
      <c r="V143">
        <v>-0.62</v>
      </c>
      <c r="W143">
        <v>0.85</v>
      </c>
      <c r="X143">
        <v>0.51</v>
      </c>
      <c r="Y143">
        <v>-1</v>
      </c>
      <c r="Z143">
        <v>-0.36</v>
      </c>
      <c r="AA143">
        <f>M143 - sorted!X$103</f>
        <v>-1.2283333333333333</v>
      </c>
      <c r="AB143">
        <f>N143 - sorted!Y$103</f>
        <v>-2.3834722222222222</v>
      </c>
      <c r="AC143">
        <f>O143 - sorted!Z$103</f>
        <v>-3.0672222222222225</v>
      </c>
      <c r="AD143">
        <f>P143 - sorted!AA$103</f>
        <v>-2.7747222222222221</v>
      </c>
      <c r="AE143">
        <f>Q143 - sorted!AB$103</f>
        <v>-2.2234722222222225</v>
      </c>
      <c r="AF143">
        <f t="shared" si="6"/>
        <v>-6.3808397991523904</v>
      </c>
      <c r="AG143">
        <f t="shared" si="6"/>
        <v>-13.321867005116937</v>
      </c>
      <c r="AH143">
        <f t="shared" si="6"/>
        <v>-17.430400963871712</v>
      </c>
      <c r="AI143">
        <f t="shared" si="7"/>
        <v>-15.672819709121036</v>
      </c>
      <c r="AJ143">
        <f t="shared" si="7"/>
        <v>-12.360455036706314</v>
      </c>
    </row>
    <row r="144" spans="1:36" x14ac:dyDescent="0.35">
      <c r="A144" t="s">
        <v>213</v>
      </c>
      <c r="B144" s="1" t="s">
        <v>249</v>
      </c>
      <c r="C144">
        <v>-5.8925408063505511</v>
      </c>
      <c r="E144" t="str">
        <v>_______</v>
      </c>
      <c r="F144">
        <v>-4.6975377572623955</v>
      </c>
      <c r="G144" t="str">
        <v xml:space="preserve">DeMarcus Cousins </v>
      </c>
      <c r="H144" t="str">
        <v>C</v>
      </c>
      <c r="I144" t="str">
        <v>HOU</v>
      </c>
      <c r="J144">
        <v>30</v>
      </c>
      <c r="K144">
        <v>23.2</v>
      </c>
      <c r="L144">
        <v>1</v>
      </c>
      <c r="M144">
        <v>-0.47083333333333338</v>
      </c>
      <c r="N144">
        <v>-0.17500000000000007</v>
      </c>
      <c r="O144">
        <v>-4.1666666666666755E-2</v>
      </c>
      <c r="P144">
        <v>0.16250000000000006</v>
      </c>
      <c r="Q144">
        <v>0.1291666666666666</v>
      </c>
      <c r="R144">
        <v>0.53</v>
      </c>
      <c r="S144">
        <v>-0.81</v>
      </c>
      <c r="T144">
        <v>-0.66</v>
      </c>
      <c r="U144">
        <v>-0.47</v>
      </c>
      <c r="V144">
        <v>0.65</v>
      </c>
      <c r="W144">
        <v>-0.32</v>
      </c>
      <c r="X144">
        <v>-0.05</v>
      </c>
      <c r="Y144">
        <v>1.44</v>
      </c>
      <c r="Z144">
        <v>-0.73</v>
      </c>
      <c r="AA144">
        <f>M144 - sorted!X$103</f>
        <v>-1.2618055555555554</v>
      </c>
      <c r="AB144">
        <f>N144 - sorted!Y$103</f>
        <v>-0.85555555555555529</v>
      </c>
      <c r="AC144">
        <f>O144 - sorted!Z$103</f>
        <v>-0.61499999999999999</v>
      </c>
      <c r="AD144">
        <f>P144 - sorted!AA$103</f>
        <v>-0.52777777777777735</v>
      </c>
      <c r="AE144">
        <f>Q144 - sorted!AB$103</f>
        <v>-0.72638888888888919</v>
      </c>
      <c r="AF144">
        <f t="shared" si="6"/>
        <v>-6.581968518238293</v>
      </c>
      <c r="AG144">
        <f t="shared" si="6"/>
        <v>-4.1408834421956939</v>
      </c>
      <c r="AH144">
        <f t="shared" si="6"/>
        <v>-2.6954272535783343</v>
      </c>
      <c r="AI144">
        <f t="shared" si="7"/>
        <v>-2.1713242013544849</v>
      </c>
      <c r="AJ144">
        <f t="shared" si="7"/>
        <v>-3.3647435718642038</v>
      </c>
    </row>
    <row r="145" spans="1:36" x14ac:dyDescent="0.35">
      <c r="A145" t="s">
        <v>214</v>
      </c>
      <c r="B145" s="1" t="s">
        <v>249</v>
      </c>
      <c r="C145">
        <v>-5.8999402060353043</v>
      </c>
      <c r="E145" t="str">
        <v>_______</v>
      </c>
      <c r="F145">
        <v>0.80761560819633638</v>
      </c>
      <c r="G145" t="str">
        <v>DeAndre Jordan</v>
      </c>
      <c r="H145" t="str">
        <v>C</v>
      </c>
      <c r="I145" t="str">
        <v>BRO</v>
      </c>
      <c r="J145">
        <v>68</v>
      </c>
      <c r="K145">
        <v>22</v>
      </c>
      <c r="L145">
        <v>1</v>
      </c>
      <c r="M145">
        <v>-0.47222222222222232</v>
      </c>
      <c r="N145">
        <v>0.65166666666666662</v>
      </c>
      <c r="O145">
        <v>1.0294444444444444</v>
      </c>
      <c r="P145">
        <v>1.501666666666666</v>
      </c>
      <c r="Q145">
        <v>0.491111111111111</v>
      </c>
      <c r="R145">
        <v>2.65</v>
      </c>
      <c r="S145">
        <v>-0.9</v>
      </c>
      <c r="T145">
        <v>-1.75</v>
      </c>
      <c r="U145">
        <v>-0.74</v>
      </c>
      <c r="V145">
        <v>2.11</v>
      </c>
      <c r="W145">
        <v>-0.4</v>
      </c>
      <c r="X145">
        <v>-1.47</v>
      </c>
      <c r="Y145">
        <v>1.02</v>
      </c>
      <c r="Z145">
        <v>0.17</v>
      </c>
      <c r="AA145">
        <f>M145 - sorted!X$103</f>
        <v>-1.2631944444444443</v>
      </c>
      <c r="AB145">
        <f>N145 - sorted!Y$103</f>
        <v>-2.8888888888888631E-2</v>
      </c>
      <c r="AC145">
        <f>O145 - sorted!Z$103</f>
        <v>0.45611111111111113</v>
      </c>
      <c r="AD145">
        <f>P145 - sorted!AA$103</f>
        <v>0.8113888888888886</v>
      </c>
      <c r="AE145">
        <f>Q145 - sorted!AB$103</f>
        <v>-0.36444444444444474</v>
      </c>
      <c r="AF145">
        <f t="shared" si="6"/>
        <v>-6.5903141082418584</v>
      </c>
      <c r="AG145">
        <f t="shared" si="6"/>
        <v>0.82641172792586115</v>
      </c>
      <c r="AH145">
        <f t="shared" si="6"/>
        <v>3.7406917571705627</v>
      </c>
      <c r="AI145">
        <f t="shared" si="7"/>
        <v>5.8754936800823447</v>
      </c>
      <c r="AJ145">
        <f t="shared" si="7"/>
        <v>-1.1898828169353108</v>
      </c>
    </row>
    <row r="146" spans="1:36" x14ac:dyDescent="0.35">
      <c r="A146" t="s">
        <v>181</v>
      </c>
      <c r="B146" s="1" t="s">
        <v>249</v>
      </c>
      <c r="C146">
        <v>-5.9461864540650327</v>
      </c>
      <c r="E146" t="str">
        <v>_______</v>
      </c>
      <c r="F146">
        <v>-11.227507979059883</v>
      </c>
      <c r="G146" t="str">
        <v>Svi Mykhailiuk</v>
      </c>
      <c r="H146" t="str">
        <v>SG, SF</v>
      </c>
      <c r="I146" t="str">
        <v>DET</v>
      </c>
      <c r="J146">
        <v>67</v>
      </c>
      <c r="K146">
        <v>26.8</v>
      </c>
      <c r="L146">
        <v>1</v>
      </c>
      <c r="M146">
        <v>-0.48388888888888892</v>
      </c>
      <c r="N146">
        <v>-1.2097222222222224</v>
      </c>
      <c r="O146">
        <v>-1.1538888888888892</v>
      </c>
      <c r="P146">
        <v>-1.4609722222222226</v>
      </c>
      <c r="Q146">
        <v>-1.3865277777777778</v>
      </c>
      <c r="R146">
        <v>-0.67</v>
      </c>
      <c r="S146">
        <v>0.27</v>
      </c>
      <c r="T146">
        <v>1.17</v>
      </c>
      <c r="U146">
        <v>-0.24</v>
      </c>
      <c r="V146">
        <v>-0.97</v>
      </c>
      <c r="W146">
        <v>-0.06</v>
      </c>
      <c r="X146">
        <v>-0.02</v>
      </c>
      <c r="Y146">
        <v>-0.97</v>
      </c>
      <c r="Z146">
        <v>0.19</v>
      </c>
      <c r="AA146">
        <f>M146 - sorted!X$103</f>
        <v>-1.274861111111111</v>
      </c>
      <c r="AB146">
        <f>N146 - sorted!Y$103</f>
        <v>-1.8902777777777775</v>
      </c>
      <c r="AC146">
        <f>O146 - sorted!Z$103</f>
        <v>-1.7272222222222224</v>
      </c>
      <c r="AD146">
        <f>P146 - sorted!AA$103</f>
        <v>-2.1512500000000001</v>
      </c>
      <c r="AE146">
        <f>Q146 - sorted!AB$103</f>
        <v>-2.2420833333333334</v>
      </c>
      <c r="AF146">
        <f t="shared" si="6"/>
        <v>-6.6604170642717992</v>
      </c>
      <c r="AG146">
        <f t="shared" si="6"/>
        <v>-10.358347994851203</v>
      </c>
      <c r="AH146">
        <f t="shared" si="6"/>
        <v>-9.3785757284327396</v>
      </c>
      <c r="AI146">
        <f t="shared" si="7"/>
        <v>-11.926484356520962</v>
      </c>
      <c r="AJ146">
        <f t="shared" si="7"/>
        <v>-12.472285942754079</v>
      </c>
    </row>
    <row r="147" spans="1:36" x14ac:dyDescent="0.35">
      <c r="A147" t="s">
        <v>132</v>
      </c>
      <c r="B147" s="1" t="s">
        <v>249</v>
      </c>
      <c r="C147">
        <v>-6.0248050757155669</v>
      </c>
      <c r="E147" t="str">
        <v>_______</v>
      </c>
      <c r="F147">
        <v>4.0430031203560546</v>
      </c>
      <c r="G147" t="str">
        <v>Jerami Grant</v>
      </c>
      <c r="H147" t="str">
        <v>SF, PF</v>
      </c>
      <c r="I147" t="str">
        <v>DET</v>
      </c>
      <c r="J147">
        <v>70</v>
      </c>
      <c r="K147">
        <v>30.4</v>
      </c>
      <c r="L147">
        <v>1</v>
      </c>
      <c r="M147">
        <v>-0.50555555555555542</v>
      </c>
      <c r="N147">
        <v>1.1375</v>
      </c>
      <c r="O147">
        <v>1.7305555555555556</v>
      </c>
      <c r="P147">
        <v>1.351388888888889</v>
      </c>
      <c r="Q147">
        <v>0.63194444444444442</v>
      </c>
      <c r="R147">
        <v>0.33</v>
      </c>
      <c r="S147">
        <v>-0.22</v>
      </c>
      <c r="T147">
        <v>0.2</v>
      </c>
      <c r="U147">
        <v>0.15</v>
      </c>
      <c r="V147">
        <v>-0.15</v>
      </c>
      <c r="W147">
        <v>-0.61</v>
      </c>
      <c r="X147">
        <v>-0.22</v>
      </c>
      <c r="Y147">
        <v>1.17</v>
      </c>
      <c r="Z147">
        <v>0.52</v>
      </c>
      <c r="AA147">
        <f>M147 - sorted!X$103</f>
        <v>-1.2965277777777775</v>
      </c>
      <c r="AB147">
        <f>N147 - sorted!Y$103</f>
        <v>0.45694444444444471</v>
      </c>
      <c r="AC147">
        <f>O147 - sorted!Z$103</f>
        <v>1.1572222222222224</v>
      </c>
      <c r="AD147">
        <f>P147 - sorted!AA$103</f>
        <v>0.66111111111111154</v>
      </c>
      <c r="AE147">
        <f>Q147 - sorted!AB$103</f>
        <v>-0.22361111111111132</v>
      </c>
      <c r="AF147">
        <f t="shared" si="6"/>
        <v>-6.7906082683274036</v>
      </c>
      <c r="AG147">
        <f t="shared" si="6"/>
        <v>3.7456991111727023</v>
      </c>
      <c r="AH147">
        <f t="shared" si="6"/>
        <v>7.9535455909698936</v>
      </c>
      <c r="AI147">
        <f t="shared" si="7"/>
        <v>4.9725008416966769</v>
      </c>
      <c r="AJ147">
        <f t="shared" si="7"/>
        <v>-0.34363999057387606</v>
      </c>
    </row>
    <row r="148" spans="1:36" x14ac:dyDescent="0.35">
      <c r="A148" t="s">
        <v>179</v>
      </c>
      <c r="B148" s="1" t="s">
        <v>249</v>
      </c>
      <c r="C148">
        <v>-6.1866669438196134</v>
      </c>
      <c r="E148" t="str">
        <v>_______</v>
      </c>
      <c r="F148">
        <v>1</v>
      </c>
      <c r="G148" t="str">
        <v>Steven Adams</v>
      </c>
      <c r="H148" t="str">
        <v>C</v>
      </c>
      <c r="I148" t="str">
        <v>NOP</v>
      </c>
      <c r="J148">
        <v>70</v>
      </c>
      <c r="K148">
        <v>27.4</v>
      </c>
      <c r="L148">
        <v>1</v>
      </c>
      <c r="M148">
        <v>-0.50555555555555576</v>
      </c>
      <c r="N148">
        <v>0.68055555555555525</v>
      </c>
      <c r="O148">
        <v>0.75833333333333308</v>
      </c>
      <c r="P148">
        <v>3.3055555555555554</v>
      </c>
      <c r="Q148">
        <v>0.91388888888888864</v>
      </c>
      <c r="R148">
        <v>2.58</v>
      </c>
      <c r="S148">
        <v>-2.7</v>
      </c>
      <c r="T148">
        <v>-1.75</v>
      </c>
      <c r="U148">
        <v>-0.28999999999999998</v>
      </c>
      <c r="V148">
        <v>1.92</v>
      </c>
      <c r="W148">
        <v>-0.08</v>
      </c>
      <c r="X148">
        <v>-0.2</v>
      </c>
      <c r="Y148">
        <v>1.46</v>
      </c>
      <c r="Z148">
        <v>-0.24</v>
      </c>
      <c r="AA148">
        <f>M148 - sorted!X$103</f>
        <v>-1.2965277777777779</v>
      </c>
      <c r="AB148">
        <f>N148 - sorted!Y$103</f>
        <v>0</v>
      </c>
      <c r="AC148">
        <f>O148 - sorted!Z$103</f>
        <v>0.18499999999999983</v>
      </c>
      <c r="AD148">
        <f>P148 - sorted!AA$103</f>
        <v>2.615277777777778</v>
      </c>
      <c r="AE148">
        <f>Q148 - sorted!AB$103</f>
        <v>5.8333333333332904E-2</v>
      </c>
      <c r="AF148">
        <f t="shared" si="6"/>
        <v>-6.7906082683274072</v>
      </c>
      <c r="AG148">
        <f t="shared" si="6"/>
        <v>1</v>
      </c>
      <c r="AH148">
        <f t="shared" si="6"/>
        <v>2.1116325884747824</v>
      </c>
      <c r="AI148">
        <f t="shared" si="7"/>
        <v>16.714745976711843</v>
      </c>
      <c r="AJ148">
        <f t="shared" si="7"/>
        <v>1.3505147801497039</v>
      </c>
    </row>
    <row r="149" spans="1:36" x14ac:dyDescent="0.35">
      <c r="A149" t="s">
        <v>208</v>
      </c>
      <c r="B149" s="1" t="s">
        <v>249</v>
      </c>
      <c r="C149">
        <v>-6.3735017858597098</v>
      </c>
      <c r="E149" t="str">
        <v>_______</v>
      </c>
      <c r="F149">
        <v>-5.9461864540650327</v>
      </c>
      <c r="G149" t="str">
        <v>Aron Baynes</v>
      </c>
      <c r="H149" t="str">
        <v>C</v>
      </c>
      <c r="I149" t="str">
        <v>TOR</v>
      </c>
      <c r="J149">
        <v>58</v>
      </c>
      <c r="K149">
        <v>27.6</v>
      </c>
      <c r="L149">
        <v>1</v>
      </c>
      <c r="M149">
        <v>-0.58000000000000018</v>
      </c>
      <c r="N149">
        <v>-0.36250000000000021</v>
      </c>
      <c r="O149">
        <v>-0.13694444444444456</v>
      </c>
      <c r="P149">
        <v>-0.23361111111111132</v>
      </c>
      <c r="Q149">
        <v>-0.40277777777777796</v>
      </c>
      <c r="R149">
        <v>0.49</v>
      </c>
      <c r="S149">
        <v>-0.16</v>
      </c>
      <c r="T149">
        <v>-0.12</v>
      </c>
      <c r="U149">
        <v>-0.04</v>
      </c>
      <c r="V149">
        <v>0.98</v>
      </c>
      <c r="W149">
        <v>-0.28000000000000003</v>
      </c>
      <c r="X149">
        <v>-1.59</v>
      </c>
      <c r="Y149">
        <v>0.22</v>
      </c>
      <c r="Z149">
        <v>0.05</v>
      </c>
      <c r="AA149">
        <f>M149 - sorted!X$103</f>
        <v>-1.3709722222222223</v>
      </c>
      <c r="AB149">
        <f>N149 - sorted!Y$103</f>
        <v>-1.0430555555555554</v>
      </c>
      <c r="AC149">
        <f>O149 - sorted!Z$103</f>
        <v>-0.71027777777777779</v>
      </c>
      <c r="AD149">
        <f>P149 - sorted!AA$103</f>
        <v>-0.92388888888888876</v>
      </c>
      <c r="AE149">
        <f>Q149 - sorted!AB$103</f>
        <v>-1.2583333333333337</v>
      </c>
      <c r="AF149">
        <f t="shared" si="6"/>
        <v>-7.2379318925184588</v>
      </c>
      <c r="AG149">
        <f t="shared" si="6"/>
        <v>-5.2675380926768938</v>
      </c>
      <c r="AH149">
        <f t="shared" si="6"/>
        <v>-3.2679347278228548</v>
      </c>
      <c r="AI149">
        <f t="shared" si="7"/>
        <v>-4.5514864703710654</v>
      </c>
      <c r="AJ149">
        <f t="shared" si="7"/>
        <v>-6.5611045432293853</v>
      </c>
    </row>
    <row r="150" spans="1:36" x14ac:dyDescent="0.35">
      <c r="A150" t="s">
        <v>194</v>
      </c>
      <c r="B150" s="1" t="s">
        <v>249</v>
      </c>
      <c r="C150">
        <v>-6.3753516357808993</v>
      </c>
      <c r="E150" t="str">
        <v>_______</v>
      </c>
      <c r="F150">
        <v>-2.1909911140511782</v>
      </c>
      <c r="G150" t="str">
        <v xml:space="preserve">Marvin Bagley III </v>
      </c>
      <c r="H150" t="str">
        <v>PF</v>
      </c>
      <c r="I150" t="str">
        <v>SAC</v>
      </c>
      <c r="J150">
        <v>58</v>
      </c>
      <c r="K150">
        <v>28.6</v>
      </c>
      <c r="L150">
        <v>1</v>
      </c>
      <c r="M150">
        <v>-0.58805555555555555</v>
      </c>
      <c r="N150">
        <v>0.20138888888888898</v>
      </c>
      <c r="O150">
        <v>0.94250000000000012</v>
      </c>
      <c r="P150">
        <v>8.0555555555556976E-3</v>
      </c>
      <c r="Q150">
        <v>0.29805555555555563</v>
      </c>
      <c r="R150">
        <v>0.43</v>
      </c>
      <c r="S150">
        <v>0.24</v>
      </c>
      <c r="T150">
        <v>-1.26</v>
      </c>
      <c r="U150">
        <v>0.26</v>
      </c>
      <c r="V150">
        <v>1.37</v>
      </c>
      <c r="W150">
        <v>-0.92</v>
      </c>
      <c r="X150">
        <v>-0.85</v>
      </c>
      <c r="Y150">
        <v>1.1000000000000001</v>
      </c>
      <c r="Z150">
        <v>-0.12</v>
      </c>
      <c r="AA150">
        <f>M150 - sorted!X$103</f>
        <v>-1.3790277777777775</v>
      </c>
      <c r="AB150">
        <f>N150 - sorted!Y$103</f>
        <v>-0.4791666666666663</v>
      </c>
      <c r="AC150">
        <f>O150 - sorted!Z$103</f>
        <v>0.36916666666666687</v>
      </c>
      <c r="AD150">
        <f>P150 - sorted!AA$103</f>
        <v>-0.68222222222222173</v>
      </c>
      <c r="AE150">
        <f>Q150 - sorted!AB$103</f>
        <v>-0.55750000000000011</v>
      </c>
      <c r="AF150">
        <f t="shared" si="6"/>
        <v>-7.2863363145391311</v>
      </c>
      <c r="AG150">
        <f t="shared" si="6"/>
        <v>-1.8792285512297298</v>
      </c>
      <c r="AH150">
        <f t="shared" si="6"/>
        <v>3.2182578229474297</v>
      </c>
      <c r="AI150">
        <f t="shared" si="7"/>
        <v>-3.0993538097508502</v>
      </c>
      <c r="AJ150">
        <f t="shared" si="7"/>
        <v>-2.3499198274307673</v>
      </c>
    </row>
    <row r="151" spans="1:36" x14ac:dyDescent="0.35">
      <c r="A151" t="s">
        <v>211</v>
      </c>
      <c r="B151" s="1" t="s">
        <v>249</v>
      </c>
      <c r="C151">
        <v>-6.5751354272693243</v>
      </c>
      <c r="E151" t="str">
        <v>_______</v>
      </c>
      <c r="F151">
        <v>-1.09033041094367</v>
      </c>
      <c r="G151" t="str">
        <v>Marc Gasol</v>
      </c>
      <c r="H151" t="str">
        <v>C</v>
      </c>
      <c r="I151" t="str">
        <v>LAL</v>
      </c>
      <c r="J151">
        <v>60</v>
      </c>
      <c r="K151">
        <v>25.7</v>
      </c>
      <c r="L151">
        <v>1</v>
      </c>
      <c r="M151">
        <v>-0.64166666666666672</v>
      </c>
      <c r="N151">
        <v>0.36666666666666664</v>
      </c>
      <c r="O151">
        <v>-4.1666666666666706E-2</v>
      </c>
      <c r="P151">
        <v>0.55833333333333335</v>
      </c>
      <c r="Q151">
        <v>0.14999999999999997</v>
      </c>
      <c r="R151">
        <v>-0.42</v>
      </c>
      <c r="S151">
        <v>-0.23</v>
      </c>
      <c r="T151">
        <v>-0.22</v>
      </c>
      <c r="U151">
        <v>-0.84</v>
      </c>
      <c r="V151">
        <v>0.65</v>
      </c>
      <c r="W151">
        <v>0.49</v>
      </c>
      <c r="X151">
        <v>-0.2</v>
      </c>
      <c r="Y151">
        <v>0.95</v>
      </c>
      <c r="Z151">
        <v>0.26</v>
      </c>
      <c r="AA151">
        <f>M151 - sorted!X$103</f>
        <v>-1.4326388888888888</v>
      </c>
      <c r="AB151">
        <f>N151 - sorted!Y$103</f>
        <v>-0.31388888888888861</v>
      </c>
      <c r="AC151">
        <f>O151 - sorted!Z$103</f>
        <v>-0.61499999999999999</v>
      </c>
      <c r="AD151">
        <f>P151 - sorted!AA$103</f>
        <v>-0.13194444444444409</v>
      </c>
      <c r="AE151">
        <f>Q151 - sorted!AB$103</f>
        <v>-0.70555555555555571</v>
      </c>
      <c r="AF151">
        <f t="shared" si="6"/>
        <v>-7.6084760886767207</v>
      </c>
      <c r="AG151">
        <f t="shared" si="6"/>
        <v>-0.88610334080556186</v>
      </c>
      <c r="AH151">
        <f t="shared" si="6"/>
        <v>-2.6954272535783343</v>
      </c>
      <c r="AI151">
        <f t="shared" si="7"/>
        <v>0.20716894966138022</v>
      </c>
      <c r="AJ151">
        <f t="shared" si="7"/>
        <v>-3.2395597218107373</v>
      </c>
    </row>
    <row r="152" spans="1:36" x14ac:dyDescent="0.35">
      <c r="A152" t="s">
        <v>202</v>
      </c>
      <c r="B152" s="1" t="s">
        <v>249</v>
      </c>
      <c r="C152">
        <v>-6.6398801745109388</v>
      </c>
      <c r="E152" t="str">
        <v>_______</v>
      </c>
      <c r="F152">
        <v>-5.3560843292057134</v>
      </c>
      <c r="G152" t="str">
        <v xml:space="preserve">Jeremy Lamb </v>
      </c>
      <c r="H152" t="str">
        <v>SG, SF</v>
      </c>
      <c r="I152" t="str">
        <v>IND</v>
      </c>
      <c r="J152">
        <v>58</v>
      </c>
      <c r="K152">
        <v>24.7</v>
      </c>
      <c r="L152">
        <v>1</v>
      </c>
      <c r="M152">
        <v>-0.65250000000000019</v>
      </c>
      <c r="N152">
        <v>-0.27388888888888913</v>
      </c>
      <c r="O152">
        <v>2.41666666666666E-2</v>
      </c>
      <c r="P152">
        <v>-0.73305555555555546</v>
      </c>
      <c r="Q152">
        <v>-0.82972222222222247</v>
      </c>
      <c r="R152">
        <v>-0.12</v>
      </c>
      <c r="S152">
        <v>0.56999999999999995</v>
      </c>
      <c r="T152">
        <v>-0.54</v>
      </c>
      <c r="U152">
        <v>-0.31</v>
      </c>
      <c r="V152">
        <v>-0.41</v>
      </c>
      <c r="W152">
        <v>-0.37</v>
      </c>
      <c r="X152">
        <v>0.37</v>
      </c>
      <c r="Y152">
        <v>-0.22</v>
      </c>
      <c r="Z152">
        <v>0.69</v>
      </c>
      <c r="AA152">
        <f>M152 - sorted!X$103</f>
        <v>-1.4434722222222223</v>
      </c>
      <c r="AB152">
        <f>N152 - sorted!Y$103</f>
        <v>-0.95444444444444443</v>
      </c>
      <c r="AC152">
        <f>O152 - sorted!Z$103</f>
        <v>-0.54916666666666669</v>
      </c>
      <c r="AD152">
        <f>P152 - sorted!AA$103</f>
        <v>-1.4233333333333329</v>
      </c>
      <c r="AE152">
        <f>Q152 - sorted!AB$103</f>
        <v>-1.6852777777777783</v>
      </c>
      <c r="AF152">
        <f t="shared" si="6"/>
        <v>-7.6735716907045237</v>
      </c>
      <c r="AG152">
        <f t="shared" si="6"/>
        <v>-4.7350894504494834</v>
      </c>
      <c r="AH152">
        <f t="shared" si="6"/>
        <v>-2.2998462874093799</v>
      </c>
      <c r="AI152">
        <f t="shared" si="7"/>
        <v>-7.5525606356528368</v>
      </c>
      <c r="AJ152">
        <f t="shared" si="7"/>
        <v>-9.1265389103250953</v>
      </c>
    </row>
    <row r="153" spans="1:36" x14ac:dyDescent="0.35">
      <c r="A153" t="s">
        <v>177</v>
      </c>
      <c r="B153" s="1" t="s">
        <v>249</v>
      </c>
      <c r="C153">
        <v>-6.7693696689941749</v>
      </c>
      <c r="E153" t="str">
        <v>_______</v>
      </c>
      <c r="F153">
        <v>-4.0574896845309709</v>
      </c>
      <c r="G153" t="str">
        <v>P.J. Tucker</v>
      </c>
      <c r="H153" t="str">
        <v>SF, PF</v>
      </c>
      <c r="I153" t="str">
        <v>HOU</v>
      </c>
      <c r="J153">
        <v>71</v>
      </c>
      <c r="K153">
        <v>34.700000000000003</v>
      </c>
      <c r="L153">
        <v>1</v>
      </c>
      <c r="M153">
        <v>-0.66069444444444436</v>
      </c>
      <c r="N153">
        <v>-7.8888888888888856E-2</v>
      </c>
      <c r="O153">
        <v>0.4043055555555557</v>
      </c>
      <c r="P153">
        <v>9.8611111111111208E-3</v>
      </c>
      <c r="Q153">
        <v>-0.71</v>
      </c>
      <c r="R153">
        <v>-0.46</v>
      </c>
      <c r="S153">
        <v>-0.09</v>
      </c>
      <c r="T153">
        <v>0</v>
      </c>
      <c r="U153">
        <v>-0.93</v>
      </c>
      <c r="V153">
        <v>0.79</v>
      </c>
      <c r="W153">
        <v>-0.49</v>
      </c>
      <c r="X153">
        <v>0.51</v>
      </c>
      <c r="Y153">
        <v>-0.05</v>
      </c>
      <c r="Z153">
        <v>0.64</v>
      </c>
      <c r="AA153">
        <f>M153 - sorted!X$103</f>
        <v>-1.4516666666666664</v>
      </c>
      <c r="AB153">
        <f>N153 - sorted!Y$103</f>
        <v>-0.75944444444444414</v>
      </c>
      <c r="AC153">
        <f>O153 - sorted!Z$103</f>
        <v>-0.16902777777777755</v>
      </c>
      <c r="AD153">
        <f>P153 - sorted!AA$103</f>
        <v>-0.68041666666666634</v>
      </c>
      <c r="AE153">
        <f>Q153 - sorted!AB$103</f>
        <v>-1.5655555555555556</v>
      </c>
      <c r="AF153">
        <f t="shared" si="6"/>
        <v>-7.7228106717255507</v>
      </c>
      <c r="AG153">
        <f t="shared" si="6"/>
        <v>-3.5633686139490344</v>
      </c>
      <c r="AH153">
        <f t="shared" si="6"/>
        <v>-1.5658303433791154E-2</v>
      </c>
      <c r="AI153">
        <f t="shared" si="7"/>
        <v>-3.0885045427462172</v>
      </c>
      <c r="AJ153">
        <f t="shared" si="7"/>
        <v>-8.4071490520178376</v>
      </c>
    </row>
    <row r="154" spans="1:36" x14ac:dyDescent="0.35">
      <c r="A154" t="s">
        <v>205</v>
      </c>
      <c r="B154" s="1" t="s">
        <v>249</v>
      </c>
      <c r="C154">
        <v>-7.1800363514981562</v>
      </c>
      <c r="E154" t="str">
        <v>_______</v>
      </c>
      <c r="F154">
        <v>-11.016625088044329</v>
      </c>
      <c r="G154" t="str">
        <v>Dario Saric</v>
      </c>
      <c r="H154" t="str">
        <v>PF</v>
      </c>
      <c r="I154" t="str">
        <v>PHX</v>
      </c>
      <c r="J154">
        <v>60</v>
      </c>
      <c r="K154">
        <v>22.1</v>
      </c>
      <c r="L154">
        <v>1</v>
      </c>
      <c r="M154">
        <v>-0.69166666666666676</v>
      </c>
      <c r="N154">
        <v>-1.1250000000000002</v>
      </c>
      <c r="O154">
        <v>-0.74166666666666681</v>
      </c>
      <c r="P154">
        <v>-1.5333333333333337</v>
      </c>
      <c r="Q154">
        <v>-1.3583333333333334</v>
      </c>
      <c r="R154">
        <v>0.36</v>
      </c>
      <c r="S154">
        <v>0.49</v>
      </c>
      <c r="T154">
        <v>-0.14000000000000001</v>
      </c>
      <c r="U154">
        <v>-0.51</v>
      </c>
      <c r="V154">
        <v>0.31</v>
      </c>
      <c r="W154">
        <v>-0.46</v>
      </c>
      <c r="X154">
        <v>-0.88</v>
      </c>
      <c r="Y154">
        <v>-0.8</v>
      </c>
      <c r="Z154">
        <v>0.28000000000000003</v>
      </c>
      <c r="AA154">
        <f>M154 - sorted!X$103</f>
        <v>-1.4826388888888888</v>
      </c>
      <c r="AB154">
        <f>N154 - sorted!Y$103</f>
        <v>-1.8055555555555554</v>
      </c>
      <c r="AC154">
        <f>O154 - sorted!Z$103</f>
        <v>-1.3149999999999999</v>
      </c>
      <c r="AD154">
        <f>P154 - sorted!AA$103</f>
        <v>-2.223611111111111</v>
      </c>
      <c r="AE154">
        <f>Q154 - sorted!AB$103</f>
        <v>-2.213888888888889</v>
      </c>
      <c r="AF154">
        <f t="shared" si="6"/>
        <v>-7.9089173288050389</v>
      </c>
      <c r="AG154">
        <f t="shared" si="6"/>
        <v>-9.8492670046337718</v>
      </c>
      <c r="AH154">
        <f t="shared" si="6"/>
        <v>-6.9016046153748123</v>
      </c>
      <c r="AI154">
        <f t="shared" si="7"/>
        <v>-12.361289595706671</v>
      </c>
      <c r="AJ154">
        <f t="shared" si="7"/>
        <v>-12.302870465681718</v>
      </c>
    </row>
    <row r="155" spans="1:36" x14ac:dyDescent="0.35">
      <c r="A155" t="s">
        <v>170</v>
      </c>
      <c r="B155" s="1" t="s">
        <v>249</v>
      </c>
      <c r="C155">
        <v>-7.1800363514981562</v>
      </c>
      <c r="E155" t="str">
        <v>_______</v>
      </c>
      <c r="F155">
        <v>7.0212614934704929</v>
      </c>
      <c r="G155" t="str">
        <v>Maxi Kleber</v>
      </c>
      <c r="H155" t="str">
        <v>PF</v>
      </c>
      <c r="I155" t="str">
        <v>DAL</v>
      </c>
      <c r="J155">
        <v>70</v>
      </c>
      <c r="K155">
        <v>27.1</v>
      </c>
      <c r="L155">
        <v>1</v>
      </c>
      <c r="M155">
        <v>-0.75833333333333297</v>
      </c>
      <c r="N155">
        <v>1.5847222222222226</v>
      </c>
      <c r="O155">
        <v>2.1680555555555561</v>
      </c>
      <c r="P155">
        <v>1.2152777777777777</v>
      </c>
      <c r="Q155">
        <v>0.85555555555555574</v>
      </c>
      <c r="R155">
        <v>0.63</v>
      </c>
      <c r="S155">
        <v>0.38</v>
      </c>
      <c r="T155">
        <v>0.33</v>
      </c>
      <c r="U155">
        <v>-0.43</v>
      </c>
      <c r="V155">
        <v>0.35</v>
      </c>
      <c r="W155">
        <v>-0.6</v>
      </c>
      <c r="X155">
        <v>-1.44</v>
      </c>
      <c r="Y155">
        <v>1.66</v>
      </c>
      <c r="Z155">
        <v>0.75</v>
      </c>
      <c r="AA155">
        <f>M155 - sorted!X$103</f>
        <v>-1.549305555555555</v>
      </c>
      <c r="AB155">
        <f>N155 - sorted!Y$103</f>
        <v>0.90416666666666734</v>
      </c>
      <c r="AC155">
        <f>O155 - sorted!Z$103</f>
        <v>1.5947222222222228</v>
      </c>
      <c r="AD155">
        <f>P155 - sorted!AA$103</f>
        <v>0.52500000000000024</v>
      </c>
      <c r="AE155">
        <f>Q155 - sorted!AB$103</f>
        <v>0</v>
      </c>
      <c r="AF155">
        <f t="shared" si="6"/>
        <v>-8.3095056489761312</v>
      </c>
      <c r="AG155">
        <f t="shared" si="6"/>
        <v>6.4329790923204548</v>
      </c>
      <c r="AH155">
        <f t="shared" si="6"/>
        <v>10.582406442092696</v>
      </c>
      <c r="AI155">
        <f t="shared" si="7"/>
        <v>4.1546330213473599</v>
      </c>
      <c r="AJ155">
        <f t="shared" si="7"/>
        <v>1</v>
      </c>
    </row>
    <row r="156" spans="1:36" x14ac:dyDescent="0.35">
      <c r="A156" t="s">
        <v>201</v>
      </c>
      <c r="B156" s="1" t="s">
        <v>249</v>
      </c>
      <c r="C156">
        <v>-7.1883606761435068</v>
      </c>
      <c r="E156" t="str">
        <v>_______</v>
      </c>
      <c r="F156">
        <v>-6.3753516357808993</v>
      </c>
      <c r="G156" t="str">
        <v>Cody Zeller</v>
      </c>
      <c r="H156" t="str">
        <v>C</v>
      </c>
      <c r="I156" t="str">
        <v>CHA</v>
      </c>
      <c r="J156">
        <v>58</v>
      </c>
      <c r="K156">
        <v>26.1</v>
      </c>
      <c r="L156">
        <v>1</v>
      </c>
      <c r="M156">
        <v>-0.82166666666666655</v>
      </c>
      <c r="N156">
        <v>-0.42694444444444429</v>
      </c>
      <c r="O156">
        <v>-7.2499999999999801E-2</v>
      </c>
      <c r="P156">
        <v>0.2416666666666667</v>
      </c>
      <c r="Q156">
        <v>-0.46722222222222209</v>
      </c>
      <c r="R156">
        <v>1.08</v>
      </c>
      <c r="S156">
        <v>-0.83</v>
      </c>
      <c r="T156">
        <v>-1.28</v>
      </c>
      <c r="U156">
        <v>-0.19</v>
      </c>
      <c r="V156">
        <v>0.88</v>
      </c>
      <c r="W156">
        <v>-0.44</v>
      </c>
      <c r="X156">
        <v>-0.24</v>
      </c>
      <c r="Y156">
        <v>0.44</v>
      </c>
      <c r="Z156">
        <v>0.05</v>
      </c>
      <c r="AA156">
        <f>M156 - sorted!X$103</f>
        <v>-1.6126388888888887</v>
      </c>
      <c r="AB156">
        <f>N156 - sorted!Y$103</f>
        <v>-1.1074999999999995</v>
      </c>
      <c r="AC156">
        <f>O156 - sorted!Z$103</f>
        <v>-0.64583333333333304</v>
      </c>
      <c r="AD156">
        <f>P156 - sorted!AA$103</f>
        <v>-0.44861111111111074</v>
      </c>
      <c r="AE156">
        <f>Q156 - sorted!AB$103</f>
        <v>-1.3227777777777778</v>
      </c>
      <c r="AF156">
        <f t="shared" si="6"/>
        <v>-8.6900645531386722</v>
      </c>
      <c r="AG156">
        <f t="shared" si="6"/>
        <v>-5.6547734688422819</v>
      </c>
      <c r="AH156">
        <f t="shared" si="6"/>
        <v>-2.880699351657463</v>
      </c>
      <c r="AI156">
        <f t="shared" si="7"/>
        <v>-1.6956255711513122</v>
      </c>
      <c r="AJ156">
        <f t="shared" si="7"/>
        <v>-6.9483399193947735</v>
      </c>
    </row>
    <row r="157" spans="1:36" x14ac:dyDescent="0.35">
      <c r="A157" t="s">
        <v>184</v>
      </c>
      <c r="B157" s="1" t="s">
        <v>249</v>
      </c>
      <c r="C157">
        <v>-7.2022345505524239</v>
      </c>
      <c r="E157" t="str">
        <v>_______</v>
      </c>
      <c r="F157">
        <v>-5.5392194714034302</v>
      </c>
      <c r="G157" t="str">
        <v>Royce O'Neale</v>
      </c>
      <c r="H157" t="str">
        <v>SF</v>
      </c>
      <c r="I157" t="str">
        <v>UTA</v>
      </c>
      <c r="J157">
        <v>70</v>
      </c>
      <c r="K157">
        <v>28.2</v>
      </c>
      <c r="L157">
        <v>1</v>
      </c>
      <c r="M157">
        <v>-0.84583333333333321</v>
      </c>
      <c r="N157">
        <v>-0.30138888888888871</v>
      </c>
      <c r="O157">
        <v>-0.27222222222222214</v>
      </c>
      <c r="P157">
        <v>-0.21388888888888885</v>
      </c>
      <c r="Q157">
        <v>-0.94305555555555542</v>
      </c>
      <c r="R157">
        <v>0</v>
      </c>
      <c r="S157">
        <v>-0.09</v>
      </c>
      <c r="T157">
        <v>-0.28999999999999998</v>
      </c>
      <c r="U157">
        <v>-1</v>
      </c>
      <c r="V157">
        <v>0.25</v>
      </c>
      <c r="W157">
        <v>-0.03</v>
      </c>
      <c r="X157">
        <v>0.28999999999999998</v>
      </c>
      <c r="Y157">
        <v>-0.1</v>
      </c>
      <c r="Z157">
        <v>0.66</v>
      </c>
      <c r="AA157">
        <f>M157 - sorted!X$103</f>
        <v>-1.6368055555555552</v>
      </c>
      <c r="AB157">
        <f>N157 - sorted!Y$103</f>
        <v>-0.98194444444444395</v>
      </c>
      <c r="AC157">
        <f>O157 - sorted!Z$103</f>
        <v>-0.84555555555555539</v>
      </c>
      <c r="AD157">
        <f>P157 - sorted!AA$103</f>
        <v>-0.90416666666666634</v>
      </c>
      <c r="AE157">
        <f>Q157 - sorted!AB$103</f>
        <v>-1.7986111111111112</v>
      </c>
      <c r="AF157">
        <f t="shared" si="6"/>
        <v>-8.8352778192006909</v>
      </c>
      <c r="AG157">
        <f t="shared" si="6"/>
        <v>-4.9003321325200559</v>
      </c>
      <c r="AH157">
        <f t="shared" si="6"/>
        <v>-4.0807951941700304</v>
      </c>
      <c r="AI157">
        <f t="shared" si="7"/>
        <v>-4.4329790923204486</v>
      </c>
      <c r="AJ157">
        <f t="shared" si="7"/>
        <v>-9.8075390546159511</v>
      </c>
    </row>
    <row r="158" spans="1:36" x14ac:dyDescent="0.35">
      <c r="A158" t="s">
        <v>167</v>
      </c>
      <c r="B158" s="1" t="s">
        <v>249</v>
      </c>
      <c r="C158">
        <v>-7.7349913278548819</v>
      </c>
      <c r="E158" t="str">
        <v>_______</v>
      </c>
      <c r="F158">
        <v>-12.517778299089276</v>
      </c>
      <c r="G158" t="str">
        <v>Shake Milton</v>
      </c>
      <c r="H158" t="str">
        <v>PG</v>
      </c>
      <c r="I158" t="str">
        <v>PHI</v>
      </c>
      <c r="J158">
        <v>60</v>
      </c>
      <c r="K158">
        <v>24.7</v>
      </c>
      <c r="L158">
        <v>1</v>
      </c>
      <c r="M158">
        <v>-0.87500000000000011</v>
      </c>
      <c r="N158">
        <v>-1.375</v>
      </c>
      <c r="O158">
        <v>-1.7083333333333333</v>
      </c>
      <c r="P158">
        <v>-1.541666666666667</v>
      </c>
      <c r="Q158">
        <v>-1.4416666666666667</v>
      </c>
      <c r="R158">
        <v>-0.09</v>
      </c>
      <c r="S158">
        <v>0.2</v>
      </c>
      <c r="T158">
        <v>0.24</v>
      </c>
      <c r="U158">
        <v>-0.27</v>
      </c>
      <c r="V158">
        <v>-0.85</v>
      </c>
      <c r="W158">
        <v>0.4</v>
      </c>
      <c r="X158">
        <v>-0.68</v>
      </c>
      <c r="Y158">
        <v>-0.68</v>
      </c>
      <c r="Z158">
        <v>0.08</v>
      </c>
      <c r="AA158">
        <f>M158 - sorted!X$103</f>
        <v>-1.6659722222222222</v>
      </c>
      <c r="AB158">
        <f>N158 - sorted!Y$103</f>
        <v>-2.0555555555555554</v>
      </c>
      <c r="AC158">
        <f>O158 - sorted!Z$103</f>
        <v>-2.2816666666666663</v>
      </c>
      <c r="AD158">
        <f>P158 - sorted!AA$103</f>
        <v>-2.2319444444444443</v>
      </c>
      <c r="AE158">
        <f>Q158 - sorted!AB$103</f>
        <v>-2.2972222222222225</v>
      </c>
      <c r="AF158">
        <f t="shared" si="6"/>
        <v>-9.0105352092755471</v>
      </c>
      <c r="AG158">
        <f t="shared" si="6"/>
        <v>-11.35147320527537</v>
      </c>
      <c r="AH158">
        <f t="shared" si="6"/>
        <v>-12.710135257855661</v>
      </c>
      <c r="AI158">
        <f t="shared" si="7"/>
        <v>-12.411363135728056</v>
      </c>
      <c r="AJ158">
        <f t="shared" si="7"/>
        <v>-12.803605865895586</v>
      </c>
    </row>
    <row r="159" spans="1:36" x14ac:dyDescent="0.35">
      <c r="A159" t="s">
        <v>210</v>
      </c>
      <c r="B159" s="1" t="s">
        <v>249</v>
      </c>
      <c r="C159">
        <v>-7.8080603997418514</v>
      </c>
      <c r="E159" t="str">
        <v>_______</v>
      </c>
      <c r="F159">
        <v>18.795556241839044</v>
      </c>
      <c r="G159" t="str">
        <v>Mitchell Robinson</v>
      </c>
      <c r="H159" t="str">
        <v>C</v>
      </c>
      <c r="I159" t="str">
        <v>NYK</v>
      </c>
      <c r="J159">
        <v>68</v>
      </c>
      <c r="K159">
        <v>23.2</v>
      </c>
      <c r="L159">
        <v>1</v>
      </c>
      <c r="M159">
        <v>-0.88777777777777767</v>
      </c>
      <c r="N159">
        <v>3.3527777777777774</v>
      </c>
      <c r="O159">
        <v>4.3727777777777774</v>
      </c>
      <c r="P159">
        <v>5.4211111111111103</v>
      </c>
      <c r="Q159">
        <v>2.38</v>
      </c>
      <c r="R159">
        <v>3.54</v>
      </c>
      <c r="S159">
        <v>-2.19</v>
      </c>
      <c r="T159">
        <v>-1.75</v>
      </c>
      <c r="U159">
        <v>-0.53</v>
      </c>
      <c r="V159">
        <v>1.02</v>
      </c>
      <c r="W159">
        <v>-1.08</v>
      </c>
      <c r="X159">
        <v>0.05</v>
      </c>
      <c r="Y159">
        <v>3.46</v>
      </c>
      <c r="Z159">
        <v>1.03</v>
      </c>
      <c r="AA159">
        <f>M159 - sorted!X$103</f>
        <v>-1.6787499999999997</v>
      </c>
      <c r="AB159">
        <f>N159 - sorted!Y$103</f>
        <v>2.6722222222222221</v>
      </c>
      <c r="AC159">
        <f>O159 - sorted!Z$103</f>
        <v>3.7994444444444442</v>
      </c>
      <c r="AD159">
        <f>P159 - sorted!AA$103</f>
        <v>4.730833333333333</v>
      </c>
      <c r="AE159">
        <f>Q159 - sorted!AB$103</f>
        <v>1.5244444444444443</v>
      </c>
      <c r="AF159">
        <f t="shared" si="6"/>
        <v>-9.0873146373083387</v>
      </c>
      <c r="AG159">
        <f t="shared" si="6"/>
        <v>17.056915166857983</v>
      </c>
      <c r="AH159">
        <f t="shared" si="6"/>
        <v>23.830196013750882</v>
      </c>
      <c r="AI159">
        <f t="shared" si="7"/>
        <v>29.426748670141194</v>
      </c>
      <c r="AJ159">
        <f t="shared" si="7"/>
        <v>10.160119587912328</v>
      </c>
    </row>
    <row r="160" spans="1:36" x14ac:dyDescent="0.35">
      <c r="A160" t="s">
        <v>188</v>
      </c>
      <c r="B160" s="1" t="s">
        <v>249</v>
      </c>
      <c r="C160">
        <v>-8.5045288950695443</v>
      </c>
      <c r="E160" t="str">
        <v>_______</v>
      </c>
      <c r="F160">
        <v>1.3736696840801992</v>
      </c>
      <c r="G160" t="str">
        <v>Ivica Zubac</v>
      </c>
      <c r="H160" t="str">
        <v>C</v>
      </c>
      <c r="I160" t="str">
        <v>LAC</v>
      </c>
      <c r="J160">
        <v>68</v>
      </c>
      <c r="K160">
        <v>24.1</v>
      </c>
      <c r="L160">
        <v>1</v>
      </c>
      <c r="M160">
        <v>-0.94444444444444431</v>
      </c>
      <c r="N160">
        <v>0.7366666666666668</v>
      </c>
      <c r="O160">
        <v>1.3033333333333335</v>
      </c>
      <c r="P160">
        <v>1.1711111111111114</v>
      </c>
      <c r="Q160">
        <v>0.29277777777777791</v>
      </c>
      <c r="R160">
        <v>2.2200000000000002</v>
      </c>
      <c r="S160">
        <v>-0.46</v>
      </c>
      <c r="T160">
        <v>-1.75</v>
      </c>
      <c r="U160">
        <v>-0.36</v>
      </c>
      <c r="V160">
        <v>1.51</v>
      </c>
      <c r="W160">
        <v>-0.6</v>
      </c>
      <c r="X160">
        <v>-1.56</v>
      </c>
      <c r="Y160">
        <v>1.31</v>
      </c>
      <c r="Z160">
        <v>0.47</v>
      </c>
      <c r="AA160">
        <f>M160 - sorted!X$103</f>
        <v>-1.7354166666666664</v>
      </c>
      <c r="AB160">
        <f>N160 - sorted!Y$103</f>
        <v>5.6111111111111556E-2</v>
      </c>
      <c r="AC160">
        <f>O160 - sorted!Z$103</f>
        <v>0.7300000000000002</v>
      </c>
      <c r="AD160">
        <f>P160 - sorted!AA$103</f>
        <v>0.480833333333334</v>
      </c>
      <c r="AE160">
        <f>Q160 - sorted!AB$103</f>
        <v>-0.56277777777777782</v>
      </c>
      <c r="AF160">
        <f t="shared" si="6"/>
        <v>-9.4278147094537665</v>
      </c>
      <c r="AG160">
        <f t="shared" si="6"/>
        <v>1.3371618361440061</v>
      </c>
      <c r="AH160">
        <f t="shared" si="6"/>
        <v>5.3864421058734715</v>
      </c>
      <c r="AI160">
        <f t="shared" si="7"/>
        <v>3.8892432592340134</v>
      </c>
      <c r="AJ160">
        <f t="shared" si="7"/>
        <v>-2.3816330694443115</v>
      </c>
    </row>
    <row r="161" spans="1:36" x14ac:dyDescent="0.35">
      <c r="A161" t="s">
        <v>198</v>
      </c>
      <c r="B161" s="1" t="s">
        <v>249</v>
      </c>
      <c r="C161">
        <v>-8.5174778445178667</v>
      </c>
      <c r="E161" t="str">
        <v>_______</v>
      </c>
      <c r="F161">
        <v>-10.99072718914768</v>
      </c>
      <c r="G161" t="str">
        <v>Josh Okogie</v>
      </c>
      <c r="H161" t="str">
        <v>SG, SF</v>
      </c>
      <c r="I161" t="str">
        <v>MIN</v>
      </c>
      <c r="J161">
        <v>68</v>
      </c>
      <c r="K161">
        <v>25.3</v>
      </c>
      <c r="L161">
        <v>1</v>
      </c>
      <c r="M161">
        <v>-0.982222222222222</v>
      </c>
      <c r="N161">
        <v>-1.1238888888888887</v>
      </c>
      <c r="O161">
        <v>-0.65166666666666651</v>
      </c>
      <c r="P161">
        <v>-1.5111111111111108</v>
      </c>
      <c r="Q161">
        <v>-1.2844444444444443</v>
      </c>
      <c r="R161">
        <v>-0.3</v>
      </c>
      <c r="S161">
        <v>0.41</v>
      </c>
      <c r="T161">
        <v>-0.7</v>
      </c>
      <c r="U161">
        <v>-0.57999999999999996</v>
      </c>
      <c r="V161">
        <v>-0.18</v>
      </c>
      <c r="W161">
        <v>-0.5</v>
      </c>
      <c r="X161">
        <v>0.81</v>
      </c>
      <c r="Y161">
        <v>-0.32</v>
      </c>
      <c r="Z161">
        <v>0.17</v>
      </c>
      <c r="AA161">
        <f>M161 - sorted!X$103</f>
        <v>-1.7731944444444441</v>
      </c>
      <c r="AB161">
        <f>N161 - sorted!Y$103</f>
        <v>-1.8044444444444441</v>
      </c>
      <c r="AC161">
        <f>O161 - sorted!Z$103</f>
        <v>-1.2249999999999996</v>
      </c>
      <c r="AD161">
        <f>P161 - sorted!AA$103</f>
        <v>-2.2013888888888884</v>
      </c>
      <c r="AE161">
        <f>Q161 - sorted!AB$103</f>
        <v>-2.14</v>
      </c>
      <c r="AF161">
        <f t="shared" si="6"/>
        <v>-9.6548147575507191</v>
      </c>
      <c r="AG161">
        <f t="shared" si="6"/>
        <v>-9.8425905326309202</v>
      </c>
      <c r="AH161">
        <f t="shared" si="6"/>
        <v>-6.3608103831438356</v>
      </c>
      <c r="AI161">
        <f t="shared" si="7"/>
        <v>-12.227760155649635</v>
      </c>
      <c r="AJ161">
        <f t="shared" si="7"/>
        <v>-11.858885077492092</v>
      </c>
    </row>
    <row r="162" spans="1:36" x14ac:dyDescent="0.35">
      <c r="A162" t="s">
        <v>206</v>
      </c>
      <c r="B162" s="1" t="s">
        <v>249</v>
      </c>
      <c r="C162">
        <v>-8.5517000680598638</v>
      </c>
      <c r="E162" t="str">
        <v>_______</v>
      </c>
      <c r="F162">
        <v>-11.142414882685188</v>
      </c>
      <c r="G162" t="str">
        <v>Andrew Wiggins</v>
      </c>
      <c r="H162" t="str">
        <v>SF, SG</v>
      </c>
      <c r="I162" t="str">
        <v>GSW</v>
      </c>
      <c r="J162">
        <v>67</v>
      </c>
      <c r="K162">
        <v>32.799999999999997</v>
      </c>
      <c r="L162">
        <v>1</v>
      </c>
      <c r="M162">
        <v>-0.98638888888888876</v>
      </c>
      <c r="N162">
        <v>-1.1445833333333333</v>
      </c>
      <c r="O162">
        <v>-1.4609722222222221</v>
      </c>
      <c r="P162">
        <v>-5.5833333333333124E-2</v>
      </c>
      <c r="Q162">
        <v>-0.30708333333333321</v>
      </c>
      <c r="R162">
        <v>-0.46</v>
      </c>
      <c r="S162">
        <v>-1.17</v>
      </c>
      <c r="T162">
        <v>0.24</v>
      </c>
      <c r="U162">
        <v>0.88</v>
      </c>
      <c r="V162">
        <v>-0.28000000000000003</v>
      </c>
      <c r="W162">
        <v>0.34</v>
      </c>
      <c r="X162">
        <v>-0.61</v>
      </c>
      <c r="Y162">
        <v>0.73</v>
      </c>
      <c r="Z162">
        <v>-0.9</v>
      </c>
      <c r="AA162">
        <f>M162 - sorted!X$103</f>
        <v>-1.7773611111111109</v>
      </c>
      <c r="AB162">
        <f>N162 - sorted!Y$103</f>
        <v>-1.8251388888888886</v>
      </c>
      <c r="AC162">
        <f>O162 - sorted!Z$103</f>
        <v>-2.0343055555555551</v>
      </c>
      <c r="AD162">
        <f>P162 - sorted!AA$103</f>
        <v>-0.7461111111111105</v>
      </c>
      <c r="AE162">
        <f>Q162 - sorted!AB$103</f>
        <v>-1.162638888888889</v>
      </c>
      <c r="AF162">
        <f t="shared" si="6"/>
        <v>-9.6798515275614143</v>
      </c>
      <c r="AG162">
        <f t="shared" si="6"/>
        <v>-9.9669398236840294</v>
      </c>
      <c r="AH162">
        <f t="shared" si="6"/>
        <v>-11.223785678220834</v>
      </c>
      <c r="AI162">
        <f t="shared" si="7"/>
        <v>-3.4832509499148134</v>
      </c>
      <c r="AJ162">
        <f t="shared" si="7"/>
        <v>-5.9860933919837942</v>
      </c>
    </row>
    <row r="163" spans="1:36" x14ac:dyDescent="0.35">
      <c r="A163" t="s">
        <v>163</v>
      </c>
      <c r="B163" s="1" t="s">
        <v>249</v>
      </c>
      <c r="C163">
        <v>-8.6229192900256457</v>
      </c>
      <c r="E163" t="str">
        <v>_______</v>
      </c>
      <c r="F163">
        <v>-4.6420422596267228</v>
      </c>
      <c r="G163" t="str">
        <v>Robert Williams</v>
      </c>
      <c r="H163" t="str">
        <v>PC, C</v>
      </c>
      <c r="I163" t="str">
        <v>BOS</v>
      </c>
      <c r="J163">
        <v>24</v>
      </c>
      <c r="K163">
        <v>14.2</v>
      </c>
      <c r="L163">
        <v>1</v>
      </c>
      <c r="M163">
        <v>-1.0066666666666666</v>
      </c>
      <c r="N163">
        <v>-0.16666666666666666</v>
      </c>
      <c r="O163">
        <v>0.13666666666666671</v>
      </c>
      <c r="P163">
        <v>2.666666666666654E-2</v>
      </c>
      <c r="Q163">
        <v>-0.5033333333333333</v>
      </c>
      <c r="R163">
        <v>1.97</v>
      </c>
      <c r="S163">
        <v>-0.57999999999999996</v>
      </c>
      <c r="T163">
        <v>-1.75</v>
      </c>
      <c r="U163">
        <v>-1.26</v>
      </c>
      <c r="V163">
        <v>-0.22</v>
      </c>
      <c r="W163">
        <v>-0.91</v>
      </c>
      <c r="X163">
        <v>-0.27</v>
      </c>
      <c r="Y163">
        <v>1.51</v>
      </c>
      <c r="Z163">
        <v>1.01</v>
      </c>
      <c r="AA163">
        <f>M163 - sorted!X$103</f>
        <v>-1.7976388888888888</v>
      </c>
      <c r="AB163">
        <f>N163 - sorted!Y$103</f>
        <v>-0.84722222222222188</v>
      </c>
      <c r="AC163">
        <f>O163 - sorted!Z$103</f>
        <v>-0.43666666666666654</v>
      </c>
      <c r="AD163">
        <f>P163 - sorted!AA$103</f>
        <v>-0.66361111111111093</v>
      </c>
      <c r="AE163">
        <f>Q163 - sorted!AB$103</f>
        <v>-1.358888888888889</v>
      </c>
      <c r="AF163">
        <f t="shared" si="6"/>
        <v>-9.8016971416134542</v>
      </c>
      <c r="AG163">
        <f t="shared" si="6"/>
        <v>-4.0908099021743061</v>
      </c>
      <c r="AH163">
        <f t="shared" si="6"/>
        <v>-1.6238534971206593</v>
      </c>
      <c r="AI163">
        <f t="shared" si="7"/>
        <v>-2.987522903703089</v>
      </c>
      <c r="AJ163">
        <f t="shared" si="7"/>
        <v>-7.1653252594874495</v>
      </c>
    </row>
    <row r="164" spans="1:36" x14ac:dyDescent="0.35">
      <c r="A164" t="s">
        <v>185</v>
      </c>
      <c r="B164" s="1" t="s">
        <v>249</v>
      </c>
      <c r="C164">
        <v>-8.8227030815140672</v>
      </c>
      <c r="E164" t="str">
        <v>_______</v>
      </c>
      <c r="F164">
        <v>-5.8925408063505511</v>
      </c>
      <c r="G164" t="str">
        <v>Danuel House Jr.</v>
      </c>
      <c r="H164" t="str">
        <v>SF, SG</v>
      </c>
      <c r="I164" t="str">
        <v>HOU</v>
      </c>
      <c r="J164">
        <v>58</v>
      </c>
      <c r="K164">
        <v>28.9</v>
      </c>
      <c r="L164">
        <v>1</v>
      </c>
      <c r="M164">
        <v>-1.0150000000000001</v>
      </c>
      <c r="N164">
        <v>-0.35444444444444478</v>
      </c>
      <c r="O164">
        <v>0.21749999999999983</v>
      </c>
      <c r="P164">
        <v>-0.32222222222222235</v>
      </c>
      <c r="Q164">
        <v>-1.111666666666667</v>
      </c>
      <c r="R164">
        <v>-0.53</v>
      </c>
      <c r="S164">
        <v>-0.04</v>
      </c>
      <c r="T164">
        <v>0.44</v>
      </c>
      <c r="U164">
        <v>-0.47</v>
      </c>
      <c r="V164">
        <v>-0.32</v>
      </c>
      <c r="W164">
        <v>-0.71</v>
      </c>
      <c r="X164">
        <v>0.37</v>
      </c>
      <c r="Y164">
        <v>-0.12</v>
      </c>
      <c r="Z164">
        <v>0.94</v>
      </c>
      <c r="AA164">
        <f>M164 - sorted!X$103</f>
        <v>-1.8059722222222221</v>
      </c>
      <c r="AB164">
        <f>N164 - sorted!Y$103</f>
        <v>-1.0350000000000001</v>
      </c>
      <c r="AC164">
        <f>O164 - sorted!Z$103</f>
        <v>-0.35583333333333345</v>
      </c>
      <c r="AD164">
        <f>P164 - sorted!AA$103</f>
        <v>-1.0124999999999997</v>
      </c>
      <c r="AE164">
        <f>Q164 - sorted!AB$103</f>
        <v>-1.9672222222222229</v>
      </c>
      <c r="AF164">
        <f t="shared" si="6"/>
        <v>-9.8517706816348412</v>
      </c>
      <c r="AG164">
        <f t="shared" si="6"/>
        <v>-5.2191336706562215</v>
      </c>
      <c r="AH164">
        <f t="shared" si="6"/>
        <v>-1.1381401589132105</v>
      </c>
      <c r="AI164">
        <f t="shared" si="7"/>
        <v>-5.0839351125984757</v>
      </c>
      <c r="AJ164">
        <f t="shared" si="7"/>
        <v>-10.820693681048677</v>
      </c>
    </row>
    <row r="165" spans="1:36" x14ac:dyDescent="0.35">
      <c r="A165" t="s">
        <v>226</v>
      </c>
      <c r="B165" s="1" t="s">
        <v>249</v>
      </c>
      <c r="C165">
        <v>-9.1556760673281019</v>
      </c>
      <c r="E165" t="str">
        <v>_______</v>
      </c>
      <c r="F165">
        <v>-2.5831592973432671</v>
      </c>
      <c r="G165" t="str">
        <v>Derrick Jones Jr.</v>
      </c>
      <c r="H165" t="str">
        <v>SF, SG</v>
      </c>
      <c r="I165" t="str">
        <v>POR</v>
      </c>
      <c r="J165">
        <v>54</v>
      </c>
      <c r="K165">
        <v>26.4</v>
      </c>
      <c r="L165">
        <v>1</v>
      </c>
      <c r="M165">
        <v>-1.0425</v>
      </c>
      <c r="N165">
        <v>0.14249999999999979</v>
      </c>
      <c r="O165">
        <v>0.64500000000000002</v>
      </c>
      <c r="P165">
        <v>0.24749999999999972</v>
      </c>
      <c r="Q165">
        <v>-0.71250000000000013</v>
      </c>
      <c r="R165">
        <v>0.26</v>
      </c>
      <c r="S165">
        <v>-0.14000000000000001</v>
      </c>
      <c r="T165">
        <v>-0.93</v>
      </c>
      <c r="U165">
        <v>-0.5</v>
      </c>
      <c r="V165">
        <v>-7.0000000000000007E-2</v>
      </c>
      <c r="W165">
        <v>-0.67</v>
      </c>
      <c r="X165">
        <v>0.66</v>
      </c>
      <c r="Y165">
        <v>0.44</v>
      </c>
      <c r="Z165">
        <v>1.1399999999999999</v>
      </c>
      <c r="AA165">
        <f>M165 - sorted!X$103</f>
        <v>-1.8334722222222219</v>
      </c>
      <c r="AB165">
        <f>N165 - sorted!Y$103</f>
        <v>-0.53805555555555551</v>
      </c>
      <c r="AC165">
        <f>O165 - sorted!Z$103</f>
        <v>7.1666666666666767E-2</v>
      </c>
      <c r="AD165">
        <f>P165 - sorted!AA$103</f>
        <v>-0.44277777777777771</v>
      </c>
      <c r="AE165">
        <f>Q165 - sorted!AB$103</f>
        <v>-1.568055555555556</v>
      </c>
      <c r="AF165">
        <f t="shared" si="6"/>
        <v>-10.017013363705416</v>
      </c>
      <c r="AG165">
        <f t="shared" si="6"/>
        <v>-2.2330815673808639</v>
      </c>
      <c r="AH165">
        <f t="shared" si="6"/>
        <v>1.4306324441839258</v>
      </c>
      <c r="AI165">
        <f t="shared" si="7"/>
        <v>-1.6605740931363431</v>
      </c>
      <c r="AJ165">
        <f t="shared" si="7"/>
        <v>-8.4221711140242572</v>
      </c>
    </row>
    <row r="166" spans="1:36" x14ac:dyDescent="0.35">
      <c r="A166" t="s">
        <v>419</v>
      </c>
      <c r="B166" s="1" t="s">
        <v>249</v>
      </c>
      <c r="C166">
        <v>-9.1926730657518849</v>
      </c>
      <c r="E166" t="str">
        <v>_______</v>
      </c>
      <c r="F166">
        <v>-4.412660869399275</v>
      </c>
      <c r="G166" t="str">
        <v>Dwight Powell</v>
      </c>
      <c r="H166" t="str">
        <v>C</v>
      </c>
      <c r="I166" t="str">
        <v>DAL</v>
      </c>
      <c r="J166">
        <v>68</v>
      </c>
      <c r="K166">
        <v>26.8</v>
      </c>
      <c r="L166">
        <v>1</v>
      </c>
      <c r="M166">
        <v>-1.0483333333333331</v>
      </c>
      <c r="N166">
        <v>-0.13222222222222213</v>
      </c>
      <c r="O166">
        <v>0.34944444444444456</v>
      </c>
      <c r="P166">
        <v>1.2466666666666666</v>
      </c>
      <c r="Q166">
        <v>-0.84055555555555539</v>
      </c>
      <c r="R166">
        <v>2.41</v>
      </c>
      <c r="S166">
        <v>-1.46</v>
      </c>
      <c r="T166">
        <v>-1.44</v>
      </c>
      <c r="U166">
        <v>-0.55000000000000004</v>
      </c>
      <c r="V166">
        <v>0.44</v>
      </c>
      <c r="W166">
        <v>-0.51</v>
      </c>
      <c r="X166">
        <v>0</v>
      </c>
      <c r="Y166">
        <v>0.22</v>
      </c>
      <c r="Z166">
        <v>0.75</v>
      </c>
      <c r="AA166">
        <f>M166 - sorted!X$103</f>
        <v>-1.8393055555555553</v>
      </c>
      <c r="AB166">
        <f>N166 - sorted!Y$103</f>
        <v>-0.81277777777777738</v>
      </c>
      <c r="AC166">
        <f>O166 - sorted!Z$103</f>
        <v>-0.22388888888888869</v>
      </c>
      <c r="AD166">
        <f>P166 - sorted!AA$103</f>
        <v>0.55638888888888915</v>
      </c>
      <c r="AE166">
        <f>Q166 - sorted!AB$103</f>
        <v>-1.6961111111111111</v>
      </c>
      <c r="AF166">
        <f t="shared" si="6"/>
        <v>-10.052064841720387</v>
      </c>
      <c r="AG166">
        <f t="shared" si="6"/>
        <v>-3.8838392700859083</v>
      </c>
      <c r="AH166">
        <f t="shared" si="6"/>
        <v>-0.34530910857458674</v>
      </c>
      <c r="AI166">
        <f t="shared" si="7"/>
        <v>4.3432433554279166</v>
      </c>
      <c r="AJ166">
        <f t="shared" si="7"/>
        <v>-9.1916345123528949</v>
      </c>
    </row>
    <row r="167" spans="1:36" x14ac:dyDescent="0.35">
      <c r="A167" t="s">
        <v>222</v>
      </c>
      <c r="B167" s="1" t="s">
        <v>249</v>
      </c>
      <c r="C167">
        <v>-9.4812496534573842</v>
      </c>
      <c r="E167" t="str">
        <v>_______</v>
      </c>
      <c r="F167">
        <v>-11.154438907172915</v>
      </c>
      <c r="G167" t="str">
        <v>Gary Trent Jr.</v>
      </c>
      <c r="H167" t="str">
        <v>SG</v>
      </c>
      <c r="I167" t="str">
        <v>POR</v>
      </c>
      <c r="J167">
        <v>64</v>
      </c>
      <c r="K167">
        <v>26.4</v>
      </c>
      <c r="L167">
        <v>1</v>
      </c>
      <c r="M167">
        <v>-1.0577777777777777</v>
      </c>
      <c r="N167">
        <v>-1.1555555555555554</v>
      </c>
      <c r="O167">
        <v>-0.52444444444444438</v>
      </c>
      <c r="P167">
        <v>-1.2177777777777776</v>
      </c>
      <c r="Q167">
        <v>-1.4044444444444444</v>
      </c>
      <c r="R167">
        <v>-0.25</v>
      </c>
      <c r="S167">
        <v>7.0000000000000007E-2</v>
      </c>
      <c r="T167">
        <v>0.82</v>
      </c>
      <c r="U167">
        <v>-0.53</v>
      </c>
      <c r="V167">
        <v>-1.1499999999999999</v>
      </c>
      <c r="W167">
        <v>-0.71</v>
      </c>
      <c r="X167">
        <v>0.56000000000000005</v>
      </c>
      <c r="Y167">
        <v>-0.39</v>
      </c>
      <c r="Z167">
        <v>0.28000000000000003</v>
      </c>
      <c r="AA167">
        <f>M167 - sorted!X$103</f>
        <v>-1.8487499999999999</v>
      </c>
      <c r="AB167">
        <f>N167 - sorted!Y$103</f>
        <v>-1.8361111111111108</v>
      </c>
      <c r="AC167">
        <f>O167 - sorted!Z$103</f>
        <v>-1.0977777777777775</v>
      </c>
      <c r="AD167">
        <f>P167 - sorted!AA$103</f>
        <v>-1.9080555555555549</v>
      </c>
      <c r="AE167">
        <f>Q167 - sorted!AB$103</f>
        <v>-2.2600000000000002</v>
      </c>
      <c r="AF167">
        <f t="shared" si="6"/>
        <v>-10.108814853744628</v>
      </c>
      <c r="AG167">
        <f t="shared" si="6"/>
        <v>-10.032869984712189</v>
      </c>
      <c r="AH167">
        <f t="shared" si="6"/>
        <v>-5.5963543388173322</v>
      </c>
      <c r="AI167">
        <f t="shared" si="7"/>
        <v>-10.465171546896824</v>
      </c>
      <c r="AJ167">
        <f t="shared" si="7"/>
        <v>-12.579944053800057</v>
      </c>
    </row>
    <row r="168" spans="1:36" x14ac:dyDescent="0.35">
      <c r="A168" t="s">
        <v>199</v>
      </c>
      <c r="B168" s="1" t="s">
        <v>249</v>
      </c>
      <c r="C168">
        <v>-9.5533938003837555</v>
      </c>
      <c r="E168" t="str">
        <v>_______</v>
      </c>
      <c r="F168">
        <v>-12.009069570762279</v>
      </c>
      <c r="G168" t="str">
        <v>Luke Kennard</v>
      </c>
      <c r="H168" t="str">
        <v>SG</v>
      </c>
      <c r="I168" t="str">
        <v>LAC</v>
      </c>
      <c r="J168">
        <v>50</v>
      </c>
      <c r="K168">
        <v>22.9</v>
      </c>
      <c r="L168">
        <v>1</v>
      </c>
      <c r="M168">
        <v>-1.0902777777777777</v>
      </c>
      <c r="N168">
        <v>-1.3333333333333333</v>
      </c>
      <c r="O168">
        <v>-1.4652777777777777</v>
      </c>
      <c r="P168">
        <v>-2.020833333333333</v>
      </c>
      <c r="Q168">
        <v>-1.75</v>
      </c>
      <c r="R168">
        <v>-0.28999999999999998</v>
      </c>
      <c r="S168">
        <v>0.99</v>
      </c>
      <c r="T168">
        <v>0.32</v>
      </c>
      <c r="U168">
        <v>-0.33</v>
      </c>
      <c r="V168">
        <v>-0.94</v>
      </c>
      <c r="W168">
        <v>0.19</v>
      </c>
      <c r="X168">
        <v>-1.51</v>
      </c>
      <c r="Y168">
        <v>-0.95</v>
      </c>
      <c r="Z168">
        <v>0.6</v>
      </c>
      <c r="AA168">
        <f>M168 - sorted!X$103</f>
        <v>-1.8812499999999996</v>
      </c>
      <c r="AB168">
        <f>N168 - sorted!Y$103</f>
        <v>-2.0138888888888884</v>
      </c>
      <c r="AC168">
        <f>O168 - sorted!Z$103</f>
        <v>-2.0386111111111109</v>
      </c>
      <c r="AD168">
        <f>P168 - sorted!AA$103</f>
        <v>-2.7111111111111104</v>
      </c>
      <c r="AE168">
        <f>Q168 - sorted!AB$103</f>
        <v>-2.6055555555555556</v>
      </c>
      <c r="AF168">
        <f t="shared" si="6"/>
        <v>-10.304101659828033</v>
      </c>
      <c r="AG168">
        <f t="shared" si="6"/>
        <v>-11.101105505168436</v>
      </c>
      <c r="AH168">
        <f t="shared" si="6"/>
        <v>-11.249657007231885</v>
      </c>
      <c r="AI168">
        <f t="shared" si="7"/>
        <v>-15.290591686957782</v>
      </c>
      <c r="AJ168">
        <f t="shared" si="7"/>
        <v>-14.656326846686891</v>
      </c>
    </row>
    <row r="169" spans="1:36" x14ac:dyDescent="0.35">
      <c r="A169" t="s">
        <v>209</v>
      </c>
      <c r="B169" s="1" t="s">
        <v>249</v>
      </c>
      <c r="C169">
        <v>-10.136096525558319</v>
      </c>
      <c r="E169" t="str">
        <v>_______</v>
      </c>
      <c r="F169">
        <v>-6.1866669438196134</v>
      </c>
      <c r="G169" t="str">
        <v>Miles Bridges</v>
      </c>
      <c r="H169" t="str">
        <v>SF, PF</v>
      </c>
      <c r="I169" t="str">
        <v>CHA</v>
      </c>
      <c r="J169">
        <v>70</v>
      </c>
      <c r="K169">
        <v>28.4</v>
      </c>
      <c r="L169">
        <v>1</v>
      </c>
      <c r="M169">
        <v>-1.1861111111111111</v>
      </c>
      <c r="N169">
        <v>-0.39861111111111108</v>
      </c>
      <c r="O169">
        <v>5.8333333333333341E-2</v>
      </c>
      <c r="P169">
        <v>-0.42777777777777759</v>
      </c>
      <c r="Q169">
        <v>-0.47638888888888886</v>
      </c>
      <c r="R169">
        <v>-0.16</v>
      </c>
      <c r="S169">
        <v>0.03</v>
      </c>
      <c r="T169">
        <v>-0.14000000000000001</v>
      </c>
      <c r="U169">
        <v>0</v>
      </c>
      <c r="V169">
        <v>0.23</v>
      </c>
      <c r="W169">
        <v>-0.47</v>
      </c>
      <c r="X169">
        <v>-0.71</v>
      </c>
      <c r="Y169">
        <v>0.73</v>
      </c>
      <c r="Z169">
        <v>0.08</v>
      </c>
      <c r="AA169">
        <f>M169 - sorted!X$103</f>
        <v>-1.9770833333333333</v>
      </c>
      <c r="AB169">
        <f>N169 - sorted!Y$103</f>
        <v>-1.0791666666666664</v>
      </c>
      <c r="AC169">
        <f>O169 - sorted!Z$103</f>
        <v>-0.5149999999999999</v>
      </c>
      <c r="AD169">
        <f>P169 - sorted!AA$103</f>
        <v>-1.1180555555555549</v>
      </c>
      <c r="AE169">
        <f>Q169 - sorted!AB$103</f>
        <v>-1.3319444444444446</v>
      </c>
      <c r="AF169">
        <f t="shared" si="6"/>
        <v>-10.879947370073982</v>
      </c>
      <c r="AG169">
        <f t="shared" si="6"/>
        <v>-5.4845234327695689</v>
      </c>
      <c r="AH169">
        <f t="shared" si="6"/>
        <v>-2.0945447733216938</v>
      </c>
      <c r="AI169">
        <f t="shared" si="7"/>
        <v>-5.7181999528693703</v>
      </c>
      <c r="AJ169">
        <f t="shared" si="7"/>
        <v>-7.0034208134183</v>
      </c>
    </row>
    <row r="170" spans="1:36" x14ac:dyDescent="0.35">
      <c r="A170" t="s">
        <v>217</v>
      </c>
      <c r="B170" s="1" t="s">
        <v>249</v>
      </c>
      <c r="C170">
        <v>-10.99072718914768</v>
      </c>
      <c r="E170" t="str">
        <v>_______</v>
      </c>
      <c r="F170">
        <v>-11.77413863077126</v>
      </c>
      <c r="G170" t="str">
        <v>Jabari Parker</v>
      </c>
      <c r="H170" t="str">
        <v>PF</v>
      </c>
      <c r="I170" t="str">
        <v>SAC</v>
      </c>
      <c r="J170">
        <v>50</v>
      </c>
      <c r="K170">
        <v>17.100000000000001</v>
      </c>
      <c r="L170">
        <v>1</v>
      </c>
      <c r="M170">
        <v>-1.1875</v>
      </c>
      <c r="N170">
        <v>-1.2708333333333333</v>
      </c>
      <c r="O170">
        <v>-0.75</v>
      </c>
      <c r="P170">
        <v>-1.1944444444444446</v>
      </c>
      <c r="Q170">
        <v>-1.5277777777777779</v>
      </c>
      <c r="R170">
        <v>0.93</v>
      </c>
      <c r="S170">
        <v>-0.11</v>
      </c>
      <c r="T170">
        <v>-1</v>
      </c>
      <c r="U170">
        <v>-0.5</v>
      </c>
      <c r="V170">
        <v>-0.16</v>
      </c>
      <c r="W170">
        <v>-0.75</v>
      </c>
      <c r="X170">
        <v>-0.12</v>
      </c>
      <c r="Y170">
        <v>-0.49</v>
      </c>
      <c r="Z170">
        <v>0.37</v>
      </c>
      <c r="AA170">
        <f>M170 - sorted!X$103</f>
        <v>-1.978472222222222</v>
      </c>
      <c r="AB170">
        <f>N170 - sorted!Y$103</f>
        <v>-1.9513888888888884</v>
      </c>
      <c r="AC170">
        <f>O170 - sorted!Z$103</f>
        <v>-1.3233333333333333</v>
      </c>
      <c r="AD170">
        <f>P170 - sorted!AA$103</f>
        <v>-1.884722222222222</v>
      </c>
      <c r="AE170">
        <f>Q170 - sorted!AB$103</f>
        <v>-2.3833333333333337</v>
      </c>
      <c r="AF170">
        <f t="shared" si="6"/>
        <v>-10.888292960077544</v>
      </c>
      <c r="AG170">
        <f t="shared" si="6"/>
        <v>-10.725553955008035</v>
      </c>
      <c r="AH170">
        <f t="shared" si="6"/>
        <v>-6.9516781553961984</v>
      </c>
      <c r="AI170">
        <f t="shared" si="7"/>
        <v>-10.324965634836945</v>
      </c>
      <c r="AJ170">
        <f t="shared" si="7"/>
        <v>-13.321032446116583</v>
      </c>
    </row>
    <row r="171" spans="1:36" x14ac:dyDescent="0.35">
      <c r="A171" t="s">
        <v>225</v>
      </c>
      <c r="B171" s="1" t="s">
        <v>249</v>
      </c>
      <c r="C171">
        <v>-11.016625088044329</v>
      </c>
      <c r="E171" t="str">
        <v>_______</v>
      </c>
      <c r="F171">
        <v>-4.7160362564742879</v>
      </c>
      <c r="G171" t="str">
        <v>Montrezl Harrell</v>
      </c>
      <c r="H171" t="str">
        <v>C, PF</v>
      </c>
      <c r="I171" t="str">
        <v>LAL</v>
      </c>
      <c r="J171">
        <v>64</v>
      </c>
      <c r="K171">
        <v>26.1</v>
      </c>
      <c r="L171">
        <v>1</v>
      </c>
      <c r="M171">
        <v>-1.1911111111111112</v>
      </c>
      <c r="N171">
        <v>-0.17777777777777795</v>
      </c>
      <c r="O171">
        <v>0.31111111111111095</v>
      </c>
      <c r="P171">
        <v>2.0266666666666664</v>
      </c>
      <c r="Q171">
        <v>-0.21333333333333351</v>
      </c>
      <c r="R171">
        <v>3.26</v>
      </c>
      <c r="S171">
        <v>-2.48</v>
      </c>
      <c r="T171">
        <v>-1.75</v>
      </c>
      <c r="U171">
        <v>0.44</v>
      </c>
      <c r="V171">
        <v>0.64</v>
      </c>
      <c r="W171">
        <v>-0.55000000000000004</v>
      </c>
      <c r="X171">
        <v>-0.9</v>
      </c>
      <c r="Y171">
        <v>1.1000000000000001</v>
      </c>
      <c r="Z171">
        <v>0.04</v>
      </c>
      <c r="AA171">
        <f>M171 - sorted!X$103</f>
        <v>-1.9820833333333332</v>
      </c>
      <c r="AB171">
        <f>N171 - sorted!Y$103</f>
        <v>-0.85833333333333317</v>
      </c>
      <c r="AC171">
        <f>O171 - sorted!Z$103</f>
        <v>-0.2622222222222223</v>
      </c>
      <c r="AD171">
        <f>P171 - sorted!AA$103</f>
        <v>1.3363888888888891</v>
      </c>
      <c r="AE171">
        <f>Q171 - sorted!AB$103</f>
        <v>-1.0688888888888892</v>
      </c>
      <c r="AF171">
        <f t="shared" si="6"/>
        <v>-10.909991494086812</v>
      </c>
      <c r="AG171">
        <f t="shared" si="6"/>
        <v>-4.1575746222028229</v>
      </c>
      <c r="AH171">
        <f t="shared" si="6"/>
        <v>-0.57564739267296705</v>
      </c>
      <c r="AI171">
        <f t="shared" si="7"/>
        <v>9.0301267014297064</v>
      </c>
      <c r="AJ171">
        <f t="shared" si="7"/>
        <v>-5.4227660667431961</v>
      </c>
    </row>
    <row r="172" spans="1:36" x14ac:dyDescent="0.35">
      <c r="A172" t="s">
        <v>235</v>
      </c>
      <c r="B172" s="1" t="s">
        <v>249</v>
      </c>
      <c r="C172">
        <v>-11.024024487729084</v>
      </c>
      <c r="E172" t="str">
        <v>_______</v>
      </c>
      <c r="F172">
        <v>8.95435466111309</v>
      </c>
      <c r="G172" t="str">
        <v xml:space="preserve">Hassan Whiteside </v>
      </c>
      <c r="H172" t="str">
        <v>C</v>
      </c>
      <c r="I172" t="str">
        <v>SAC</v>
      </c>
      <c r="J172">
        <v>60</v>
      </c>
      <c r="K172">
        <v>22.4</v>
      </c>
      <c r="L172">
        <v>1</v>
      </c>
      <c r="M172">
        <v>-1.1916666666666667</v>
      </c>
      <c r="N172">
        <v>1.875</v>
      </c>
      <c r="O172">
        <v>2.6916666666666669</v>
      </c>
      <c r="P172">
        <v>2.7916666666666665</v>
      </c>
      <c r="Q172">
        <v>1.4666666666666668</v>
      </c>
      <c r="R172">
        <v>2.62</v>
      </c>
      <c r="S172">
        <v>-1.1000000000000001</v>
      </c>
      <c r="T172">
        <v>-1.68</v>
      </c>
      <c r="U172">
        <v>-0.4</v>
      </c>
      <c r="V172">
        <v>1.7</v>
      </c>
      <c r="W172">
        <v>-0.98</v>
      </c>
      <c r="X172">
        <v>-1.59</v>
      </c>
      <c r="Y172">
        <v>3.19</v>
      </c>
      <c r="Z172">
        <v>0.49</v>
      </c>
      <c r="AA172">
        <f>M172 - sorted!X$103</f>
        <v>-1.9826388888888888</v>
      </c>
      <c r="AB172">
        <f>N172 - sorted!Y$103</f>
        <v>1.1944444444444446</v>
      </c>
      <c r="AC172">
        <f>O172 - sorted!Z$103</f>
        <v>2.1183333333333336</v>
      </c>
      <c r="AD172">
        <f>P172 - sorted!AA$103</f>
        <v>2.1013888888888892</v>
      </c>
      <c r="AE172">
        <f>Q172 - sorted!AB$103</f>
        <v>0.61111111111111105</v>
      </c>
      <c r="AF172">
        <f t="shared" si="6"/>
        <v>-10.913329730088238</v>
      </c>
      <c r="AG172">
        <f t="shared" si="6"/>
        <v>8.1772074030654203</v>
      </c>
      <c r="AH172">
        <f t="shared" si="6"/>
        <v>13.728693873436487</v>
      </c>
      <c r="AI172">
        <f t="shared" si="7"/>
        <v>13.626877675393001</v>
      </c>
      <c r="AJ172">
        <f t="shared" si="7"/>
        <v>4.6720596015683533</v>
      </c>
    </row>
    <row r="173" spans="1:36" x14ac:dyDescent="0.35">
      <c r="A173" t="s">
        <v>449</v>
      </c>
      <c r="B173" s="1" t="s">
        <v>249</v>
      </c>
      <c r="C173">
        <v>-11.111892358985568</v>
      </c>
      <c r="E173" t="str">
        <v>_______</v>
      </c>
      <c r="F173">
        <v>-13.180949495835563</v>
      </c>
      <c r="G173" t="str">
        <v>Cam Reddish</v>
      </c>
      <c r="H173" t="str">
        <v>SF, SG</v>
      </c>
      <c r="I173" t="str">
        <v>ATL</v>
      </c>
      <c r="J173">
        <v>68</v>
      </c>
      <c r="K173">
        <v>27.3</v>
      </c>
      <c r="L173">
        <v>1</v>
      </c>
      <c r="M173">
        <v>-1.2183333333333333</v>
      </c>
      <c r="N173">
        <v>-1.5677777777777779</v>
      </c>
      <c r="O173">
        <v>-0.9538888888888889</v>
      </c>
      <c r="P173">
        <v>-1.8699999999999999</v>
      </c>
      <c r="Q173">
        <v>-1.1994444444444445</v>
      </c>
      <c r="R173">
        <v>-1.03</v>
      </c>
      <c r="S173">
        <v>0.32</v>
      </c>
      <c r="T173">
        <v>0.22</v>
      </c>
      <c r="U173">
        <v>-7.0000000000000007E-2</v>
      </c>
      <c r="V173">
        <v>-0.52</v>
      </c>
      <c r="W173">
        <v>-0.65</v>
      </c>
      <c r="X173">
        <v>0.44</v>
      </c>
      <c r="Y173">
        <v>0.02</v>
      </c>
      <c r="Z173">
        <v>-0.39</v>
      </c>
      <c r="AA173">
        <f>M173 - sorted!X$103</f>
        <v>-2.0093055555555552</v>
      </c>
      <c r="AB173">
        <f>N173 - sorted!Y$103</f>
        <v>-2.2483333333333331</v>
      </c>
      <c r="AC173">
        <f>O173 - sorted!Z$103</f>
        <v>-1.527222222222222</v>
      </c>
      <c r="AD173">
        <f>P173 - sorted!AA$103</f>
        <v>-2.5602777777777774</v>
      </c>
      <c r="AE173">
        <f>Q173 - sorted!AB$103</f>
        <v>-2.0550000000000002</v>
      </c>
      <c r="AF173">
        <f t="shared" si="6"/>
        <v>-11.073565058156674</v>
      </c>
      <c r="AG173">
        <f t="shared" si="6"/>
        <v>-12.509841097770115</v>
      </c>
      <c r="AH173">
        <f t="shared" si="6"/>
        <v>-8.1768107679194575</v>
      </c>
      <c r="AI173">
        <f t="shared" si="7"/>
        <v>-14.384260612570689</v>
      </c>
      <c r="AJ173">
        <f t="shared" si="7"/>
        <v>-11.348134969273948</v>
      </c>
    </row>
    <row r="174" spans="1:36" x14ac:dyDescent="0.35">
      <c r="A174" t="s">
        <v>192</v>
      </c>
      <c r="B174" s="1" t="s">
        <v>249</v>
      </c>
      <c r="C174">
        <v>-11.142414882685188</v>
      </c>
      <c r="E174" t="str">
        <v>_______</v>
      </c>
      <c r="F174">
        <v>-14.575736336412138</v>
      </c>
      <c r="G174" t="str">
        <v>De'Anthony Melton</v>
      </c>
      <c r="H174" t="str">
        <v>PG</v>
      </c>
      <c r="I174" t="str">
        <v>MEM</v>
      </c>
      <c r="J174">
        <v>68</v>
      </c>
      <c r="K174">
        <v>20.2</v>
      </c>
      <c r="L174">
        <v>1</v>
      </c>
      <c r="M174">
        <v>-1.2749999999999999</v>
      </c>
      <c r="N174">
        <v>-1.662222222222222</v>
      </c>
      <c r="O174">
        <v>-1.9266666666666667</v>
      </c>
      <c r="P174">
        <v>-1.7944444444444445</v>
      </c>
      <c r="Q174">
        <v>-1.7849999999999999</v>
      </c>
      <c r="R174">
        <v>-0.78</v>
      </c>
      <c r="S174">
        <v>0.14000000000000001</v>
      </c>
      <c r="T174">
        <v>-0.89</v>
      </c>
      <c r="U174">
        <v>-0.78</v>
      </c>
      <c r="V174">
        <v>-0.39</v>
      </c>
      <c r="W174">
        <v>0.28000000000000003</v>
      </c>
      <c r="X174">
        <v>1.07</v>
      </c>
      <c r="Y174">
        <v>-0.54</v>
      </c>
      <c r="Z174">
        <v>0.13</v>
      </c>
      <c r="AA174">
        <f>M174 - sorted!X$103</f>
        <v>-2.0659722222222219</v>
      </c>
      <c r="AB174">
        <f>N174 - sorted!Y$103</f>
        <v>-2.3427777777777772</v>
      </c>
      <c r="AC174">
        <f>O174 - sorted!Z$103</f>
        <v>-2.5</v>
      </c>
      <c r="AD174">
        <f>P174 - sorted!AA$103</f>
        <v>-2.4847222222222221</v>
      </c>
      <c r="AE174">
        <f>Q174 - sorted!AB$103</f>
        <v>-2.6405555555555558</v>
      </c>
      <c r="AF174">
        <f t="shared" si="6"/>
        <v>-11.414065130302104</v>
      </c>
      <c r="AG174">
        <f t="shared" si="6"/>
        <v>-13.077341218012494</v>
      </c>
      <c r="AH174">
        <f t="shared" si="6"/>
        <v>-14.022062006415993</v>
      </c>
      <c r="AI174">
        <f t="shared" si="7"/>
        <v>-13.930260516376782</v>
      </c>
      <c r="AJ174">
        <f t="shared" si="7"/>
        <v>-14.866635714776715</v>
      </c>
    </row>
    <row r="175" spans="1:36" x14ac:dyDescent="0.35">
      <c r="A175" t="s">
        <v>223</v>
      </c>
      <c r="B175" s="1" t="s">
        <v>249</v>
      </c>
      <c r="C175">
        <v>-11.154438907172915</v>
      </c>
      <c r="E175" t="str">
        <v>_______</v>
      </c>
      <c r="F175">
        <v>-15.252781407567344</v>
      </c>
      <c r="G175" t="str">
        <v>Dillon Brooks</v>
      </c>
      <c r="H175" t="str">
        <v>SG, SF</v>
      </c>
      <c r="I175" t="str">
        <v>MEM</v>
      </c>
      <c r="J175">
        <v>70</v>
      </c>
      <c r="K175">
        <v>28.7</v>
      </c>
      <c r="L175">
        <v>1</v>
      </c>
      <c r="M175">
        <v>-1.2930555555555556</v>
      </c>
      <c r="N175">
        <v>-1.788888888888889</v>
      </c>
      <c r="O175">
        <v>-1.5652777777777778</v>
      </c>
      <c r="P175">
        <v>-1.9638888888888888</v>
      </c>
      <c r="Q175">
        <v>-1.6236111111111113</v>
      </c>
      <c r="R175">
        <v>-1.67</v>
      </c>
      <c r="S175">
        <v>0.18</v>
      </c>
      <c r="T175">
        <v>0.53</v>
      </c>
      <c r="U175">
        <v>0.48</v>
      </c>
      <c r="V175">
        <v>-0.62</v>
      </c>
      <c r="W175">
        <v>-0.23</v>
      </c>
      <c r="X175">
        <v>0</v>
      </c>
      <c r="Y175">
        <v>-0.34</v>
      </c>
      <c r="Z175">
        <v>-0.17</v>
      </c>
      <c r="AA175">
        <f>M175 - sorted!X$103</f>
        <v>-2.0840277777777776</v>
      </c>
      <c r="AB175">
        <f>N175 - sorted!Y$103</f>
        <v>-2.4694444444444441</v>
      </c>
      <c r="AC175">
        <f>O175 - sorted!Z$103</f>
        <v>-2.138611111111111</v>
      </c>
      <c r="AD175">
        <f>P175 - sorted!AA$103</f>
        <v>-2.6541666666666663</v>
      </c>
      <c r="AE175">
        <f>Q175 - sorted!AB$103</f>
        <v>-2.479166666666667</v>
      </c>
      <c r="AF175">
        <f t="shared" si="6"/>
        <v>-11.522557800348443</v>
      </c>
      <c r="AG175">
        <f t="shared" si="6"/>
        <v>-13.838459026337572</v>
      </c>
      <c r="AH175">
        <f t="shared" si="6"/>
        <v>-11.850539487488525</v>
      </c>
      <c r="AI175">
        <f t="shared" si="7"/>
        <v>-14.948422496811643</v>
      </c>
      <c r="AJ175">
        <f t="shared" si="7"/>
        <v>-13.896878156362527</v>
      </c>
    </row>
    <row r="176" spans="1:36" x14ac:dyDescent="0.35">
      <c r="A176" t="s">
        <v>220</v>
      </c>
      <c r="B176" s="1" t="s">
        <v>249</v>
      </c>
      <c r="C176">
        <v>-11.227507979059883</v>
      </c>
      <c r="E176" t="str">
        <v>_______</v>
      </c>
      <c r="F176">
        <v>-6.5751354272693243</v>
      </c>
      <c r="G176" t="str">
        <v>Dorian Finney-Smith</v>
      </c>
      <c r="H176" t="str">
        <v>PF, SF</v>
      </c>
      <c r="I176" t="str">
        <v>DAL</v>
      </c>
      <c r="J176">
        <v>70</v>
      </c>
      <c r="K176">
        <v>26.1</v>
      </c>
      <c r="L176">
        <v>1</v>
      </c>
      <c r="M176">
        <v>-1.351388888888889</v>
      </c>
      <c r="N176">
        <v>-0.45694444444444465</v>
      </c>
      <c r="O176">
        <v>2.9166666666666584E-2</v>
      </c>
      <c r="P176">
        <v>-0.20416666666666669</v>
      </c>
      <c r="Q176">
        <v>-1.1375000000000002</v>
      </c>
      <c r="R176">
        <v>0.06</v>
      </c>
      <c r="S176">
        <v>-0.26</v>
      </c>
      <c r="T176">
        <v>0.03</v>
      </c>
      <c r="U176">
        <v>-0.63</v>
      </c>
      <c r="V176">
        <v>0.23</v>
      </c>
      <c r="W176">
        <v>-0.5</v>
      </c>
      <c r="X176">
        <v>-0.32</v>
      </c>
      <c r="Y176">
        <v>0.22</v>
      </c>
      <c r="Z176">
        <v>0.7</v>
      </c>
      <c r="AA176">
        <f>M176 - sorted!X$103</f>
        <v>-2.1423611111111112</v>
      </c>
      <c r="AB176">
        <f>N176 - sorted!Y$103</f>
        <v>-1.1375</v>
      </c>
      <c r="AC176">
        <f>O176 - sorted!Z$103</f>
        <v>-0.54416666666666669</v>
      </c>
      <c r="AD176">
        <f>P176 - sorted!AA$103</f>
        <v>-0.89444444444444415</v>
      </c>
      <c r="AE176">
        <f>Q176 - sorted!AB$103</f>
        <v>-1.9930555555555558</v>
      </c>
      <c r="AF176">
        <f t="shared" si="6"/>
        <v>-11.87307258049815</v>
      </c>
      <c r="AG176">
        <f t="shared" si="6"/>
        <v>-5.8350382129192768</v>
      </c>
      <c r="AH176">
        <f t="shared" si="6"/>
        <v>-2.2698021633965482</v>
      </c>
      <c r="AI176">
        <f t="shared" si="7"/>
        <v>-4.374559962295498</v>
      </c>
      <c r="AJ176">
        <f t="shared" si="7"/>
        <v>-10.975921655114973</v>
      </c>
    </row>
    <row r="177" spans="1:36" x14ac:dyDescent="0.35">
      <c r="A177" t="s">
        <v>434</v>
      </c>
      <c r="B177" s="1" t="s">
        <v>249</v>
      </c>
      <c r="C177">
        <v>-11.588228713691757</v>
      </c>
      <c r="E177" t="str">
        <v>_______</v>
      </c>
      <c r="F177">
        <v>-13.972685262104495</v>
      </c>
      <c r="G177" t="str">
        <v>Moritz Wagner</v>
      </c>
      <c r="H177" t="str">
        <v>C, PF</v>
      </c>
      <c r="I177" t="str">
        <v>WAS</v>
      </c>
      <c r="J177">
        <v>58</v>
      </c>
      <c r="K177">
        <v>18.399999999999999</v>
      </c>
      <c r="L177">
        <v>1</v>
      </c>
      <c r="M177">
        <v>-1.3855555555555557</v>
      </c>
      <c r="N177">
        <v>-1.578888888888889</v>
      </c>
      <c r="O177">
        <v>-0.98277777777777775</v>
      </c>
      <c r="P177">
        <v>-1.8286111111111112</v>
      </c>
      <c r="Q177">
        <v>-1.6433333333333333</v>
      </c>
      <c r="R177">
        <v>1.25</v>
      </c>
      <c r="S177">
        <v>0.31</v>
      </c>
      <c r="T177">
        <v>-1.07</v>
      </c>
      <c r="U177">
        <v>-0.7</v>
      </c>
      <c r="V177">
        <v>-0.01</v>
      </c>
      <c r="W177">
        <v>-0.74</v>
      </c>
      <c r="X177">
        <v>-0.76</v>
      </c>
      <c r="Y177">
        <v>-0.32</v>
      </c>
      <c r="Z177">
        <v>0.08</v>
      </c>
      <c r="AA177">
        <f>M177 - sorted!X$103</f>
        <v>-2.1765277777777778</v>
      </c>
      <c r="AB177">
        <f>N177 - sorted!Y$103</f>
        <v>-2.2594444444444441</v>
      </c>
      <c r="AC177">
        <f>O177 - sorted!Z$103</f>
        <v>-1.556111111111111</v>
      </c>
      <c r="AD177">
        <f>P177 - sorted!AA$103</f>
        <v>-2.5188888888888887</v>
      </c>
      <c r="AE177">
        <f>Q177 - sorted!AB$103</f>
        <v>-2.4988888888888892</v>
      </c>
      <c r="AF177">
        <f t="shared" si="6"/>
        <v>-12.078374094585836</v>
      </c>
      <c r="AG177">
        <f t="shared" si="6"/>
        <v>-12.57660581779863</v>
      </c>
      <c r="AH177">
        <f t="shared" si="6"/>
        <v>-8.350399039993599</v>
      </c>
      <c r="AI177">
        <f t="shared" si="7"/>
        <v>-14.135562030464468</v>
      </c>
      <c r="AJ177">
        <f t="shared" si="7"/>
        <v>-14.015385534413143</v>
      </c>
    </row>
    <row r="178" spans="1:36" x14ac:dyDescent="0.35">
      <c r="A178" t="s">
        <v>234</v>
      </c>
      <c r="B178" s="1" t="s">
        <v>249</v>
      </c>
      <c r="C178">
        <v>-11.632625111800293</v>
      </c>
      <c r="E178" t="str">
        <v>_______</v>
      </c>
      <c r="F178">
        <v>-12.688889416799267</v>
      </c>
      <c r="G178" t="str">
        <v>Kevin Huerter</v>
      </c>
      <c r="H178" t="str">
        <v>SG</v>
      </c>
      <c r="I178" t="str">
        <v>ATL</v>
      </c>
      <c r="J178">
        <v>67</v>
      </c>
      <c r="K178">
        <v>26.2</v>
      </c>
      <c r="L178">
        <v>1</v>
      </c>
      <c r="M178">
        <v>-1.3865277777777776</v>
      </c>
      <c r="N178">
        <v>-1.3772222222222221</v>
      </c>
      <c r="O178">
        <v>-1.6749999999999998</v>
      </c>
      <c r="P178">
        <v>-1.5633333333333335</v>
      </c>
      <c r="Q178">
        <v>-1.6377777777777776</v>
      </c>
      <c r="R178">
        <v>-0.87</v>
      </c>
      <c r="S178">
        <v>0.2</v>
      </c>
      <c r="T178">
        <v>0.5</v>
      </c>
      <c r="U178">
        <v>-0.43</v>
      </c>
      <c r="V178">
        <v>-0.87</v>
      </c>
      <c r="W178">
        <v>0.32</v>
      </c>
      <c r="X178">
        <v>-0.34</v>
      </c>
      <c r="Y178">
        <v>-0.27</v>
      </c>
      <c r="Z178">
        <v>0.28000000000000003</v>
      </c>
      <c r="AA178">
        <f>M178 - sorted!X$103</f>
        <v>-2.1774999999999998</v>
      </c>
      <c r="AB178">
        <f>N178 - sorted!Y$103</f>
        <v>-2.0577777777777775</v>
      </c>
      <c r="AC178">
        <f>O178 - sorted!Z$103</f>
        <v>-2.2483333333333331</v>
      </c>
      <c r="AD178">
        <f>P178 - sorted!AA$103</f>
        <v>-2.2536111111111108</v>
      </c>
      <c r="AE178">
        <f>Q178 - sorted!AB$103</f>
        <v>-2.4933333333333332</v>
      </c>
      <c r="AF178">
        <f t="shared" si="6"/>
        <v>-12.08421600758833</v>
      </c>
      <c r="AG178">
        <f t="shared" si="6"/>
        <v>-11.364826149281074</v>
      </c>
      <c r="AH178">
        <f t="shared" si="6"/>
        <v>-12.509841097770115</v>
      </c>
      <c r="AI178">
        <f t="shared" si="7"/>
        <v>-12.541554339783659</v>
      </c>
      <c r="AJ178">
        <f t="shared" si="7"/>
        <v>-13.982003174398884</v>
      </c>
    </row>
    <row r="179" spans="1:36" x14ac:dyDescent="0.35">
      <c r="A179" t="s">
        <v>241</v>
      </c>
      <c r="B179" s="1" t="s">
        <v>249</v>
      </c>
      <c r="C179">
        <v>-11.739916407229263</v>
      </c>
      <c r="E179" t="str">
        <v>_______</v>
      </c>
      <c r="F179">
        <v>-11.739916407229263</v>
      </c>
      <c r="G179" t="str">
        <v>Monte Morris</v>
      </c>
      <c r="H179" t="str">
        <v>PG</v>
      </c>
      <c r="I179" t="str">
        <v>DEN</v>
      </c>
      <c r="J179">
        <v>67</v>
      </c>
      <c r="K179">
        <v>22.7</v>
      </c>
      <c r="L179">
        <v>1</v>
      </c>
      <c r="M179">
        <v>-1.4144444444444444</v>
      </c>
      <c r="N179">
        <v>-1.2376388888888887</v>
      </c>
      <c r="O179">
        <v>-1.8425</v>
      </c>
      <c r="P179">
        <v>-1.5261111111111112</v>
      </c>
      <c r="Q179">
        <v>-2.1402777777777775</v>
      </c>
      <c r="R179">
        <v>0.09</v>
      </c>
      <c r="S179">
        <v>0.31</v>
      </c>
      <c r="T179">
        <v>-0.67</v>
      </c>
      <c r="U179">
        <v>-0.56000000000000005</v>
      </c>
      <c r="V179">
        <v>-1.19</v>
      </c>
      <c r="W179">
        <v>0.65</v>
      </c>
      <c r="X179">
        <v>-0.15</v>
      </c>
      <c r="Y179">
        <v>-0.78</v>
      </c>
      <c r="Z179">
        <v>0.97</v>
      </c>
      <c r="AA179">
        <f>M179 - sorted!X$103</f>
        <v>-2.2054166666666664</v>
      </c>
      <c r="AB179">
        <f>N179 - sorted!Y$103</f>
        <v>-1.9181944444444441</v>
      </c>
      <c r="AC179">
        <f>O179 - sorted!Z$103</f>
        <v>-2.4158333333333335</v>
      </c>
      <c r="AD179">
        <f>P179 - sorted!AA$103</f>
        <v>-2.2163888888888885</v>
      </c>
      <c r="AE179">
        <f>Q179 - sorted!AB$103</f>
        <v>-2.9958333333333331</v>
      </c>
      <c r="AF179">
        <f t="shared" si="6"/>
        <v>-12.251962366659974</v>
      </c>
      <c r="AG179">
        <f t="shared" si="6"/>
        <v>-10.526094353922847</v>
      </c>
      <c r="AH179">
        <f t="shared" si="6"/>
        <v>-13.51631925219999</v>
      </c>
      <c r="AI179">
        <f t="shared" si="7"/>
        <v>-12.31789252768813</v>
      </c>
      <c r="AJ179">
        <f t="shared" si="7"/>
        <v>-17.001437637688497</v>
      </c>
    </row>
    <row r="180" spans="1:36" x14ac:dyDescent="0.35">
      <c r="A180" t="s">
        <v>242</v>
      </c>
      <c r="B180" s="1" t="s">
        <v>249</v>
      </c>
      <c r="C180">
        <v>-11.77413863077126</v>
      </c>
      <c r="E180" t="str">
        <v>_______</v>
      </c>
      <c r="F180">
        <v>-14.601634235308781</v>
      </c>
      <c r="G180" t="str">
        <v>Frank Ntilikina</v>
      </c>
      <c r="H180" t="str">
        <v>PG</v>
      </c>
      <c r="I180" t="str">
        <v>NYK</v>
      </c>
      <c r="J180">
        <v>68</v>
      </c>
      <c r="K180">
        <v>24.6</v>
      </c>
      <c r="L180">
        <v>1</v>
      </c>
      <c r="M180">
        <v>-1.4827777777777773</v>
      </c>
      <c r="N180">
        <v>-1.6811111111111108</v>
      </c>
      <c r="O180">
        <v>-2.2666666666666662</v>
      </c>
      <c r="P180">
        <v>-1.9077777777777774</v>
      </c>
      <c r="Q180">
        <v>-1.6905555555555551</v>
      </c>
      <c r="R180">
        <v>-0.83</v>
      </c>
      <c r="S180">
        <v>0.24</v>
      </c>
      <c r="T180">
        <v>-0.37</v>
      </c>
      <c r="U180">
        <v>-0.82</v>
      </c>
      <c r="V180">
        <v>-0.92</v>
      </c>
      <c r="W180">
        <v>0.62</v>
      </c>
      <c r="X180">
        <v>0.51</v>
      </c>
      <c r="Y180">
        <v>-0.22</v>
      </c>
      <c r="Z180">
        <v>0.01</v>
      </c>
      <c r="AA180">
        <f>M180 - sorted!X$103</f>
        <v>-2.2737499999999993</v>
      </c>
      <c r="AB180">
        <f>N180 - sorted!Y$103</f>
        <v>-2.3616666666666659</v>
      </c>
      <c r="AC180">
        <f>O180 - sorted!Z$103</f>
        <v>-2.8399999999999994</v>
      </c>
      <c r="AD180">
        <f>P180 - sorted!AA$103</f>
        <v>-2.5980555555555549</v>
      </c>
      <c r="AE180">
        <f>Q180 - sorted!AB$103</f>
        <v>-2.5461111111111108</v>
      </c>
      <c r="AF180">
        <f t="shared" si="6"/>
        <v>-12.66256539483534</v>
      </c>
      <c r="AG180">
        <f t="shared" si="6"/>
        <v>-13.190841242060969</v>
      </c>
      <c r="AH180">
        <f t="shared" si="6"/>
        <v>-16.065062439288564</v>
      </c>
      <c r="AI180">
        <f t="shared" si="7"/>
        <v>-14.611260660667639</v>
      </c>
      <c r="AJ180">
        <f t="shared" si="7"/>
        <v>-14.299135594534331</v>
      </c>
    </row>
    <row r="181" spans="1:36" x14ac:dyDescent="0.35">
      <c r="A181" t="s">
        <v>189</v>
      </c>
      <c r="B181" s="1" t="s">
        <v>249</v>
      </c>
      <c r="C181">
        <v>-11.995195696353354</v>
      </c>
      <c r="E181" t="str">
        <v>_______</v>
      </c>
      <c r="F181">
        <v>4.6442043447425085</v>
      </c>
      <c r="G181" t="str">
        <v>Nerlens Noel</v>
      </c>
      <c r="H181" t="str">
        <v>C</v>
      </c>
      <c r="I181" t="str">
        <v>NYK</v>
      </c>
      <c r="J181">
        <v>65</v>
      </c>
      <c r="K181">
        <v>23</v>
      </c>
      <c r="L181">
        <v>1</v>
      </c>
      <c r="M181">
        <v>-1.4986111111111113</v>
      </c>
      <c r="N181">
        <v>1.2277777777777776</v>
      </c>
      <c r="O181">
        <v>1.9500000000000002</v>
      </c>
      <c r="P181">
        <v>1.7874999999999999</v>
      </c>
      <c r="Q181">
        <v>0.98402777777777761</v>
      </c>
      <c r="R181">
        <v>1.24</v>
      </c>
      <c r="S181">
        <v>-0.62</v>
      </c>
      <c r="T181">
        <v>-1.75</v>
      </c>
      <c r="U181">
        <v>-0.89</v>
      </c>
      <c r="V181">
        <v>0.45</v>
      </c>
      <c r="W181">
        <v>-0.8</v>
      </c>
      <c r="X181">
        <v>0.71</v>
      </c>
      <c r="Y181">
        <v>2.75</v>
      </c>
      <c r="Z181">
        <v>0.27</v>
      </c>
      <c r="AA181">
        <f>M181 - sorted!X$103</f>
        <v>-2.2895833333333333</v>
      </c>
      <c r="AB181">
        <f>N181 - sorted!Y$103</f>
        <v>0.54722222222222239</v>
      </c>
      <c r="AC181">
        <f>O181 - sorted!Z$103</f>
        <v>1.3766666666666669</v>
      </c>
      <c r="AD181">
        <f>P181 - sorted!AA$103</f>
        <v>1.0972222222222223</v>
      </c>
      <c r="AE181">
        <f>Q181 - sorted!AB$103</f>
        <v>0.12847222222222188</v>
      </c>
      <c r="AF181">
        <f t="shared" si="6"/>
        <v>-12.757705120875979</v>
      </c>
      <c r="AG181">
        <f t="shared" si="6"/>
        <v>4.2881624614043909</v>
      </c>
      <c r="AH181">
        <f t="shared" si="6"/>
        <v>9.272148811533075</v>
      </c>
      <c r="AI181">
        <f t="shared" si="7"/>
        <v>7.5930161028159091</v>
      </c>
      <c r="AJ181">
        <f t="shared" si="7"/>
        <v>1.7719670753297088</v>
      </c>
    </row>
    <row r="182" spans="1:36" x14ac:dyDescent="0.35">
      <c r="A182" t="s">
        <v>452</v>
      </c>
      <c r="B182" s="1" t="s">
        <v>249</v>
      </c>
      <c r="C182">
        <v>-12.009069570762279</v>
      </c>
      <c r="E182" t="str">
        <v>_______</v>
      </c>
      <c r="F182">
        <v>-11.632625111800293</v>
      </c>
      <c r="G182" t="str">
        <v>Michael Carter-Williams</v>
      </c>
      <c r="H182" t="str">
        <v>PG</v>
      </c>
      <c r="I182" t="str">
        <v>ORL</v>
      </c>
      <c r="J182">
        <v>58</v>
      </c>
      <c r="K182">
        <v>18.100000000000001</v>
      </c>
      <c r="L182">
        <v>1</v>
      </c>
      <c r="M182">
        <v>-1.5225000000000002</v>
      </c>
      <c r="N182">
        <v>-1.2325000000000002</v>
      </c>
      <c r="O182">
        <v>-1.1841666666666666</v>
      </c>
      <c r="P182">
        <v>-1.8527777777777776</v>
      </c>
      <c r="Q182">
        <v>-1.578888888888889</v>
      </c>
      <c r="R182">
        <v>-0.33</v>
      </c>
      <c r="S182">
        <v>0.77</v>
      </c>
      <c r="T182">
        <v>-1.17</v>
      </c>
      <c r="U182">
        <v>-0.91</v>
      </c>
      <c r="V182">
        <v>-0.65</v>
      </c>
      <c r="W182">
        <v>-0.06</v>
      </c>
      <c r="X182">
        <v>0.46</v>
      </c>
      <c r="Y182">
        <v>-7.0000000000000007E-2</v>
      </c>
      <c r="Z182">
        <v>0.43</v>
      </c>
      <c r="AA182">
        <f>M182 - sorted!X$103</f>
        <v>-2.3134722222222224</v>
      </c>
      <c r="AB182">
        <f>N182 - sorted!Y$103</f>
        <v>-1.9130555555555553</v>
      </c>
      <c r="AC182">
        <f>O182 - sorted!Z$103</f>
        <v>-1.7574999999999998</v>
      </c>
      <c r="AD182">
        <f>P182 - sorted!AA$103</f>
        <v>-2.5430555555555552</v>
      </c>
      <c r="AE182">
        <f>Q182 - sorted!AB$103</f>
        <v>-2.4344444444444449</v>
      </c>
      <c r="AF182">
        <f t="shared" si="6"/>
        <v>-12.90124926893729</v>
      </c>
      <c r="AG182">
        <f t="shared" si="6"/>
        <v>-10.49521567090966</v>
      </c>
      <c r="AH182">
        <f t="shared" si="6"/>
        <v>-9.560509590510442</v>
      </c>
      <c r="AI182">
        <f t="shared" si="7"/>
        <v>-14.280775296526489</v>
      </c>
      <c r="AJ182">
        <f t="shared" si="7"/>
        <v>-13.628150158247754</v>
      </c>
    </row>
    <row r="183" spans="1:36" x14ac:dyDescent="0.35">
      <c r="A183" t="s">
        <v>207</v>
      </c>
      <c r="B183" s="1" t="s">
        <v>249</v>
      </c>
      <c r="C183">
        <v>-12.4114119286209</v>
      </c>
      <c r="E183" t="str">
        <v>_______</v>
      </c>
      <c r="F183">
        <v>-14.046679258952055</v>
      </c>
      <c r="G183" t="str">
        <v>Patty Mills</v>
      </c>
      <c r="H183" t="str">
        <v>PG</v>
      </c>
      <c r="I183" t="str">
        <v>SAS</v>
      </c>
      <c r="J183">
        <v>60</v>
      </c>
      <c r="K183">
        <v>20.399999999999999</v>
      </c>
      <c r="L183">
        <v>1</v>
      </c>
      <c r="M183">
        <v>-1.5666666666666669</v>
      </c>
      <c r="N183">
        <v>-1.6583333333333337</v>
      </c>
      <c r="O183">
        <v>-1.291666666666667</v>
      </c>
      <c r="P183">
        <v>-2.3083333333333331</v>
      </c>
      <c r="Q183">
        <v>-2.4416666666666669</v>
      </c>
      <c r="R183">
        <v>-0.61</v>
      </c>
      <c r="S183">
        <v>0.78</v>
      </c>
      <c r="T183">
        <v>0.57999999999999996</v>
      </c>
      <c r="U183">
        <v>-0.52</v>
      </c>
      <c r="V183">
        <v>-1.33</v>
      </c>
      <c r="W183">
        <v>-0.44</v>
      </c>
      <c r="X183">
        <v>-0.34</v>
      </c>
      <c r="Y183">
        <v>-1.05</v>
      </c>
      <c r="Z183">
        <v>0.94</v>
      </c>
      <c r="AA183">
        <f>M183 - sorted!X$103</f>
        <v>-2.3576388888888888</v>
      </c>
      <c r="AB183">
        <f>N183 - sorted!Y$103</f>
        <v>-2.338888888888889</v>
      </c>
      <c r="AC183">
        <f>O183 - sorted!Z$103</f>
        <v>-1.8650000000000002</v>
      </c>
      <c r="AD183">
        <f>P183 - sorted!AA$103</f>
        <v>-2.9986111111111104</v>
      </c>
      <c r="AE183">
        <f>Q183 - sorted!AB$103</f>
        <v>-3.2972222222222225</v>
      </c>
      <c r="AF183">
        <f t="shared" si="6"/>
        <v>-13.166639031050638</v>
      </c>
      <c r="AG183">
        <f t="shared" si="6"/>
        <v>-13.053973566002517</v>
      </c>
      <c r="AH183">
        <f t="shared" si="6"/>
        <v>-10.206458256786332</v>
      </c>
      <c r="AI183">
        <f t="shared" si="7"/>
        <v>-17.018128817695622</v>
      </c>
      <c r="AJ183">
        <f t="shared" si="7"/>
        <v>-18.812430668461982</v>
      </c>
    </row>
    <row r="184" spans="1:36" x14ac:dyDescent="0.35">
      <c r="A184" t="s">
        <v>231</v>
      </c>
      <c r="B184" s="1" t="s">
        <v>249</v>
      </c>
      <c r="C184">
        <v>-12.517778299089276</v>
      </c>
      <c r="E184" t="str">
        <v>_______</v>
      </c>
      <c r="F184">
        <v>-16.112036695959677</v>
      </c>
      <c r="G184" t="str">
        <v>Thaddeus Young</v>
      </c>
      <c r="H184" t="str">
        <v>PF, SF</v>
      </c>
      <c r="I184" t="str">
        <v>CHI</v>
      </c>
      <c r="J184">
        <v>67</v>
      </c>
      <c r="K184">
        <v>20.7</v>
      </c>
      <c r="L184">
        <v>1</v>
      </c>
      <c r="M184">
        <v>-1.6284722222222223</v>
      </c>
      <c r="N184">
        <v>-1.8890277777777778</v>
      </c>
      <c r="O184">
        <v>-1.3679166666666669</v>
      </c>
      <c r="P184">
        <v>-1.2748611111111112</v>
      </c>
      <c r="Q184">
        <v>-2.0565277777777777</v>
      </c>
      <c r="R184">
        <v>0.12</v>
      </c>
      <c r="S184">
        <v>-0.66</v>
      </c>
      <c r="T184">
        <v>-0.47</v>
      </c>
      <c r="U184">
        <v>-0.63</v>
      </c>
      <c r="V184">
        <v>-0.23</v>
      </c>
      <c r="W184">
        <v>-0.56000000000000005</v>
      </c>
      <c r="X184">
        <v>0.68</v>
      </c>
      <c r="Y184">
        <v>-0.46</v>
      </c>
      <c r="Z184">
        <v>0.18</v>
      </c>
      <c r="AA184">
        <f>M184 - sorted!X$103</f>
        <v>-2.4194444444444443</v>
      </c>
      <c r="AB184">
        <f>N184 - sorted!Y$103</f>
        <v>-2.5695833333333331</v>
      </c>
      <c r="AC184">
        <f>O184 - sorted!Z$103</f>
        <v>-1.9412500000000001</v>
      </c>
      <c r="AD184">
        <f>P184 - sorted!AA$103</f>
        <v>-1.9651388888888888</v>
      </c>
      <c r="AE184">
        <f>Q184 - sorted!AB$103</f>
        <v>-2.9120833333333334</v>
      </c>
      <c r="AF184">
        <f t="shared" si="6"/>
        <v>-13.538017786209256</v>
      </c>
      <c r="AG184">
        <f t="shared" si="6"/>
        <v>-14.440176065594571</v>
      </c>
      <c r="AH184">
        <f t="shared" si="6"/>
        <v>-10.664631147982019</v>
      </c>
      <c r="AI184">
        <f t="shared" si="7"/>
        <v>-10.808175296043327</v>
      </c>
      <c r="AJ184">
        <f t="shared" si="7"/>
        <v>-16.498198560473561</v>
      </c>
    </row>
    <row r="185" spans="1:36" x14ac:dyDescent="0.35">
      <c r="A185" t="s">
        <v>229</v>
      </c>
      <c r="B185" s="1" t="s">
        <v>249</v>
      </c>
      <c r="C185">
        <v>-12.688889416799267</v>
      </c>
      <c r="E185" t="str">
        <v>_______</v>
      </c>
      <c r="F185">
        <v>-12.921970506869091</v>
      </c>
      <c r="G185" t="str">
        <v>Cameron Johnson</v>
      </c>
      <c r="H185" t="str">
        <v>SF, SG</v>
      </c>
      <c r="I185" t="str">
        <v>PHX</v>
      </c>
      <c r="J185">
        <v>64</v>
      </c>
      <c r="K185">
        <v>24.2</v>
      </c>
      <c r="L185">
        <v>1</v>
      </c>
      <c r="M185">
        <v>-1.6533333333333331</v>
      </c>
      <c r="N185">
        <v>-1.4488888888888889</v>
      </c>
      <c r="O185">
        <v>-0.86222222222222211</v>
      </c>
      <c r="P185">
        <v>-1.5466666666666664</v>
      </c>
      <c r="Q185">
        <v>-1.8488888888888888</v>
      </c>
      <c r="R185">
        <v>-0.38</v>
      </c>
      <c r="S185">
        <v>0.11</v>
      </c>
      <c r="T185">
        <v>0.68</v>
      </c>
      <c r="U185">
        <v>-0.51</v>
      </c>
      <c r="V185">
        <v>-0.51</v>
      </c>
      <c r="W185">
        <v>-0.66</v>
      </c>
      <c r="X185">
        <v>-0.59</v>
      </c>
      <c r="Y185">
        <v>-0.22</v>
      </c>
      <c r="Z185">
        <v>0.45</v>
      </c>
      <c r="AA185">
        <f>M185 - sorted!X$103</f>
        <v>-2.4443055555555553</v>
      </c>
      <c r="AB185">
        <f>N185 - sorted!Y$103</f>
        <v>-2.1294444444444443</v>
      </c>
      <c r="AC185">
        <f>O185 - sorted!Z$103</f>
        <v>-1.4355555555555553</v>
      </c>
      <c r="AD185">
        <f>P185 - sorted!AA$103</f>
        <v>-2.2369444444444437</v>
      </c>
      <c r="AE185">
        <f>Q185 - sorted!AB$103</f>
        <v>-2.7044444444444444</v>
      </c>
      <c r="AF185">
        <f t="shared" si="6"/>
        <v>-13.687403847273057</v>
      </c>
      <c r="AG185">
        <f t="shared" si="6"/>
        <v>-11.795458593464998</v>
      </c>
      <c r="AH185">
        <f t="shared" si="6"/>
        <v>-7.6260018276842043</v>
      </c>
      <c r="AI185">
        <f t="shared" si="7"/>
        <v>-12.441407259740885</v>
      </c>
      <c r="AJ185">
        <f t="shared" si="7"/>
        <v>-15.25053285494068</v>
      </c>
    </row>
    <row r="186" spans="1:36" x14ac:dyDescent="0.35">
      <c r="A186" t="s">
        <v>444</v>
      </c>
      <c r="B186" s="1" t="s">
        <v>249</v>
      </c>
      <c r="C186">
        <v>-12.703688216168779</v>
      </c>
      <c r="E186" t="str">
        <v>_______</v>
      </c>
      <c r="F186">
        <v>-9.4812496534573842</v>
      </c>
      <c r="G186" t="str">
        <v>Danny Green</v>
      </c>
      <c r="H186" t="str">
        <v>SG, SF</v>
      </c>
      <c r="I186" t="str">
        <v>PHI</v>
      </c>
      <c r="J186">
        <v>70</v>
      </c>
      <c r="K186">
        <v>24.9</v>
      </c>
      <c r="L186">
        <v>1</v>
      </c>
      <c r="M186">
        <v>-1.7013888888888888</v>
      </c>
      <c r="N186">
        <v>-0.90416666666666656</v>
      </c>
      <c r="O186">
        <v>-0.25277777777777777</v>
      </c>
      <c r="P186">
        <v>-0.69027777777777777</v>
      </c>
      <c r="Q186">
        <v>-1.6527777777777777</v>
      </c>
      <c r="R186">
        <v>-0.72</v>
      </c>
      <c r="S186">
        <v>-0.22</v>
      </c>
      <c r="T186">
        <v>0.45</v>
      </c>
      <c r="U186">
        <v>-0.76</v>
      </c>
      <c r="V186">
        <v>-0.56000000000000005</v>
      </c>
      <c r="W186">
        <v>-0.67</v>
      </c>
      <c r="X186">
        <v>0.73</v>
      </c>
      <c r="Y186">
        <v>0.05</v>
      </c>
      <c r="Z186">
        <v>0.77</v>
      </c>
      <c r="AA186">
        <f>M186 - sorted!X$103</f>
        <v>-2.4923611111111108</v>
      </c>
      <c r="AB186">
        <f>N186 - sorted!Y$103</f>
        <v>-1.5847222222222217</v>
      </c>
      <c r="AC186">
        <f>O186 - sorted!Z$103</f>
        <v>-0.82611111111111102</v>
      </c>
      <c r="AD186">
        <f>P186 - sorted!AA$103</f>
        <v>-1.3805555555555551</v>
      </c>
      <c r="AE186">
        <f>Q186 - sorted!AB$103</f>
        <v>-2.5083333333333333</v>
      </c>
      <c r="AF186">
        <f t="shared" si="6"/>
        <v>-13.976161261396387</v>
      </c>
      <c r="AG186">
        <f t="shared" si="6"/>
        <v>-8.5223181940670241</v>
      </c>
      <c r="AH186">
        <f t="shared" si="6"/>
        <v>-3.9639569341201284</v>
      </c>
      <c r="AI186">
        <f t="shared" si="7"/>
        <v>-7.2955164635430521</v>
      </c>
      <c r="AJ186">
        <f t="shared" si="7"/>
        <v>-14.072135546437378</v>
      </c>
    </row>
    <row r="187" spans="1:36" x14ac:dyDescent="0.35">
      <c r="A187" t="s">
        <v>244</v>
      </c>
      <c r="B187" s="1" t="s">
        <v>249</v>
      </c>
      <c r="C187">
        <v>-12.751784314119696</v>
      </c>
      <c r="E187" t="str">
        <v>_______</v>
      </c>
      <c r="F187">
        <v>-6.3735017858597098</v>
      </c>
      <c r="G187" t="str">
        <v xml:space="preserve">Matisse Thybulle </v>
      </c>
      <c r="H187" t="str">
        <v>SF</v>
      </c>
      <c r="I187" t="str">
        <v>PHI</v>
      </c>
      <c r="J187">
        <v>64</v>
      </c>
      <c r="K187">
        <v>25.1</v>
      </c>
      <c r="L187">
        <v>1</v>
      </c>
      <c r="M187">
        <v>-1.7244444444444442</v>
      </c>
      <c r="N187">
        <v>-0.42666666666666653</v>
      </c>
      <c r="O187">
        <v>7.9999999999999863E-2</v>
      </c>
      <c r="P187">
        <v>-7.1111111111111264E-2</v>
      </c>
      <c r="Q187">
        <v>-1.0133333333333332</v>
      </c>
      <c r="R187">
        <v>-0.24</v>
      </c>
      <c r="S187">
        <v>-0.4</v>
      </c>
      <c r="T187">
        <v>-0.47</v>
      </c>
      <c r="U187">
        <v>-1.04</v>
      </c>
      <c r="V187">
        <v>-1.1000000000000001</v>
      </c>
      <c r="W187">
        <v>-0.56999999999999995</v>
      </c>
      <c r="X187">
        <v>1.88</v>
      </c>
      <c r="Y187">
        <v>0.8</v>
      </c>
      <c r="Z187">
        <v>0.66</v>
      </c>
      <c r="AA187">
        <f>M187 - sorted!X$103</f>
        <v>-2.5154166666666664</v>
      </c>
      <c r="AB187">
        <f>N187 - sorted!Y$103</f>
        <v>-1.1072222222222217</v>
      </c>
      <c r="AC187">
        <f>O187 - sorted!Z$103</f>
        <v>-0.4933333333333334</v>
      </c>
      <c r="AD187">
        <f>P187 - sorted!AA$103</f>
        <v>-0.76138888888888867</v>
      </c>
      <c r="AE187">
        <f>Q187 - sorted!AB$103</f>
        <v>-1.8688888888888888</v>
      </c>
      <c r="AF187">
        <f t="shared" si="6"/>
        <v>-14.114698055455557</v>
      </c>
      <c r="AG187">
        <f t="shared" si="6"/>
        <v>-5.653104350841569</v>
      </c>
      <c r="AH187">
        <f t="shared" si="6"/>
        <v>-1.9643535692660898</v>
      </c>
      <c r="AI187">
        <f t="shared" si="7"/>
        <v>-3.5750524399540247</v>
      </c>
      <c r="AJ187">
        <f t="shared" si="7"/>
        <v>-10.229825908796311</v>
      </c>
    </row>
    <row r="188" spans="1:36" x14ac:dyDescent="0.35">
      <c r="A188" t="s">
        <v>236</v>
      </c>
      <c r="B188" s="1" t="s">
        <v>249</v>
      </c>
      <c r="C188">
        <v>-12.921970506869091</v>
      </c>
      <c r="E188" t="str">
        <v>_______</v>
      </c>
      <c r="F188">
        <v>-11.024024487729084</v>
      </c>
      <c r="G188" t="str">
        <v>Enes Kanter</v>
      </c>
      <c r="H188" t="str">
        <v>C</v>
      </c>
      <c r="I188" t="str">
        <v>POR</v>
      </c>
      <c r="J188">
        <v>55</v>
      </c>
      <c r="K188">
        <v>16</v>
      </c>
      <c r="L188">
        <v>1</v>
      </c>
      <c r="M188">
        <v>-1.9250000000000003</v>
      </c>
      <c r="N188">
        <v>-1.138194444444445</v>
      </c>
      <c r="O188">
        <v>-0.49652777777777785</v>
      </c>
      <c r="P188">
        <v>-0.75625000000000042</v>
      </c>
      <c r="Q188">
        <v>-1.5354166666666671</v>
      </c>
      <c r="R188">
        <v>1.63</v>
      </c>
      <c r="S188">
        <v>-0.5</v>
      </c>
      <c r="T188">
        <v>-1.74</v>
      </c>
      <c r="U188">
        <v>-0.82</v>
      </c>
      <c r="V188">
        <v>0.95</v>
      </c>
      <c r="W188">
        <v>-0.84</v>
      </c>
      <c r="X188">
        <v>-1.2</v>
      </c>
      <c r="Y188">
        <v>0.51</v>
      </c>
      <c r="Z188">
        <v>0.52</v>
      </c>
      <c r="AA188">
        <f>M188 - sorted!X$103</f>
        <v>-2.7159722222222222</v>
      </c>
      <c r="AB188">
        <f>N188 - sorted!Y$103</f>
        <v>-1.8187500000000001</v>
      </c>
      <c r="AC188">
        <f>O188 - sorted!Z$103</f>
        <v>-1.0698611111111112</v>
      </c>
      <c r="AD188">
        <f>P188 - sorted!AA$103</f>
        <v>-1.4465277777777779</v>
      </c>
      <c r="AE188">
        <f>Q188 - sorted!AB$103</f>
        <v>-2.3909722222222229</v>
      </c>
      <c r="AF188">
        <f t="shared" si="6"/>
        <v>-15.319801251970265</v>
      </c>
      <c r="AG188">
        <f t="shared" si="6"/>
        <v>-9.9285501096676345</v>
      </c>
      <c r="AH188">
        <f t="shared" si="6"/>
        <v>-5.4286079797456885</v>
      </c>
      <c r="AI188">
        <f t="shared" si="7"/>
        <v>-7.6919319887123656</v>
      </c>
      <c r="AJ188">
        <f t="shared" si="7"/>
        <v>-13.366933191136189</v>
      </c>
    </row>
    <row r="189" spans="1:36" x14ac:dyDescent="0.35">
      <c r="A189" t="s">
        <v>218</v>
      </c>
      <c r="B189" s="1" t="s">
        <v>249</v>
      </c>
      <c r="C189">
        <v>-13.180949495835563</v>
      </c>
      <c r="E189" t="str">
        <v>_______</v>
      </c>
      <c r="F189">
        <v>-11.111892358985568</v>
      </c>
      <c r="G189" t="str">
        <v>Marquese Chriss</v>
      </c>
      <c r="H189" t="str">
        <v>PF, C</v>
      </c>
      <c r="I189" t="str">
        <v>GSW</v>
      </c>
      <c r="J189">
        <v>44</v>
      </c>
      <c r="K189">
        <v>14.4</v>
      </c>
      <c r="L189">
        <v>1</v>
      </c>
      <c r="M189">
        <v>-1.973888888888889</v>
      </c>
      <c r="N189">
        <v>-1.1427777777777779</v>
      </c>
      <c r="O189">
        <v>-0.75777777777777799</v>
      </c>
      <c r="P189">
        <v>-1.1183333333333334</v>
      </c>
      <c r="Q189">
        <v>-1.588888888888889</v>
      </c>
      <c r="R189">
        <v>1.1499999999999999</v>
      </c>
      <c r="S189">
        <v>-0.04</v>
      </c>
      <c r="T189">
        <v>-1.61</v>
      </c>
      <c r="U189">
        <v>-0.99</v>
      </c>
      <c r="V189">
        <v>-0.13</v>
      </c>
      <c r="W189">
        <v>-0.63</v>
      </c>
      <c r="X189">
        <v>-0.98</v>
      </c>
      <c r="Y189">
        <v>0.63</v>
      </c>
      <c r="Z189">
        <v>0.73</v>
      </c>
      <c r="AA189">
        <f>M189 - sorted!X$103</f>
        <v>-2.7648611111111112</v>
      </c>
      <c r="AB189">
        <f>N189 - sorted!Y$103</f>
        <v>-1.8233333333333333</v>
      </c>
      <c r="AC189">
        <f>O189 - sorted!Z$103</f>
        <v>-1.3311111111111114</v>
      </c>
      <c r="AD189">
        <f>P189 - sorted!AA$103</f>
        <v>-1.8086111111111109</v>
      </c>
      <c r="AE189">
        <f>Q189 - sorted!AB$103</f>
        <v>-2.4444444444444446</v>
      </c>
      <c r="AF189">
        <f t="shared" si="6"/>
        <v>-15.613566020095732</v>
      </c>
      <c r="AG189">
        <f t="shared" si="6"/>
        <v>-9.9560905566793974</v>
      </c>
      <c r="AH189">
        <f t="shared" si="6"/>
        <v>-6.9984134594161622</v>
      </c>
      <c r="AI189">
        <f t="shared" si="7"/>
        <v>-9.8676273026416137</v>
      </c>
      <c r="AJ189">
        <f t="shared" si="7"/>
        <v>-13.688238406273419</v>
      </c>
    </row>
    <row r="190" spans="1:36" x14ac:dyDescent="0.35">
      <c r="A190" t="s">
        <v>238</v>
      </c>
      <c r="B190" s="1" t="s">
        <v>249</v>
      </c>
      <c r="C190">
        <v>-13.972685262104495</v>
      </c>
      <c r="E190" t="str">
        <v>_______</v>
      </c>
      <c r="F190">
        <v>-9.1556760673281019</v>
      </c>
      <c r="G190" t="str">
        <v>Derrick Favors</v>
      </c>
      <c r="H190" t="str">
        <v>C, PF</v>
      </c>
      <c r="I190" t="str">
        <v>UTA</v>
      </c>
      <c r="J190">
        <v>60</v>
      </c>
      <c r="K190">
        <v>18.600000000000001</v>
      </c>
      <c r="L190">
        <v>1</v>
      </c>
      <c r="M190">
        <v>-2.0250000000000004</v>
      </c>
      <c r="N190">
        <v>-0.85000000000000009</v>
      </c>
      <c r="O190">
        <v>-0.25833333333333358</v>
      </c>
      <c r="P190">
        <v>-2.4999999999999838E-2</v>
      </c>
      <c r="Q190">
        <v>-1.5416666666666667</v>
      </c>
      <c r="R190">
        <v>2.0699999999999998</v>
      </c>
      <c r="S190">
        <v>-0.99</v>
      </c>
      <c r="T190">
        <v>-1.75</v>
      </c>
      <c r="U190">
        <v>-0.96</v>
      </c>
      <c r="V190">
        <v>0.98</v>
      </c>
      <c r="W190">
        <v>-0.71</v>
      </c>
      <c r="X190">
        <v>-1.07</v>
      </c>
      <c r="Y190">
        <v>0.57999999999999996</v>
      </c>
      <c r="Z190">
        <v>0.83</v>
      </c>
      <c r="AA190">
        <f>M190 - sorted!X$103</f>
        <v>-2.8159722222222223</v>
      </c>
      <c r="AB190">
        <f>N190 - sorted!Y$103</f>
        <v>-1.5305555555555554</v>
      </c>
      <c r="AC190">
        <f>O190 - sorted!Z$103</f>
        <v>-0.83166666666666678</v>
      </c>
      <c r="AD190">
        <f>P190 - sorted!AA$103</f>
        <v>-0.71527777777777724</v>
      </c>
      <c r="AE190">
        <f>Q190 - sorted!AB$103</f>
        <v>-2.3972222222222226</v>
      </c>
      <c r="AF190">
        <f t="shared" si="6"/>
        <v>-15.920683732226905</v>
      </c>
      <c r="AG190">
        <f t="shared" si="6"/>
        <v>-8.1968401839280123</v>
      </c>
      <c r="AH190">
        <f t="shared" si="6"/>
        <v>-3.9973392941343882</v>
      </c>
      <c r="AI190">
        <f t="shared" si="7"/>
        <v>-3.2979788518356834</v>
      </c>
      <c r="AJ190">
        <f t="shared" si="7"/>
        <v>-13.404488346152226</v>
      </c>
    </row>
    <row r="191" spans="1:36" x14ac:dyDescent="0.35">
      <c r="A191" t="s">
        <v>459</v>
      </c>
      <c r="B191" s="1" t="s">
        <v>249</v>
      </c>
      <c r="C191">
        <v>-14.046679258952055</v>
      </c>
      <c r="E191" t="str">
        <v>_______</v>
      </c>
      <c r="F191">
        <v>-9.1926730657518849</v>
      </c>
      <c r="G191" t="str">
        <v>Justin Holiday</v>
      </c>
      <c r="H191" t="str">
        <v>SG, SF</v>
      </c>
      <c r="I191" t="str">
        <v>IND</v>
      </c>
      <c r="J191">
        <v>67</v>
      </c>
      <c r="K191">
        <v>22.5</v>
      </c>
      <c r="L191">
        <v>1</v>
      </c>
      <c r="M191">
        <v>-2.0472222222222225</v>
      </c>
      <c r="N191">
        <v>-0.89333333333333376</v>
      </c>
      <c r="O191">
        <v>-0.21402777777777776</v>
      </c>
      <c r="P191">
        <v>-0.85611111111111127</v>
      </c>
      <c r="Q191">
        <v>-2.000694444444445</v>
      </c>
      <c r="R191">
        <v>-0.45</v>
      </c>
      <c r="S191">
        <v>-0.04</v>
      </c>
      <c r="T191">
        <v>0.16</v>
      </c>
      <c r="U191">
        <v>-0.88</v>
      </c>
      <c r="V191">
        <v>-0.75</v>
      </c>
      <c r="W191">
        <v>-0.73</v>
      </c>
      <c r="X191">
        <v>0.49</v>
      </c>
      <c r="Y191">
        <v>0.05</v>
      </c>
      <c r="Z191">
        <v>1.19</v>
      </c>
      <c r="AA191">
        <f>M191 - sorted!X$103</f>
        <v>-2.8381944444444445</v>
      </c>
      <c r="AB191">
        <f>N191 - sorted!Y$103</f>
        <v>-1.5738888888888889</v>
      </c>
      <c r="AC191">
        <f>O191 - sorted!Z$103</f>
        <v>-0.78736111111111096</v>
      </c>
      <c r="AD191">
        <f>P191 - sorted!AA$103</f>
        <v>-1.5463888888888886</v>
      </c>
      <c r="AE191">
        <f>Q191 - sorted!AB$103</f>
        <v>-2.8562500000000006</v>
      </c>
      <c r="AF191">
        <f t="shared" si="6"/>
        <v>-16.054213172283934</v>
      </c>
      <c r="AG191">
        <f t="shared" si="6"/>
        <v>-8.4572225920392228</v>
      </c>
      <c r="AH191">
        <f t="shared" si="6"/>
        <v>-3.7311149730206807</v>
      </c>
      <c r="AI191">
        <f t="shared" si="7"/>
        <v>-8.2919799099686458</v>
      </c>
      <c r="AJ191">
        <f t="shared" si="7"/>
        <v>-16.162705842330276</v>
      </c>
    </row>
    <row r="192" spans="1:36" x14ac:dyDescent="0.35">
      <c r="A192" t="s">
        <v>233</v>
      </c>
      <c r="B192" s="1" t="s">
        <v>249</v>
      </c>
      <c r="C192">
        <v>-14.575736336412138</v>
      </c>
      <c r="E192" t="str">
        <v>_______</v>
      </c>
      <c r="F192">
        <v>-15.963123777303956</v>
      </c>
      <c r="G192" t="str">
        <v>Luguentz Dort</v>
      </c>
      <c r="H192" t="str">
        <v>SG</v>
      </c>
      <c r="I192" t="str">
        <v>OKL</v>
      </c>
      <c r="J192">
        <v>70</v>
      </c>
      <c r="K192">
        <v>28.4</v>
      </c>
      <c r="L192">
        <v>1</v>
      </c>
      <c r="M192">
        <v>-2.255555555555556</v>
      </c>
      <c r="N192">
        <v>-1.8666666666666669</v>
      </c>
      <c r="O192">
        <v>-1.0402777777777779</v>
      </c>
      <c r="P192">
        <v>-2.0027777777777782</v>
      </c>
      <c r="Q192">
        <v>-2.5375000000000001</v>
      </c>
      <c r="R192">
        <v>-0.77</v>
      </c>
      <c r="S192">
        <v>0.14000000000000001</v>
      </c>
      <c r="T192">
        <v>-0.12</v>
      </c>
      <c r="U192">
        <v>-0.43</v>
      </c>
      <c r="V192">
        <v>-0.8</v>
      </c>
      <c r="W192">
        <v>-0.85</v>
      </c>
      <c r="X192">
        <v>0.51</v>
      </c>
      <c r="Y192">
        <v>-0.28999999999999998</v>
      </c>
      <c r="Z192">
        <v>0.69</v>
      </c>
      <c r="AA192">
        <f>M192 - sorted!X$103</f>
        <v>-3.0465277777777779</v>
      </c>
      <c r="AB192">
        <f>N192 - sorted!Y$103</f>
        <v>-2.5472222222222221</v>
      </c>
      <c r="AC192">
        <f>O192 - sorted!Z$103</f>
        <v>-1.6136111111111111</v>
      </c>
      <c r="AD192">
        <f>P192 - sorted!AA$103</f>
        <v>-2.6930555555555555</v>
      </c>
      <c r="AE192">
        <f>Q192 - sorted!AB$103</f>
        <v>-3.3930555555555557</v>
      </c>
      <c r="AF192">
        <f t="shared" si="6"/>
        <v>-17.306051672818601</v>
      </c>
      <c r="AG192">
        <f t="shared" si="6"/>
        <v>-14.305812066537182</v>
      </c>
      <c r="AH192">
        <f t="shared" si="6"/>
        <v>-8.6959064661411674</v>
      </c>
      <c r="AI192">
        <f t="shared" si="7"/>
        <v>-15.182099016911451</v>
      </c>
      <c r="AJ192">
        <f t="shared" si="7"/>
        <v>-19.388276378707928</v>
      </c>
    </row>
    <row r="193" spans="1:36" x14ac:dyDescent="0.35">
      <c r="A193" t="s">
        <v>232</v>
      </c>
      <c r="B193" s="1" t="s">
        <v>249</v>
      </c>
      <c r="C193">
        <v>-14.601634235308781</v>
      </c>
      <c r="E193" t="str">
        <v>_______</v>
      </c>
      <c r="F193">
        <v>-0.21720124814241903</v>
      </c>
      <c r="G193" t="str">
        <v>Chris Boucher</v>
      </c>
      <c r="H193" t="str">
        <v>PF, C</v>
      </c>
      <c r="I193" t="str">
        <v>TOR</v>
      </c>
      <c r="J193">
        <v>64</v>
      </c>
      <c r="K193">
        <v>18.399999999999999</v>
      </c>
      <c r="L193">
        <v>1</v>
      </c>
      <c r="M193">
        <v>-2.2666666666666662</v>
      </c>
      <c r="N193">
        <v>0.49777777777777782</v>
      </c>
      <c r="O193">
        <v>1.4755555555555555</v>
      </c>
      <c r="P193">
        <v>0.31111111111111112</v>
      </c>
      <c r="Q193">
        <v>-0.40888888888888886</v>
      </c>
      <c r="R193">
        <v>0.06</v>
      </c>
      <c r="S193">
        <v>0.21</v>
      </c>
      <c r="T193">
        <v>-0.79</v>
      </c>
      <c r="U193">
        <v>-0.63</v>
      </c>
      <c r="V193">
        <v>0.55000000000000004</v>
      </c>
      <c r="W193">
        <v>-1.1000000000000001</v>
      </c>
      <c r="X193">
        <v>-0.85</v>
      </c>
      <c r="Y193">
        <v>2.09</v>
      </c>
      <c r="Z193">
        <v>1.02</v>
      </c>
      <c r="AA193">
        <f>M193 - sorted!X$103</f>
        <v>-3.0576388888888881</v>
      </c>
      <c r="AB193">
        <f>N193 - sorted!Y$103</f>
        <v>-0.18277777777777743</v>
      </c>
      <c r="AC193">
        <f>O193 - sorted!Z$103</f>
        <v>0.90222222222222226</v>
      </c>
      <c r="AD193">
        <f>P193 - sorted!AA$103</f>
        <v>-0.37916666666666632</v>
      </c>
      <c r="AE193">
        <f>Q193 - sorted!AB$103</f>
        <v>-1.2644444444444445</v>
      </c>
      <c r="AF193">
        <f t="shared" si="6"/>
        <v>-17.372816392847113</v>
      </c>
      <c r="AG193">
        <f t="shared" si="6"/>
        <v>-9.8279644469078109E-2</v>
      </c>
      <c r="AH193">
        <f t="shared" si="6"/>
        <v>6.421295266315461</v>
      </c>
      <c r="AI193">
        <f t="shared" si="7"/>
        <v>-1.2783460709730905</v>
      </c>
      <c r="AJ193">
        <f t="shared" si="7"/>
        <v>-6.5978251392450664</v>
      </c>
    </row>
    <row r="194" spans="1:36" x14ac:dyDescent="0.35">
      <c r="A194" t="s">
        <v>224</v>
      </c>
      <c r="B194" s="1" t="s">
        <v>249</v>
      </c>
      <c r="C194">
        <v>-14.72742402994964</v>
      </c>
      <c r="E194" t="str">
        <v>_______</v>
      </c>
      <c r="F194">
        <v>-15.134391012611239</v>
      </c>
      <c r="G194" t="str">
        <v xml:space="preserve">Tristan Thompson </v>
      </c>
      <c r="H194" t="str">
        <v>C</v>
      </c>
      <c r="I194" t="str">
        <v>BOS</v>
      </c>
      <c r="J194">
        <v>64</v>
      </c>
      <c r="K194">
        <v>24.4</v>
      </c>
      <c r="L194">
        <v>1</v>
      </c>
      <c r="M194">
        <v>-2.275555555555556</v>
      </c>
      <c r="N194">
        <v>-1.76</v>
      </c>
      <c r="O194">
        <v>-1.3688888888888893</v>
      </c>
      <c r="P194">
        <v>-0.2222222222222226</v>
      </c>
      <c r="Q194">
        <v>-1.84</v>
      </c>
      <c r="R194">
        <v>1.23</v>
      </c>
      <c r="S194">
        <v>-1.73</v>
      </c>
      <c r="T194">
        <v>-1.57</v>
      </c>
      <c r="U194">
        <v>-0.5</v>
      </c>
      <c r="V194">
        <v>1.45</v>
      </c>
      <c r="W194">
        <v>-0.44</v>
      </c>
      <c r="X194">
        <v>-1</v>
      </c>
      <c r="Y194">
        <v>0.49</v>
      </c>
      <c r="Z194">
        <v>0.09</v>
      </c>
      <c r="AA194">
        <f>M194 - sorted!X$103</f>
        <v>-3.066527777777778</v>
      </c>
      <c r="AB194">
        <f>N194 - sorted!Y$103</f>
        <v>-2.4405555555555551</v>
      </c>
      <c r="AC194">
        <f>O194 - sorted!Z$103</f>
        <v>-1.9422222222222225</v>
      </c>
      <c r="AD194">
        <f>P194 - sorted!AA$103</f>
        <v>-0.91250000000000009</v>
      </c>
      <c r="AE194">
        <f>Q194 - sorted!AB$103</f>
        <v>-2.6955555555555559</v>
      </c>
      <c r="AF194">
        <f t="shared" si="6"/>
        <v>-17.42622816886993</v>
      </c>
      <c r="AG194">
        <f t="shared" si="6"/>
        <v>-13.664870754263433</v>
      </c>
      <c r="AH194">
        <f t="shared" si="6"/>
        <v>-10.670473060984515</v>
      </c>
      <c r="AI194">
        <f t="shared" si="7"/>
        <v>-4.4830526323418383</v>
      </c>
      <c r="AJ194">
        <f t="shared" si="7"/>
        <v>-15.197121078917871</v>
      </c>
    </row>
    <row r="195" spans="1:36" x14ac:dyDescent="0.35">
      <c r="A195" t="s">
        <v>191</v>
      </c>
      <c r="B195" s="1" t="s">
        <v>249</v>
      </c>
      <c r="C195">
        <v>-14.87263724876299</v>
      </c>
      <c r="E195" t="str">
        <v>_______</v>
      </c>
      <c r="F195">
        <v>-15.445165799371008</v>
      </c>
      <c r="G195" t="str">
        <v>George Hill</v>
      </c>
      <c r="H195" t="str">
        <v>PG, SG</v>
      </c>
      <c r="I195" t="str">
        <v>OKL</v>
      </c>
      <c r="J195">
        <v>64</v>
      </c>
      <c r="K195">
        <v>18.100000000000001</v>
      </c>
      <c r="L195">
        <v>1</v>
      </c>
      <c r="M195">
        <v>-2.2844444444444445</v>
      </c>
      <c r="N195">
        <v>-0.7644444444444447</v>
      </c>
      <c r="O195">
        <v>-0.4622222222222222</v>
      </c>
      <c r="P195">
        <v>-0.56888888888888889</v>
      </c>
      <c r="Q195">
        <v>-1.6533333333333335</v>
      </c>
      <c r="R195">
        <v>0.36</v>
      </c>
      <c r="S195">
        <v>-0.22</v>
      </c>
      <c r="T195">
        <v>-0.75</v>
      </c>
      <c r="U195">
        <v>-0.79</v>
      </c>
      <c r="V195">
        <v>0.24</v>
      </c>
      <c r="W195">
        <v>-0.34</v>
      </c>
      <c r="X195">
        <v>-1.07</v>
      </c>
      <c r="Y195">
        <v>0.71</v>
      </c>
      <c r="Z195">
        <v>1</v>
      </c>
      <c r="AA195">
        <f>M195 - sorted!X$103</f>
        <v>-3.0754166666666665</v>
      </c>
      <c r="AB195">
        <f>N195 - sorted!Y$103</f>
        <v>-1.4449999999999998</v>
      </c>
      <c r="AC195">
        <f>O195 - sorted!Z$103</f>
        <v>-1.0355555555555553</v>
      </c>
      <c r="AD195">
        <f>P195 - sorted!AA$103</f>
        <v>-1.2591666666666663</v>
      </c>
      <c r="AE195">
        <f>Q195 - sorted!AB$103</f>
        <v>-2.5088888888888894</v>
      </c>
      <c r="AF195">
        <f t="shared" si="6"/>
        <v>-17.479639944892739</v>
      </c>
      <c r="AG195">
        <f t="shared" si="6"/>
        <v>-7.6827518397084429</v>
      </c>
      <c r="AH195">
        <f t="shared" ref="AH195:AH202" si="8">1900 * AC195/($AN$7 * 1) + 1</f>
        <v>-5.2224719066576455</v>
      </c>
      <c r="AI195">
        <f t="shared" si="7"/>
        <v>-6.5661118972315196</v>
      </c>
      <c r="AJ195">
        <f t="shared" si="7"/>
        <v>-14.075473782438808</v>
      </c>
    </row>
    <row r="196" spans="1:36" x14ac:dyDescent="0.35">
      <c r="A196" t="s">
        <v>212</v>
      </c>
      <c r="B196" s="1" t="s">
        <v>249</v>
      </c>
      <c r="C196">
        <v>-14.927207821438063</v>
      </c>
      <c r="E196" t="str">
        <v>_______</v>
      </c>
      <c r="F196">
        <v>-15.988096751240008</v>
      </c>
      <c r="G196" t="str">
        <v>JaMychal Green</v>
      </c>
      <c r="H196" t="str">
        <v>PF, C</v>
      </c>
      <c r="I196" t="str">
        <v>DEN</v>
      </c>
      <c r="J196">
        <v>67</v>
      </c>
      <c r="K196">
        <v>20.5</v>
      </c>
      <c r="L196">
        <v>1</v>
      </c>
      <c r="M196">
        <v>-2.2984722222222222</v>
      </c>
      <c r="N196">
        <v>-1.8704166666666666</v>
      </c>
      <c r="O196">
        <v>-0.97708333333333341</v>
      </c>
      <c r="P196">
        <v>-1.8611111111111107</v>
      </c>
      <c r="Q196">
        <v>-2.5962499999999995</v>
      </c>
      <c r="R196">
        <v>0.14000000000000001</v>
      </c>
      <c r="S196">
        <v>-0.01</v>
      </c>
      <c r="T196">
        <v>-0.03</v>
      </c>
      <c r="U196">
        <v>-0.91</v>
      </c>
      <c r="V196">
        <v>0.52</v>
      </c>
      <c r="W196">
        <v>-0.96</v>
      </c>
      <c r="X196">
        <v>-1.22</v>
      </c>
      <c r="Y196">
        <v>-0.32</v>
      </c>
      <c r="Z196">
        <v>0.78</v>
      </c>
      <c r="AA196">
        <f>M196 - sorted!X$103</f>
        <v>-3.0894444444444442</v>
      </c>
      <c r="AB196">
        <f>N196 - sorted!Y$103</f>
        <v>-2.5509722222222218</v>
      </c>
      <c r="AC196">
        <f>O196 - sorted!Z$103</f>
        <v>-1.5504166666666666</v>
      </c>
      <c r="AD196">
        <f>P196 - sorted!AA$103</f>
        <v>-2.551388888888888</v>
      </c>
      <c r="AE196">
        <f>Q196 - sorted!AB$103</f>
        <v>-3.4518055555555551</v>
      </c>
      <c r="AF196">
        <f t="shared" ref="AF196:AJ202" si="9">1900 * AA196/($AN$7 * 1) + 1</f>
        <v>-17.56393040392874</v>
      </c>
      <c r="AG196">
        <f t="shared" si="9"/>
        <v>-14.328345159546807</v>
      </c>
      <c r="AH196">
        <f t="shared" si="9"/>
        <v>-8.3161821209789846</v>
      </c>
      <c r="AI196">
        <f t="shared" si="9"/>
        <v>-14.330848836547871</v>
      </c>
      <c r="AJ196">
        <f t="shared" si="9"/>
        <v>-19.741294835858703</v>
      </c>
    </row>
    <row r="197" spans="1:36" x14ac:dyDescent="0.35">
      <c r="A197" t="s">
        <v>240</v>
      </c>
      <c r="B197" s="1" t="s">
        <v>249</v>
      </c>
      <c r="C197">
        <v>-15.134391012611239</v>
      </c>
      <c r="E197" t="str">
        <v>_______</v>
      </c>
      <c r="F197">
        <v>-11.588228713691757</v>
      </c>
      <c r="G197" t="str">
        <v>Gorgui Dieng</v>
      </c>
      <c r="H197" t="str">
        <v>C, PF</v>
      </c>
      <c r="I197" t="str">
        <v>MEM</v>
      </c>
      <c r="J197">
        <v>58</v>
      </c>
      <c r="K197">
        <v>13.7</v>
      </c>
      <c r="L197">
        <v>1</v>
      </c>
      <c r="M197">
        <v>-2.3199999999999998</v>
      </c>
      <c r="N197">
        <v>-1.2163888888888887</v>
      </c>
      <c r="O197">
        <v>-0.56388888888888888</v>
      </c>
      <c r="P197">
        <v>-1.1841666666666668</v>
      </c>
      <c r="Q197">
        <v>-1.9252777777777776</v>
      </c>
      <c r="R197">
        <v>0.52</v>
      </c>
      <c r="S197">
        <v>-0.04</v>
      </c>
      <c r="T197">
        <v>-0.82</v>
      </c>
      <c r="U197">
        <v>-1.03</v>
      </c>
      <c r="V197">
        <v>-0.09</v>
      </c>
      <c r="W197">
        <v>-0.81</v>
      </c>
      <c r="X197">
        <v>-0.61</v>
      </c>
      <c r="Y197">
        <v>0.49</v>
      </c>
      <c r="Z197">
        <v>0.88</v>
      </c>
      <c r="AA197">
        <f>M197 - sorted!X$103</f>
        <v>-3.1109722222222218</v>
      </c>
      <c r="AB197">
        <f>N197 - sorted!Y$103</f>
        <v>-1.8969444444444439</v>
      </c>
      <c r="AC197">
        <f>O197 - sorted!Z$103</f>
        <v>-1.1372222222222221</v>
      </c>
      <c r="AD197">
        <f>P197 - sorted!AA$103</f>
        <v>-1.8744444444444444</v>
      </c>
      <c r="AE197">
        <f>Q197 - sorted!AB$103</f>
        <v>-2.7808333333333333</v>
      </c>
      <c r="AF197">
        <f t="shared" si="9"/>
        <v>-17.69328704898399</v>
      </c>
      <c r="AG197">
        <f t="shared" si="9"/>
        <v>-10.39840682686831</v>
      </c>
      <c r="AH197">
        <f t="shared" si="9"/>
        <v>-5.8333690949185639</v>
      </c>
      <c r="AI197">
        <f t="shared" si="9"/>
        <v>-10.263208268810569</v>
      </c>
      <c r="AJ197">
        <f t="shared" si="9"/>
        <v>-15.709540305136724</v>
      </c>
    </row>
    <row r="198" spans="1:36" x14ac:dyDescent="0.35">
      <c r="A198" t="s">
        <v>230</v>
      </c>
      <c r="B198" s="1" t="s">
        <v>249</v>
      </c>
      <c r="C198">
        <v>-15.252781407567344</v>
      </c>
      <c r="E198" t="str">
        <v>_______</v>
      </c>
      <c r="F198">
        <v>-1.0163364140961049</v>
      </c>
      <c r="G198" t="str">
        <v>JaVale McGee</v>
      </c>
      <c r="H198" t="str">
        <v>C</v>
      </c>
      <c r="I198" t="str">
        <v>CLE</v>
      </c>
      <c r="J198">
        <v>68</v>
      </c>
      <c r="K198">
        <v>17.2</v>
      </c>
      <c r="L198">
        <v>1</v>
      </c>
      <c r="M198">
        <v>-2.5405555555555552</v>
      </c>
      <c r="N198">
        <v>0.37777777777777799</v>
      </c>
      <c r="O198">
        <v>1.4261111111111113</v>
      </c>
      <c r="P198">
        <v>0.94444444444444486</v>
      </c>
      <c r="Q198">
        <v>-0.42499999999999971</v>
      </c>
      <c r="R198">
        <v>2.16</v>
      </c>
      <c r="S198">
        <v>-0.6</v>
      </c>
      <c r="T198">
        <v>-1.75</v>
      </c>
      <c r="U198">
        <v>-0.97</v>
      </c>
      <c r="V198">
        <v>0.51</v>
      </c>
      <c r="W198">
        <v>-1.1100000000000001</v>
      </c>
      <c r="X198">
        <v>-0.93</v>
      </c>
      <c r="Y198">
        <v>2.2400000000000002</v>
      </c>
      <c r="Z198">
        <v>0.85</v>
      </c>
      <c r="AA198">
        <f>M198 - sorted!X$103</f>
        <v>-3.3315277777777772</v>
      </c>
      <c r="AB198">
        <f>N198 - sorted!Y$103</f>
        <v>-0.30277777777777726</v>
      </c>
      <c r="AC198">
        <f>O198 - sorted!Z$103</f>
        <v>0.85277777777777808</v>
      </c>
      <c r="AD198">
        <f>P198 - sorted!AA$103</f>
        <v>0.25416666666666743</v>
      </c>
      <c r="AE198">
        <f>Q198 - sorted!AB$103</f>
        <v>-1.2805555555555554</v>
      </c>
      <c r="AF198">
        <f t="shared" si="9"/>
        <v>-19.018566741550021</v>
      </c>
      <c r="AG198">
        <f t="shared" si="9"/>
        <v>-0.819338620777045</v>
      </c>
      <c r="AH198">
        <f t="shared" si="9"/>
        <v>6.1241922621885685</v>
      </c>
      <c r="AI198">
        <f t="shared" si="9"/>
        <v>2.5272429706522974</v>
      </c>
      <c r="AJ198">
        <f t="shared" si="9"/>
        <v>-6.6946339832864128</v>
      </c>
    </row>
    <row r="199" spans="1:36" x14ac:dyDescent="0.35">
      <c r="A199" t="s">
        <v>464</v>
      </c>
      <c r="B199" s="1" t="s">
        <v>249</v>
      </c>
      <c r="C199">
        <v>-15.445165799371008</v>
      </c>
      <c r="E199" t="str">
        <v>_______</v>
      </c>
      <c r="F199">
        <v>-12.751784314119696</v>
      </c>
      <c r="G199" t="str">
        <v>Vincent Poirier</v>
      </c>
      <c r="H199" t="str">
        <v>C</v>
      </c>
      <c r="I199" t="str">
        <v>OKL</v>
      </c>
      <c r="J199">
        <v>54</v>
      </c>
      <c r="K199">
        <v>19.100000000000001</v>
      </c>
      <c r="L199">
        <v>1</v>
      </c>
      <c r="M199">
        <v>-2.9849999999999999</v>
      </c>
      <c r="N199">
        <v>-1.41</v>
      </c>
      <c r="O199">
        <v>-0.87749999999999995</v>
      </c>
      <c r="P199">
        <v>-1.395</v>
      </c>
      <c r="Q199">
        <v>-1.6875</v>
      </c>
      <c r="R199">
        <v>0.41</v>
      </c>
      <c r="S199">
        <v>-0.02</v>
      </c>
      <c r="T199">
        <v>-1.75</v>
      </c>
      <c r="U199">
        <v>-1.1100000000000001</v>
      </c>
      <c r="V199">
        <v>0.62</v>
      </c>
      <c r="W199">
        <v>-0.71</v>
      </c>
      <c r="X199">
        <v>-1.42</v>
      </c>
      <c r="Y199">
        <v>1.73</v>
      </c>
      <c r="Z199">
        <v>0.37</v>
      </c>
      <c r="AA199">
        <f>M199 - sorted!X$103</f>
        <v>-3.7759722222222218</v>
      </c>
      <c r="AB199">
        <f>N199 - sorted!Y$103</f>
        <v>-2.0905555555555551</v>
      </c>
      <c r="AC199">
        <f>O199 - sorted!Z$103</f>
        <v>-1.4508333333333332</v>
      </c>
      <c r="AD199">
        <f>P199 - sorted!AA$103</f>
        <v>-2.0852777777777773</v>
      </c>
      <c r="AE199">
        <f>Q199 - sorted!AB$103</f>
        <v>-2.5430555555555556</v>
      </c>
      <c r="AF199">
        <f t="shared" si="9"/>
        <v>-21.689155542690642</v>
      </c>
      <c r="AG199">
        <f t="shared" si="9"/>
        <v>-11.561782073365194</v>
      </c>
      <c r="AH199">
        <f t="shared" si="9"/>
        <v>-7.7178033177234138</v>
      </c>
      <c r="AI199">
        <f t="shared" si="9"/>
        <v>-11.530068831351649</v>
      </c>
      <c r="AJ199">
        <f t="shared" si="9"/>
        <v>-14.280775296526491</v>
      </c>
    </row>
    <row r="200" spans="1:36" x14ac:dyDescent="0.35">
      <c r="A200" t="s">
        <v>454</v>
      </c>
      <c r="B200" s="1" t="s">
        <v>249</v>
      </c>
      <c r="C200">
        <v>-15.963123777303956</v>
      </c>
      <c r="E200" t="str">
        <v>_______</v>
      </c>
      <c r="F200">
        <v>-4.6744146332475323</v>
      </c>
      <c r="G200" t="str">
        <v xml:space="preserve">James Wiseman </v>
      </c>
      <c r="H200" t="str">
        <v>C</v>
      </c>
      <c r="I200" t="str">
        <v>GSW</v>
      </c>
      <c r="J200">
        <v>65</v>
      </c>
      <c r="K200">
        <v>25.2</v>
      </c>
      <c r="L200">
        <v>1</v>
      </c>
      <c r="M200">
        <v>-3.0062500000000001</v>
      </c>
      <c r="N200">
        <v>-0.17152777777777783</v>
      </c>
      <c r="O200">
        <v>0.92083333333333339</v>
      </c>
      <c r="P200">
        <v>0.7854166666666671</v>
      </c>
      <c r="Q200">
        <v>-0.69513888888888886</v>
      </c>
      <c r="R200">
        <v>1.25</v>
      </c>
      <c r="S200">
        <v>-1.06</v>
      </c>
      <c r="T200">
        <v>-1.75</v>
      </c>
      <c r="U200">
        <v>-0.47</v>
      </c>
      <c r="V200">
        <v>1.35</v>
      </c>
      <c r="W200">
        <v>-1.21</v>
      </c>
      <c r="X200">
        <v>-1.44</v>
      </c>
      <c r="Y200">
        <v>2.56</v>
      </c>
      <c r="Z200">
        <v>0.57999999999999996</v>
      </c>
      <c r="AA200">
        <f>M200 - sorted!X$103</f>
        <v>-3.7972222222222221</v>
      </c>
      <c r="AB200">
        <f>N200 - sorted!Y$103</f>
        <v>-0.85208333333333308</v>
      </c>
      <c r="AC200">
        <f>O200 - sorted!Z$103</f>
        <v>0.34750000000000014</v>
      </c>
      <c r="AD200">
        <f>P200 - sorted!AA$103</f>
        <v>9.5138888888889661E-2</v>
      </c>
      <c r="AE200">
        <f>Q200 - sorted!AB$103</f>
        <v>-1.5506944444444446</v>
      </c>
      <c r="AF200">
        <f t="shared" si="9"/>
        <v>-21.816843069745179</v>
      </c>
      <c r="AG200">
        <f t="shared" si="9"/>
        <v>-4.1200194671867827</v>
      </c>
      <c r="AH200">
        <f t="shared" si="9"/>
        <v>3.0880666188918235</v>
      </c>
      <c r="AI200">
        <f t="shared" si="9"/>
        <v>1.5716729152441689</v>
      </c>
      <c r="AJ200">
        <f t="shared" si="9"/>
        <v>-8.3178512389796992</v>
      </c>
    </row>
    <row r="201" spans="1:36" x14ac:dyDescent="0.35">
      <c r="A201" t="s">
        <v>461</v>
      </c>
      <c r="B201" s="1" t="s">
        <v>249</v>
      </c>
      <c r="C201">
        <v>-15.988096751240008</v>
      </c>
      <c r="E201" t="str">
        <v>_______</v>
      </c>
      <c r="F201">
        <v>-4.9888891198496763</v>
      </c>
      <c r="G201" t="str">
        <v xml:space="preserve">Mo Bamba </v>
      </c>
      <c r="H201" t="str">
        <v>C</v>
      </c>
      <c r="I201" t="str">
        <v>ORL</v>
      </c>
      <c r="J201">
        <v>63</v>
      </c>
      <c r="K201">
        <v>17.600000000000001</v>
      </c>
      <c r="L201">
        <v>1</v>
      </c>
      <c r="M201">
        <v>-3.3249999999999997</v>
      </c>
      <c r="N201">
        <v>-0.21874999999999989</v>
      </c>
      <c r="O201">
        <v>0.58624999999999994</v>
      </c>
      <c r="P201">
        <v>0.37625000000000003</v>
      </c>
      <c r="Q201">
        <v>-0.9362499999999998</v>
      </c>
      <c r="R201">
        <v>0.03</v>
      </c>
      <c r="S201">
        <v>-0.68</v>
      </c>
      <c r="T201">
        <v>-0.75</v>
      </c>
      <c r="U201">
        <v>-1</v>
      </c>
      <c r="V201">
        <v>0.52</v>
      </c>
      <c r="W201">
        <v>-0.92</v>
      </c>
      <c r="X201">
        <v>-1</v>
      </c>
      <c r="Y201">
        <v>2.73</v>
      </c>
      <c r="Z201">
        <v>0.82</v>
      </c>
      <c r="AA201">
        <f>M201 - sorted!X$103</f>
        <v>-4.1159722222222221</v>
      </c>
      <c r="AB201">
        <f>N201 - sorted!Y$103</f>
        <v>-0.89930555555555514</v>
      </c>
      <c r="AC201">
        <f>O201 - sorted!Z$103</f>
        <v>1.2916666666666687E-2</v>
      </c>
      <c r="AD201">
        <f>P201 - sorted!AA$103</f>
        <v>-0.31402777777777741</v>
      </c>
      <c r="AE201">
        <f>Q201 - sorted!AB$103</f>
        <v>-1.7918055555555554</v>
      </c>
      <c r="AF201">
        <f t="shared" si="9"/>
        <v>-23.732155975563217</v>
      </c>
      <c r="AG201">
        <f t="shared" si="9"/>
        <v>-4.4037695273079729</v>
      </c>
      <c r="AH201">
        <f t="shared" si="9"/>
        <v>1.0776139870331494</v>
      </c>
      <c r="AI201">
        <f t="shared" si="9"/>
        <v>-0.88693789980591764</v>
      </c>
      <c r="AJ201">
        <f t="shared" si="9"/>
        <v>-9.7666456635984833</v>
      </c>
    </row>
    <row r="202" spans="1:36" x14ac:dyDescent="0.35">
      <c r="A202" t="s">
        <v>243</v>
      </c>
      <c r="B202" s="1" t="s">
        <v>249</v>
      </c>
      <c r="C202">
        <v>-16.112036695959677</v>
      </c>
      <c r="E202" t="str">
        <v>_______</v>
      </c>
      <c r="F202">
        <v>-12.703688216168779</v>
      </c>
      <c r="G202" t="str">
        <v>Daniel Gafford</v>
      </c>
      <c r="H202" t="str">
        <v>C, PF</v>
      </c>
      <c r="I202" t="str">
        <v>CHI</v>
      </c>
      <c r="J202">
        <v>56</v>
      </c>
      <c r="K202">
        <v>15.5</v>
      </c>
      <c r="L202">
        <v>1</v>
      </c>
      <c r="M202">
        <v>-3.5933333333333333</v>
      </c>
      <c r="N202">
        <v>-1.3844444444444446</v>
      </c>
      <c r="O202">
        <v>-0.55222222222222239</v>
      </c>
      <c r="P202">
        <v>-0.15555555555555536</v>
      </c>
      <c r="Q202">
        <v>-1.9833333333333336</v>
      </c>
      <c r="R202">
        <v>2.1800000000000002</v>
      </c>
      <c r="S202">
        <v>-1.58</v>
      </c>
      <c r="T202">
        <v>-1.75</v>
      </c>
      <c r="U202">
        <v>-1.04</v>
      </c>
      <c r="V202">
        <v>-0.02</v>
      </c>
      <c r="W202">
        <v>-1.07</v>
      </c>
      <c r="X202">
        <v>-1.34</v>
      </c>
      <c r="Y202">
        <v>2.0699999999999998</v>
      </c>
      <c r="Z202">
        <v>0.77</v>
      </c>
      <c r="AA202">
        <f>M202 - sorted!X$103</f>
        <v>-4.3843055555555557</v>
      </c>
      <c r="AB202">
        <f>N202 - sorted!Y$103</f>
        <v>-2.0649999999999999</v>
      </c>
      <c r="AC202">
        <f>O202 - sorted!Z$103</f>
        <v>-1.1255555555555556</v>
      </c>
      <c r="AD202">
        <f>P202 - sorted!AA$103</f>
        <v>-0.84583333333333277</v>
      </c>
      <c r="AE202">
        <f>Q202 - sorted!AB$103</f>
        <v>-2.8388888888888895</v>
      </c>
      <c r="AF202">
        <f t="shared" si="9"/>
        <v>-25.344523964251874</v>
      </c>
      <c r="AG202">
        <f t="shared" si="9"/>
        <v>-11.408223217299611</v>
      </c>
      <c r="AH202">
        <f t="shared" si="9"/>
        <v>-5.763266138888623</v>
      </c>
      <c r="AI202">
        <f t="shared" si="9"/>
        <v>-4.0824643121707416</v>
      </c>
      <c r="AJ202">
        <f t="shared" si="9"/>
        <v>-16.058385967285719</v>
      </c>
    </row>
    <row r="204" spans="1:36" x14ac:dyDescent="0.35">
      <c r="Q204">
        <f>SUM(AH$3:AH$102)</f>
        <v>1118.0100906967964</v>
      </c>
      <c r="R204">
        <f>SUM(AB$3:AB$132)</f>
        <v>234.9523194444445</v>
      </c>
    </row>
    <row r="205" spans="1:36" x14ac:dyDescent="0.35">
      <c r="Q205">
        <f>AVERAGE(AH$3:AH$102)</f>
        <v>11.180100906967963</v>
      </c>
      <c r="R205">
        <f>AVERAGE(AB$3:AB$132)</f>
        <v>1.8073255341880345</v>
      </c>
    </row>
  </sheetData>
  <conditionalFormatting sqref="AZ3:AZ202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4:AF202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25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Z103">
    <cfRule type="colorScale" priority="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106">
    <cfRule type="colorScale" priority="2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3:AZ202">
    <cfRule type="colorScale" priority="2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2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202">
    <cfRule type="colorScale" priority="2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3:AZ202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G202">
    <cfRule type="colorScale" priority="2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5:AX25">
    <cfRule type="colorScale" priority="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5:AX25">
    <cfRule type="colorScale" priority="2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:AX22">
    <cfRule type="colorScale" priority="2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:AX22">
    <cfRule type="colorScale" priority="2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:AX22">
    <cfRule type="colorScale" priority="1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:AX22">
    <cfRule type="colorScale" priority="2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:AX22">
    <cfRule type="colorScale" priority="2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:AX22">
    <cfRule type="colorScale" priority="2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5:AX25">
    <cfRule type="colorScale" priority="2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4:AX24">
    <cfRule type="colorScale" priority="2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4:AX24">
    <cfRule type="colorScale" priority="2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4:AX24">
    <cfRule type="colorScale" priority="2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8:AX58 AO26:AX27 AO49:AX49">
    <cfRule type="colorScale" priority="2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8:AX58 AO26:AX27 AO49:AX49">
    <cfRule type="colorScale" priority="2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8:AX58 AO26:AX27 AO49:AX49">
    <cfRule type="colorScale" priority="2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7:AX27">
    <cfRule type="colorScale" priority="2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7:AX27">
    <cfRule type="colorScale" priority="2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7:AX27">
    <cfRule type="colorScale" priority="2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1:AX21">
    <cfRule type="colorScale" priority="1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1:AX21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1:AX21"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1:AX21">
    <cfRule type="colorScale" priority="1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1:AX21">
    <cfRule type="colorScale" priority="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1:AX21">
    <cfRule type="colorScale" priority="1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0:AX20">
    <cfRule type="colorScale" priority="1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0:AX20">
    <cfRule type="colorScale" priority="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0:AX20">
    <cfRule type="colorScale" priority="1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0:AX20">
    <cfRule type="colorScale" priority="1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0:AX20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0:AX20">
    <cfRule type="colorScale" priority="1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8:AX18"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8:AX18">
    <cfRule type="colorScale" priority="1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8:AX18">
    <cfRule type="colorScale" priority="1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8:AX18">
    <cfRule type="colorScale" priority="1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8:AX18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8:AX18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5:AX15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5:AX15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5:AX15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5:AX15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5:AX15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5:AX15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X1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X12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X12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9:AX49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2">
    <cfRule type="colorScale" priority="1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3:AA20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2:AJ2 AZ2">
    <cfRule type="colorScale" priority="76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B3:AB202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4:AG202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4:AG202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4:AH202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:AH202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4:AI202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:AI202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4:AJ202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3:AJ202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7:AX80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7:AX80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7:AX80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6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6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6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7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7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7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5:AX35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6:AX36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7:AX37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8:AX38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0:AX40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9:AX3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1:AX41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3:AX43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5:AX45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4:AX44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6:AX46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7:AX4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8:AX4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8:AX28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9:AX29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30:AX30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31:AX31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32:AX32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33:AX33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dataValidations count="1">
    <dataValidation type="list" showInputMessage="1" showErrorMessage="1" sqref="B3:B202" xr:uid="{D43D5BC7-BEF0-4341-B9EF-881E38674AF9}">
      <formula1>$AN$10:$AX$10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trueraw</vt:lpstr>
      <vt:lpstr>raw</vt:lpstr>
      <vt:lpstr>Traw</vt:lpstr>
      <vt:lpstr>sorted</vt:lpstr>
      <vt:lpstr>Tsorted</vt:lpstr>
      <vt:lpstr>GMs</vt:lpstr>
      <vt:lpstr>AVs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2020-12-19T10:03:42Z</dcterms:modified>
</cp:coreProperties>
</file>