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2021\"/>
    </mc:Choice>
  </mc:AlternateContent>
  <xr:revisionPtr revIDLastSave="0" documentId="13_ncr:1_{73DB5750-09CE-4318-B96C-4AF1DA5BB497}" xr6:coauthVersionLast="45" xr6:coauthVersionMax="45" xr10:uidLastSave="{00000000-0000-0000-0000-000000000000}"/>
  <bookViews>
    <workbookView xWindow="-110" yWindow="-110" windowWidth="38620" windowHeight="21220" activeTab="3" xr2:uid="{00000000-000D-0000-FFFF-FFFF00000000}"/>
  </bookViews>
  <sheets>
    <sheet name="trueraw" sheetId="5" r:id="rId1"/>
    <sheet name="raw" sheetId="1" r:id="rId2"/>
    <sheet name="Traw" sheetId="6" r:id="rId3"/>
    <sheet name="GMs" sheetId="7" r:id="rId4"/>
    <sheet name="sorted" sheetId="3" r:id="rId5"/>
    <sheet name="AVs" sheetId="4" r:id="rId6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0" i="7" l="1"/>
  <c r="B20" i="7" a="1"/>
  <c r="B20" i="7" s="1"/>
  <c r="C20" i="7" a="1"/>
  <c r="C20" i="7" s="1"/>
  <c r="D20" i="7" a="1"/>
  <c r="D20" i="7" s="1"/>
  <c r="E20" i="7" a="1"/>
  <c r="E20" i="7" s="1"/>
  <c r="F20" i="7" a="1"/>
  <c r="F20" i="7" s="1"/>
  <c r="G20" i="7" a="1"/>
  <c r="G20" i="7" s="1"/>
  <c r="H20" i="7" a="1"/>
  <c r="H20" i="7" s="1"/>
  <c r="I20" i="7" a="1"/>
  <c r="I20" i="7" s="1"/>
  <c r="J20" i="7" a="1"/>
  <c r="J20" i="7" s="1"/>
  <c r="K20" i="7" a="1"/>
  <c r="K20" i="7" s="1"/>
  <c r="L20" i="7" a="1"/>
  <c r="L20" i="7" s="1"/>
  <c r="A19" i="7"/>
  <c r="B19" i="7" a="1"/>
  <c r="B19" i="7" s="1"/>
  <c r="C19" i="7" a="1"/>
  <c r="C19" i="7" s="1"/>
  <c r="D19" i="7" a="1"/>
  <c r="D19" i="7" s="1"/>
  <c r="E19" i="7" a="1"/>
  <c r="E19" i="7"/>
  <c r="F19" i="7" a="1"/>
  <c r="F19" i="7" s="1"/>
  <c r="G19" i="7" a="1"/>
  <c r="G19" i="7" s="1"/>
  <c r="H19" i="7" a="1"/>
  <c r="H19" i="7" s="1"/>
  <c r="I19" i="7" a="1"/>
  <c r="I19" i="7" s="1"/>
  <c r="J19" i="7" a="1"/>
  <c r="J19" i="7" s="1"/>
  <c r="K19" i="7" a="1"/>
  <c r="K19" i="7"/>
  <c r="L19" i="7" a="1"/>
  <c r="L19" i="7" s="1"/>
  <c r="A21" i="7"/>
  <c r="B21" i="7" a="1"/>
  <c r="B21" i="7" s="1"/>
  <c r="C21" i="7" a="1"/>
  <c r="C21" i="7" s="1"/>
  <c r="D21" i="7" a="1"/>
  <c r="D21" i="7" s="1"/>
  <c r="E21" i="7" a="1"/>
  <c r="E21" i="7" s="1"/>
  <c r="F21" i="7" a="1"/>
  <c r="F21" i="7" s="1"/>
  <c r="G21" i="7" a="1"/>
  <c r="G21" i="7" s="1"/>
  <c r="H21" i="7" a="1"/>
  <c r="H21" i="7" s="1"/>
  <c r="I21" i="7" a="1"/>
  <c r="I21" i="7" s="1"/>
  <c r="J21" i="7" a="1"/>
  <c r="J21" i="7" s="1"/>
  <c r="K21" i="7" a="1"/>
  <c r="K21" i="7" s="1"/>
  <c r="L21" i="7" a="1"/>
  <c r="L21" i="7" s="1"/>
  <c r="L23" i="7" a="1"/>
  <c r="L23" i="7" s="1"/>
  <c r="K23" i="7" a="1"/>
  <c r="K23" i="7" s="1"/>
  <c r="J23" i="7" a="1"/>
  <c r="J23" i="7" s="1"/>
  <c r="I23" i="7" a="1"/>
  <c r="I23" i="7" s="1"/>
  <c r="H23" i="7" a="1"/>
  <c r="H23" i="7" s="1"/>
  <c r="G23" i="7" a="1"/>
  <c r="G23" i="7" s="1"/>
  <c r="F23" i="7" a="1"/>
  <c r="F23" i="7" s="1"/>
  <c r="E23" i="7" a="1"/>
  <c r="E23" i="7" s="1"/>
  <c r="D23" i="7" a="1"/>
  <c r="D23" i="7" s="1"/>
  <c r="C23" i="7" a="1"/>
  <c r="C23" i="7" s="1"/>
  <c r="B23" i="7" a="1"/>
  <c r="B23" i="7" s="1"/>
  <c r="A23" i="7"/>
  <c r="A4" i="7"/>
  <c r="GS9" i="6"/>
  <c r="GR9" i="6"/>
  <c r="GQ9" i="6"/>
  <c r="GP9" i="6"/>
  <c r="GO9" i="6"/>
  <c r="GN9" i="6"/>
  <c r="GM9" i="6"/>
  <c r="GL9" i="6"/>
  <c r="GK9" i="6"/>
  <c r="GJ9" i="6"/>
  <c r="GI9" i="6"/>
  <c r="GH9" i="6"/>
  <c r="GG9" i="6"/>
  <c r="GF9" i="6"/>
  <c r="GE9" i="6"/>
  <c r="GD9" i="6"/>
  <c r="GC9" i="6"/>
  <c r="GB9" i="6"/>
  <c r="GA9" i="6"/>
  <c r="FZ9" i="6"/>
  <c r="FY9" i="6"/>
  <c r="FX9" i="6"/>
  <c r="FW9" i="6"/>
  <c r="FV9" i="6"/>
  <c r="FU9" i="6"/>
  <c r="FT9" i="6"/>
  <c r="FS9" i="6"/>
  <c r="FR9" i="6"/>
  <c r="FQ9" i="6"/>
  <c r="FP9" i="6"/>
  <c r="FO9" i="6"/>
  <c r="FN9" i="6"/>
  <c r="FM9" i="6"/>
  <c r="FL9" i="6"/>
  <c r="FK9" i="6"/>
  <c r="FJ9" i="6"/>
  <c r="FI9" i="6"/>
  <c r="FH9" i="6"/>
  <c r="FG9" i="6"/>
  <c r="FF9" i="6"/>
  <c r="FE9" i="6"/>
  <c r="FD9" i="6"/>
  <c r="FC9" i="6"/>
  <c r="FB9" i="6"/>
  <c r="FA9" i="6"/>
  <c r="EZ9" i="6"/>
  <c r="EY9" i="6"/>
  <c r="EX9" i="6"/>
  <c r="EW9" i="6"/>
  <c r="EV9" i="6"/>
  <c r="EU9" i="6"/>
  <c r="ET9" i="6"/>
  <c r="ES9" i="6"/>
  <c r="ER9" i="6"/>
  <c r="EQ9" i="6"/>
  <c r="EP9" i="6"/>
  <c r="EO9" i="6"/>
  <c r="EN9" i="6"/>
  <c r="EM9" i="6"/>
  <c r="EL9" i="6"/>
  <c r="EK9" i="6"/>
  <c r="EJ9" i="6"/>
  <c r="EI9" i="6"/>
  <c r="EH9" i="6"/>
  <c r="EG9" i="6"/>
  <c r="EF9" i="6"/>
  <c r="EE9" i="6"/>
  <c r="ED9" i="6"/>
  <c r="EC9" i="6"/>
  <c r="EB9" i="6"/>
  <c r="EA9" i="6"/>
  <c r="DZ9" i="6"/>
  <c r="DY9" i="6"/>
  <c r="DX9" i="6"/>
  <c r="DW9" i="6"/>
  <c r="DV9" i="6"/>
  <c r="DU9" i="6"/>
  <c r="DT9" i="6"/>
  <c r="DS9" i="6"/>
  <c r="DR9" i="6"/>
  <c r="DQ9" i="6"/>
  <c r="DP9" i="6"/>
  <c r="DO9" i="6"/>
  <c r="DN9" i="6"/>
  <c r="DM9" i="6"/>
  <c r="DL9" i="6"/>
  <c r="DK9" i="6"/>
  <c r="DJ9" i="6"/>
  <c r="DI9" i="6"/>
  <c r="DH9" i="6"/>
  <c r="DG9" i="6"/>
  <c r="DF9" i="6"/>
  <c r="DE9" i="6"/>
  <c r="DD9" i="6"/>
  <c r="DC9" i="6"/>
  <c r="DB9" i="6"/>
  <c r="DA9" i="6"/>
  <c r="CZ9" i="6"/>
  <c r="CY9" i="6"/>
  <c r="CX9" i="6"/>
  <c r="CW9" i="6"/>
  <c r="CV9" i="6"/>
  <c r="CU9" i="6"/>
  <c r="CT9" i="6"/>
  <c r="CS9" i="6"/>
  <c r="CR9" i="6"/>
  <c r="CQ9" i="6"/>
  <c r="CP9" i="6"/>
  <c r="CO9" i="6"/>
  <c r="CN9" i="6"/>
  <c r="CM9" i="6"/>
  <c r="CL9" i="6"/>
  <c r="CK9" i="6"/>
  <c r="CJ9" i="6"/>
  <c r="CI9" i="6"/>
  <c r="CH9" i="6"/>
  <c r="CG9" i="6"/>
  <c r="CF9" i="6"/>
  <c r="CE9" i="6"/>
  <c r="CD9" i="6"/>
  <c r="CC9" i="6"/>
  <c r="CB9" i="6"/>
  <c r="CA9" i="6"/>
  <c r="BZ9" i="6"/>
  <c r="BY9" i="6"/>
  <c r="BX9" i="6"/>
  <c r="BW9" i="6"/>
  <c r="BV9" i="6"/>
  <c r="BU9" i="6"/>
  <c r="BT9" i="6"/>
  <c r="BS9" i="6"/>
  <c r="BR9" i="6"/>
  <c r="BQ9" i="6"/>
  <c r="BP9" i="6"/>
  <c r="BO9" i="6"/>
  <c r="BN9" i="6"/>
  <c r="BM9" i="6"/>
  <c r="BL9" i="6"/>
  <c r="BK9" i="6"/>
  <c r="BJ9" i="6"/>
  <c r="BI9" i="6"/>
  <c r="BH9" i="6"/>
  <c r="BG9" i="6"/>
  <c r="BF9" i="6"/>
  <c r="BE9" i="6"/>
  <c r="BD9" i="6"/>
  <c r="BC9" i="6"/>
  <c r="BB9" i="6"/>
  <c r="BA9" i="6"/>
  <c r="AZ9" i="6"/>
  <c r="AY9" i="6"/>
  <c r="AX9" i="6"/>
  <c r="AW9" i="6"/>
  <c r="AV9" i="6"/>
  <c r="AU9" i="6"/>
  <c r="AT9" i="6"/>
  <c r="AS9" i="6"/>
  <c r="AR9" i="6"/>
  <c r="AQ9" i="6"/>
  <c r="AP9" i="6"/>
  <c r="AO9" i="6"/>
  <c r="AN9" i="6"/>
  <c r="AM9" i="6"/>
  <c r="AL9" i="6"/>
  <c r="AK9" i="6"/>
  <c r="AJ9" i="6"/>
  <c r="AI9" i="6"/>
  <c r="AH9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A9" i="6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A2" i="6"/>
  <c r="A22" i="7" s="1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A13" i="6" l="1"/>
  <c r="A27" i="7" s="1"/>
  <c r="A12" i="6"/>
  <c r="A26" i="7" s="1"/>
  <c r="AF52" i="4"/>
  <c r="AF51" i="4"/>
  <c r="AF50" i="4"/>
  <c r="AF49" i="4"/>
  <c r="AF48" i="4"/>
  <c r="AF47" i="4"/>
  <c r="AF46" i="4"/>
  <c r="AF45" i="4"/>
  <c r="AF43" i="4"/>
  <c r="AF42" i="4"/>
  <c r="AF41" i="4"/>
  <c r="AF40" i="4"/>
  <c r="AF39" i="4"/>
  <c r="AF38" i="4"/>
  <c r="AF37" i="4"/>
  <c r="AF36" i="4"/>
  <c r="AF11" i="4"/>
  <c r="AQ10" i="4"/>
  <c r="AP10" i="4"/>
  <c r="AO10" i="4"/>
  <c r="AN10" i="4"/>
  <c r="AM10" i="4"/>
  <c r="AL10" i="4"/>
  <c r="AK10" i="4"/>
  <c r="AJ10" i="4"/>
  <c r="AI10" i="4"/>
  <c r="AH10" i="4"/>
  <c r="AG10" i="4"/>
  <c r="B60" i="7"/>
  <c r="A71" i="7"/>
  <c r="A70" i="7"/>
  <c r="A69" i="7"/>
  <c r="A68" i="7"/>
  <c r="A67" i="7"/>
  <c r="A66" i="7"/>
  <c r="A65" i="7"/>
  <c r="A64" i="7"/>
  <c r="A63" i="7"/>
  <c r="A62" i="7"/>
  <c r="A61" i="7"/>
  <c r="A11" i="6"/>
  <c r="A10" i="6"/>
  <c r="A5" i="7" s="1"/>
  <c r="GS8" i="6"/>
  <c r="GR8" i="6"/>
  <c r="GQ8" i="6"/>
  <c r="GP8" i="6"/>
  <c r="GO8" i="6"/>
  <c r="GN8" i="6"/>
  <c r="GM8" i="6"/>
  <c r="GL8" i="6"/>
  <c r="GK8" i="6"/>
  <c r="GJ8" i="6"/>
  <c r="GI8" i="6"/>
  <c r="GH8" i="6"/>
  <c r="GG8" i="6"/>
  <c r="GF8" i="6"/>
  <c r="GE8" i="6"/>
  <c r="GD8" i="6"/>
  <c r="GC8" i="6"/>
  <c r="GB8" i="6"/>
  <c r="GA8" i="6"/>
  <c r="FZ8" i="6"/>
  <c r="FY8" i="6"/>
  <c r="FX8" i="6"/>
  <c r="FW8" i="6"/>
  <c r="FV8" i="6"/>
  <c r="FU8" i="6"/>
  <c r="FT8" i="6"/>
  <c r="FS8" i="6"/>
  <c r="FR8" i="6"/>
  <c r="FQ8" i="6"/>
  <c r="FP8" i="6"/>
  <c r="FO8" i="6"/>
  <c r="FN8" i="6"/>
  <c r="FM8" i="6"/>
  <c r="FL8" i="6"/>
  <c r="FK8" i="6"/>
  <c r="FJ8" i="6"/>
  <c r="FI8" i="6"/>
  <c r="FH8" i="6"/>
  <c r="FG8" i="6"/>
  <c r="FF8" i="6"/>
  <c r="FE8" i="6"/>
  <c r="FD8" i="6"/>
  <c r="FC8" i="6"/>
  <c r="FB8" i="6"/>
  <c r="FA8" i="6"/>
  <c r="EZ8" i="6"/>
  <c r="EY8" i="6"/>
  <c r="EX8" i="6"/>
  <c r="EW8" i="6"/>
  <c r="EV8" i="6"/>
  <c r="EU8" i="6"/>
  <c r="ET8" i="6"/>
  <c r="ES8" i="6"/>
  <c r="ER8" i="6"/>
  <c r="EQ8" i="6"/>
  <c r="EP8" i="6"/>
  <c r="EO8" i="6"/>
  <c r="EN8" i="6"/>
  <c r="EM8" i="6"/>
  <c r="EL8" i="6"/>
  <c r="EK8" i="6"/>
  <c r="EJ8" i="6"/>
  <c r="EI8" i="6"/>
  <c r="EH8" i="6"/>
  <c r="EG8" i="6"/>
  <c r="EF8" i="6"/>
  <c r="EE8" i="6"/>
  <c r="ED8" i="6"/>
  <c r="EC8" i="6"/>
  <c r="EB8" i="6"/>
  <c r="EA8" i="6"/>
  <c r="DZ8" i="6"/>
  <c r="DY8" i="6"/>
  <c r="DX8" i="6"/>
  <c r="DW8" i="6"/>
  <c r="DV8" i="6"/>
  <c r="DU8" i="6"/>
  <c r="DT8" i="6"/>
  <c r="DS8" i="6"/>
  <c r="DR8" i="6"/>
  <c r="DQ8" i="6"/>
  <c r="DP8" i="6"/>
  <c r="DO8" i="6"/>
  <c r="DN8" i="6"/>
  <c r="DM8" i="6"/>
  <c r="DL8" i="6"/>
  <c r="DK8" i="6"/>
  <c r="DJ8" i="6"/>
  <c r="DI8" i="6"/>
  <c r="DH8" i="6"/>
  <c r="DG8" i="6"/>
  <c r="DF8" i="6"/>
  <c r="DE8" i="6"/>
  <c r="DD8" i="6"/>
  <c r="DC8" i="6"/>
  <c r="DB8" i="6"/>
  <c r="DA8" i="6"/>
  <c r="CZ8" i="6"/>
  <c r="CY8" i="6"/>
  <c r="CX8" i="6"/>
  <c r="CW8" i="6"/>
  <c r="CV8" i="6"/>
  <c r="CU8" i="6"/>
  <c r="CT8" i="6"/>
  <c r="CS8" i="6"/>
  <c r="CR8" i="6"/>
  <c r="CQ8" i="6"/>
  <c r="CP8" i="6"/>
  <c r="CO8" i="6"/>
  <c r="CN8" i="6"/>
  <c r="CM8" i="6"/>
  <c r="CL8" i="6"/>
  <c r="CK8" i="6"/>
  <c r="CJ8" i="6"/>
  <c r="CI8" i="6"/>
  <c r="CH8" i="6"/>
  <c r="CG8" i="6"/>
  <c r="CF8" i="6"/>
  <c r="CE8" i="6"/>
  <c r="CD8" i="6"/>
  <c r="CC8" i="6"/>
  <c r="CB8" i="6"/>
  <c r="CA8" i="6"/>
  <c r="BZ8" i="6"/>
  <c r="BY8" i="6"/>
  <c r="BX8" i="6"/>
  <c r="BW8" i="6"/>
  <c r="BV8" i="6"/>
  <c r="BU8" i="6"/>
  <c r="BT8" i="6"/>
  <c r="BS8" i="6"/>
  <c r="BR8" i="6"/>
  <c r="BQ8" i="6"/>
  <c r="BP8" i="6"/>
  <c r="BO8" i="6"/>
  <c r="BN8" i="6"/>
  <c r="BM8" i="6"/>
  <c r="BL8" i="6"/>
  <c r="BK8" i="6"/>
  <c r="BJ8" i="6"/>
  <c r="BI8" i="6"/>
  <c r="BH8" i="6"/>
  <c r="BG8" i="6"/>
  <c r="BF8" i="6"/>
  <c r="BE8" i="6"/>
  <c r="BD8" i="6"/>
  <c r="BC8" i="6"/>
  <c r="BB8" i="6"/>
  <c r="BA8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A8" i="6"/>
  <c r="C6" i="6"/>
  <c r="A1" i="6"/>
  <c r="V202" i="1"/>
  <c r="GS22" i="6" s="1"/>
  <c r="U202" i="1"/>
  <c r="GS21" i="6" s="1"/>
  <c r="T202" i="1"/>
  <c r="GS20" i="6" s="1"/>
  <c r="S202" i="1"/>
  <c r="GS19" i="6" s="1"/>
  <c r="R202" i="1"/>
  <c r="GS18" i="6" s="1"/>
  <c r="Q202" i="1"/>
  <c r="GS17" i="6" s="1"/>
  <c r="P202" i="1"/>
  <c r="GS16" i="6" s="1"/>
  <c r="O202" i="1"/>
  <c r="GS15" i="6" s="1"/>
  <c r="GS14" i="6"/>
  <c r="W201" i="1"/>
  <c r="GR22" i="6" s="1"/>
  <c r="V201" i="1"/>
  <c r="GR21" i="6" s="1"/>
  <c r="U201" i="1"/>
  <c r="GR20" i="6" s="1"/>
  <c r="T201" i="1"/>
  <c r="GR19" i="6" s="1"/>
  <c r="S201" i="1"/>
  <c r="GR18" i="6" s="1"/>
  <c r="R201" i="1"/>
  <c r="GR17" i="6" s="1"/>
  <c r="Q201" i="1"/>
  <c r="GR16" i="6" s="1"/>
  <c r="P201" i="1"/>
  <c r="GR15" i="6" s="1"/>
  <c r="O201" i="1"/>
  <c r="W200" i="1"/>
  <c r="GQ22" i="6" s="1"/>
  <c r="V200" i="1"/>
  <c r="GQ21" i="6" s="1"/>
  <c r="U200" i="1"/>
  <c r="GQ20" i="6" s="1"/>
  <c r="T200" i="1"/>
  <c r="GQ19" i="6" s="1"/>
  <c r="S200" i="1"/>
  <c r="GQ18" i="6" s="1"/>
  <c r="R200" i="1"/>
  <c r="GQ17" i="6" s="1"/>
  <c r="Q200" i="1"/>
  <c r="GQ16" i="6" s="1"/>
  <c r="P200" i="1"/>
  <c r="GQ15" i="6" s="1"/>
  <c r="O200" i="1"/>
  <c r="W199" i="1"/>
  <c r="GP22" i="6" s="1"/>
  <c r="V199" i="1"/>
  <c r="GP21" i="6" s="1"/>
  <c r="U199" i="1"/>
  <c r="GP20" i="6" s="1"/>
  <c r="T199" i="1"/>
  <c r="GP19" i="6" s="1"/>
  <c r="S199" i="1"/>
  <c r="GP18" i="6" s="1"/>
  <c r="R199" i="1"/>
  <c r="GP17" i="6" s="1"/>
  <c r="Q199" i="1"/>
  <c r="GP16" i="6" s="1"/>
  <c r="P199" i="1"/>
  <c r="GP15" i="6" s="1"/>
  <c r="O199" i="1"/>
  <c r="GP14" i="6" s="1"/>
  <c r="W198" i="1"/>
  <c r="GO22" i="6" s="1"/>
  <c r="V198" i="1"/>
  <c r="GO21" i="6" s="1"/>
  <c r="U198" i="1"/>
  <c r="GO20" i="6" s="1"/>
  <c r="T198" i="1"/>
  <c r="GO19" i="6" s="1"/>
  <c r="S198" i="1"/>
  <c r="GO18" i="6" s="1"/>
  <c r="R198" i="1"/>
  <c r="GO17" i="6" s="1"/>
  <c r="Q198" i="1"/>
  <c r="GO16" i="6" s="1"/>
  <c r="P198" i="1"/>
  <c r="GO15" i="6" s="1"/>
  <c r="O198" i="1"/>
  <c r="W197" i="1"/>
  <c r="GN22" i="6" s="1"/>
  <c r="V197" i="1"/>
  <c r="GN21" i="6" s="1"/>
  <c r="U197" i="1"/>
  <c r="GN20" i="6" s="1"/>
  <c r="T197" i="1"/>
  <c r="GN19" i="6" s="1"/>
  <c r="S197" i="1"/>
  <c r="GN18" i="6" s="1"/>
  <c r="R197" i="1"/>
  <c r="GN17" i="6" s="1"/>
  <c r="Q197" i="1"/>
  <c r="GN16" i="6" s="1"/>
  <c r="P197" i="1"/>
  <c r="GN15" i="6" s="1"/>
  <c r="O197" i="1"/>
  <c r="W196" i="1"/>
  <c r="GM22" i="6" s="1"/>
  <c r="V196" i="1"/>
  <c r="GM21" i="6" s="1"/>
  <c r="U196" i="1"/>
  <c r="GM20" i="6" s="1"/>
  <c r="T196" i="1"/>
  <c r="GM19" i="6" s="1"/>
  <c r="S196" i="1"/>
  <c r="GM18" i="6" s="1"/>
  <c r="R196" i="1"/>
  <c r="GM17" i="6" s="1"/>
  <c r="Q196" i="1"/>
  <c r="GM16" i="6" s="1"/>
  <c r="P196" i="1"/>
  <c r="O196" i="1"/>
  <c r="W195" i="1"/>
  <c r="GL22" i="6" s="1"/>
  <c r="V195" i="1"/>
  <c r="GL21" i="6" s="1"/>
  <c r="U195" i="1"/>
  <c r="GL20" i="6" s="1"/>
  <c r="T195" i="1"/>
  <c r="GL19" i="6" s="1"/>
  <c r="S195" i="1"/>
  <c r="GL18" i="6" s="1"/>
  <c r="R195" i="1"/>
  <c r="GL17" i="6" s="1"/>
  <c r="Q195" i="1"/>
  <c r="GL16" i="6" s="1"/>
  <c r="P195" i="1"/>
  <c r="GL15" i="6" s="1"/>
  <c r="O195" i="1"/>
  <c r="GL14" i="6" s="1"/>
  <c r="W194" i="1"/>
  <c r="GK22" i="6" s="1"/>
  <c r="V194" i="1"/>
  <c r="GK21" i="6" s="1"/>
  <c r="U194" i="1"/>
  <c r="GK20" i="6" s="1"/>
  <c r="T194" i="1"/>
  <c r="GK19" i="6" s="1"/>
  <c r="S194" i="1"/>
  <c r="GK18" i="6" s="1"/>
  <c r="R194" i="1"/>
  <c r="GK17" i="6" s="1"/>
  <c r="Q194" i="1"/>
  <c r="P194" i="1"/>
  <c r="GK15" i="6" s="1"/>
  <c r="O194" i="1"/>
  <c r="GK14" i="6" s="1"/>
  <c r="W193" i="1"/>
  <c r="GJ22" i="6" s="1"/>
  <c r="V193" i="1"/>
  <c r="GJ21" i="6" s="1"/>
  <c r="U193" i="1"/>
  <c r="GJ20" i="6" s="1"/>
  <c r="T193" i="1"/>
  <c r="GJ19" i="6" s="1"/>
  <c r="S193" i="1"/>
  <c r="GJ18" i="6" s="1"/>
  <c r="R193" i="1"/>
  <c r="GJ17" i="6" s="1"/>
  <c r="Q193" i="1"/>
  <c r="GJ16" i="6" s="1"/>
  <c r="P193" i="1"/>
  <c r="GJ15" i="6" s="1"/>
  <c r="O193" i="1"/>
  <c r="W192" i="1"/>
  <c r="GI22" i="6" s="1"/>
  <c r="V192" i="1"/>
  <c r="GI21" i="6" s="1"/>
  <c r="U192" i="1"/>
  <c r="GI20" i="6" s="1"/>
  <c r="T192" i="1"/>
  <c r="GI19" i="6" s="1"/>
  <c r="S192" i="1"/>
  <c r="GI18" i="6" s="1"/>
  <c r="R192" i="1"/>
  <c r="GI17" i="6" s="1"/>
  <c r="Q192" i="1"/>
  <c r="P192" i="1"/>
  <c r="GI15" i="6" s="1"/>
  <c r="O192" i="1"/>
  <c r="GI14" i="6" s="1"/>
  <c r="W191" i="1"/>
  <c r="GH22" i="6" s="1"/>
  <c r="V191" i="1"/>
  <c r="GH21" i="6" s="1"/>
  <c r="U191" i="1"/>
  <c r="GH20" i="6" s="1"/>
  <c r="T191" i="1"/>
  <c r="GH19" i="6" s="1"/>
  <c r="S191" i="1"/>
  <c r="GH18" i="6" s="1"/>
  <c r="R191" i="1"/>
  <c r="GH17" i="6" s="1"/>
  <c r="Q191" i="1"/>
  <c r="GH16" i="6" s="1"/>
  <c r="P191" i="1"/>
  <c r="GH15" i="6" s="1"/>
  <c r="O191" i="1"/>
  <c r="GH14" i="6" s="1"/>
  <c r="W190" i="1"/>
  <c r="GG22" i="6" s="1"/>
  <c r="V190" i="1"/>
  <c r="GG21" i="6" s="1"/>
  <c r="U190" i="1"/>
  <c r="GG20" i="6" s="1"/>
  <c r="T190" i="1"/>
  <c r="GG19" i="6" s="1"/>
  <c r="S190" i="1"/>
  <c r="GG18" i="6" s="1"/>
  <c r="R190" i="1"/>
  <c r="GG17" i="6" s="1"/>
  <c r="Q190" i="1"/>
  <c r="P190" i="1"/>
  <c r="GG15" i="6" s="1"/>
  <c r="O190" i="1"/>
  <c r="GG14" i="6" s="1"/>
  <c r="W189" i="1"/>
  <c r="GF22" i="6" s="1"/>
  <c r="V189" i="1"/>
  <c r="GF21" i="6" s="1"/>
  <c r="U189" i="1"/>
  <c r="GF20" i="6" s="1"/>
  <c r="T189" i="1"/>
  <c r="GF19" i="6" s="1"/>
  <c r="S189" i="1"/>
  <c r="GF18" i="6" s="1"/>
  <c r="R189" i="1"/>
  <c r="GF17" i="6" s="1"/>
  <c r="Q189" i="1"/>
  <c r="GF16" i="6" s="1"/>
  <c r="P189" i="1"/>
  <c r="GF15" i="6" s="1"/>
  <c r="O189" i="1"/>
  <c r="W188" i="1"/>
  <c r="GE22" i="6" s="1"/>
  <c r="V188" i="1"/>
  <c r="GE21" i="6" s="1"/>
  <c r="U188" i="1"/>
  <c r="GE20" i="6" s="1"/>
  <c r="T188" i="1"/>
  <c r="GE19" i="6" s="1"/>
  <c r="S188" i="1"/>
  <c r="GE18" i="6" s="1"/>
  <c r="R188" i="1"/>
  <c r="GE17" i="6" s="1"/>
  <c r="Q188" i="1"/>
  <c r="GE16" i="6" s="1"/>
  <c r="P188" i="1"/>
  <c r="GE15" i="6" s="1"/>
  <c r="O188" i="1"/>
  <c r="W187" i="1"/>
  <c r="GD22" i="6" s="1"/>
  <c r="V187" i="1"/>
  <c r="GD21" i="6" s="1"/>
  <c r="U187" i="1"/>
  <c r="GD20" i="6" s="1"/>
  <c r="T187" i="1"/>
  <c r="GD19" i="6" s="1"/>
  <c r="S187" i="1"/>
  <c r="GD18" i="6" s="1"/>
  <c r="R187" i="1"/>
  <c r="GD17" i="6" s="1"/>
  <c r="Q187" i="1"/>
  <c r="GD16" i="6" s="1"/>
  <c r="P187" i="1"/>
  <c r="GD15" i="6" s="1"/>
  <c r="O187" i="1"/>
  <c r="GD14" i="6" s="1"/>
  <c r="W186" i="1"/>
  <c r="GC22" i="6" s="1"/>
  <c r="V186" i="1"/>
  <c r="GC21" i="6" s="1"/>
  <c r="U186" i="1"/>
  <c r="GC20" i="6" s="1"/>
  <c r="T186" i="1"/>
  <c r="GC19" i="6" s="1"/>
  <c r="S186" i="1"/>
  <c r="GC18" i="6" s="1"/>
  <c r="R186" i="1"/>
  <c r="GC17" i="6" s="1"/>
  <c r="Q186" i="1"/>
  <c r="GC16" i="6" s="1"/>
  <c r="P186" i="1"/>
  <c r="GC15" i="6" s="1"/>
  <c r="O186" i="1"/>
  <c r="W185" i="1"/>
  <c r="GB22" i="6" s="1"/>
  <c r="V185" i="1"/>
  <c r="GB21" i="6" s="1"/>
  <c r="U185" i="1"/>
  <c r="GB20" i="6" s="1"/>
  <c r="T185" i="1"/>
  <c r="GB19" i="6" s="1"/>
  <c r="S185" i="1"/>
  <c r="GB18" i="6" s="1"/>
  <c r="R185" i="1"/>
  <c r="GB17" i="6" s="1"/>
  <c r="Q185" i="1"/>
  <c r="GB16" i="6" s="1"/>
  <c r="P185" i="1"/>
  <c r="GB15" i="6" s="1"/>
  <c r="O185" i="1"/>
  <c r="W184" i="1"/>
  <c r="GA22" i="6" s="1"/>
  <c r="V184" i="1"/>
  <c r="GA21" i="6" s="1"/>
  <c r="U184" i="1"/>
  <c r="GA20" i="6" s="1"/>
  <c r="T184" i="1"/>
  <c r="GA19" i="6" s="1"/>
  <c r="S184" i="1"/>
  <c r="GA18" i="6" s="1"/>
  <c r="R184" i="1"/>
  <c r="GA17" i="6" s="1"/>
  <c r="Q184" i="1"/>
  <c r="GA16" i="6" s="1"/>
  <c r="P184" i="1"/>
  <c r="GA15" i="6" s="1"/>
  <c r="O184" i="1"/>
  <c r="W183" i="1"/>
  <c r="FZ22" i="6" s="1"/>
  <c r="V183" i="1"/>
  <c r="FZ21" i="6" s="1"/>
  <c r="U183" i="1"/>
  <c r="FZ20" i="6" s="1"/>
  <c r="T183" i="1"/>
  <c r="FZ19" i="6" s="1"/>
  <c r="S183" i="1"/>
  <c r="FZ18" i="6" s="1"/>
  <c r="R183" i="1"/>
  <c r="FZ17" i="6" s="1"/>
  <c r="Q183" i="1"/>
  <c r="FZ16" i="6" s="1"/>
  <c r="P183" i="1"/>
  <c r="FZ15" i="6" s="1"/>
  <c r="O183" i="1"/>
  <c r="FZ14" i="6" s="1"/>
  <c r="W182" i="1"/>
  <c r="FY22" i="6" s="1"/>
  <c r="V182" i="1"/>
  <c r="FY21" i="6" s="1"/>
  <c r="U182" i="1"/>
  <c r="FY20" i="6" s="1"/>
  <c r="T182" i="1"/>
  <c r="FY19" i="6" s="1"/>
  <c r="S182" i="1"/>
  <c r="FY18" i="6" s="1"/>
  <c r="R182" i="1"/>
  <c r="FY17" i="6" s="1"/>
  <c r="Q182" i="1"/>
  <c r="P182" i="1"/>
  <c r="FY15" i="6" s="1"/>
  <c r="O182" i="1"/>
  <c r="FY14" i="6" s="1"/>
  <c r="W181" i="1"/>
  <c r="FX22" i="6" s="1"/>
  <c r="V181" i="1"/>
  <c r="FX21" i="6" s="1"/>
  <c r="U181" i="1"/>
  <c r="FX20" i="6" s="1"/>
  <c r="T181" i="1"/>
  <c r="FX19" i="6" s="1"/>
  <c r="S181" i="1"/>
  <c r="FX18" i="6" s="1"/>
  <c r="R181" i="1"/>
  <c r="FX17" i="6" s="1"/>
  <c r="Q181" i="1"/>
  <c r="FX16" i="6" s="1"/>
  <c r="P181" i="1"/>
  <c r="FX15" i="6" s="1"/>
  <c r="O181" i="1"/>
  <c r="FX14" i="6" s="1"/>
  <c r="W180" i="1"/>
  <c r="FW22" i="6" s="1"/>
  <c r="V180" i="1"/>
  <c r="FW21" i="6" s="1"/>
  <c r="U180" i="1"/>
  <c r="FW20" i="6" s="1"/>
  <c r="T180" i="1"/>
  <c r="FW19" i="6" s="1"/>
  <c r="S180" i="1"/>
  <c r="FW18" i="6" s="1"/>
  <c r="R180" i="1"/>
  <c r="FW17" i="6" s="1"/>
  <c r="Q180" i="1"/>
  <c r="P180" i="1"/>
  <c r="FW15" i="6" s="1"/>
  <c r="O180" i="1"/>
  <c r="FW14" i="6" s="1"/>
  <c r="W179" i="1"/>
  <c r="FV22" i="6" s="1"/>
  <c r="V179" i="1"/>
  <c r="FV21" i="6" s="1"/>
  <c r="U179" i="1"/>
  <c r="FV20" i="6" s="1"/>
  <c r="T179" i="1"/>
  <c r="FV19" i="6" s="1"/>
  <c r="S179" i="1"/>
  <c r="FV18" i="6" s="1"/>
  <c r="R179" i="1"/>
  <c r="FV17" i="6" s="1"/>
  <c r="Q179" i="1"/>
  <c r="FV16" i="6" s="1"/>
  <c r="P179" i="1"/>
  <c r="FV15" i="6" s="1"/>
  <c r="O179" i="1"/>
  <c r="FV14" i="6" s="1"/>
  <c r="W178" i="1"/>
  <c r="FU22" i="6" s="1"/>
  <c r="V178" i="1"/>
  <c r="FU21" i="6" s="1"/>
  <c r="U178" i="1"/>
  <c r="FU20" i="6" s="1"/>
  <c r="T178" i="1"/>
  <c r="FU19" i="6" s="1"/>
  <c r="S178" i="1"/>
  <c r="FU18" i="6" s="1"/>
  <c r="R178" i="1"/>
  <c r="FU17" i="6" s="1"/>
  <c r="Q178" i="1"/>
  <c r="P178" i="1"/>
  <c r="FU15" i="6" s="1"/>
  <c r="O178" i="1"/>
  <c r="FU14" i="6" s="1"/>
  <c r="W177" i="1"/>
  <c r="FT22" i="6" s="1"/>
  <c r="V177" i="1"/>
  <c r="FT21" i="6" s="1"/>
  <c r="U177" i="1"/>
  <c r="FT20" i="6" s="1"/>
  <c r="T177" i="1"/>
  <c r="FT19" i="6" s="1"/>
  <c r="S177" i="1"/>
  <c r="FT18" i="6" s="1"/>
  <c r="R177" i="1"/>
  <c r="FT17" i="6" s="1"/>
  <c r="Q177" i="1"/>
  <c r="FT16" i="6" s="1"/>
  <c r="P177" i="1"/>
  <c r="FT15" i="6" s="1"/>
  <c r="O177" i="1"/>
  <c r="W176" i="1"/>
  <c r="FS22" i="6" s="1"/>
  <c r="V176" i="1"/>
  <c r="FS21" i="6" s="1"/>
  <c r="U176" i="1"/>
  <c r="FS20" i="6" s="1"/>
  <c r="T176" i="1"/>
  <c r="FS19" i="6" s="1"/>
  <c r="S176" i="1"/>
  <c r="FS18" i="6" s="1"/>
  <c r="R176" i="1"/>
  <c r="FS17" i="6" s="1"/>
  <c r="Q176" i="1"/>
  <c r="FS16" i="6" s="1"/>
  <c r="P176" i="1"/>
  <c r="FS15" i="6" s="1"/>
  <c r="O176" i="1"/>
  <c r="W175" i="1"/>
  <c r="FR22" i="6" s="1"/>
  <c r="V175" i="1"/>
  <c r="FR21" i="6" s="1"/>
  <c r="U175" i="1"/>
  <c r="FR20" i="6" s="1"/>
  <c r="T175" i="1"/>
  <c r="FR19" i="6" s="1"/>
  <c r="S175" i="1"/>
  <c r="FR18" i="6" s="1"/>
  <c r="R175" i="1"/>
  <c r="FR17" i="6" s="1"/>
  <c r="Q175" i="1"/>
  <c r="FR16" i="6" s="1"/>
  <c r="P175" i="1"/>
  <c r="FR15" i="6" s="1"/>
  <c r="O175" i="1"/>
  <c r="FR14" i="6" s="1"/>
  <c r="W174" i="1"/>
  <c r="FQ22" i="6" s="1"/>
  <c r="V174" i="1"/>
  <c r="FQ21" i="6" s="1"/>
  <c r="U174" i="1"/>
  <c r="FQ20" i="6" s="1"/>
  <c r="T174" i="1"/>
  <c r="FQ19" i="6" s="1"/>
  <c r="S174" i="1"/>
  <c r="FQ18" i="6" s="1"/>
  <c r="R174" i="1"/>
  <c r="FQ17" i="6" s="1"/>
  <c r="Q174" i="1"/>
  <c r="FQ16" i="6" s="1"/>
  <c r="P174" i="1"/>
  <c r="FQ15" i="6" s="1"/>
  <c r="O174" i="1"/>
  <c r="W173" i="1"/>
  <c r="FP22" i="6" s="1"/>
  <c r="V173" i="1"/>
  <c r="FP21" i="6" s="1"/>
  <c r="U173" i="1"/>
  <c r="FP20" i="6" s="1"/>
  <c r="T173" i="1"/>
  <c r="FP19" i="6" s="1"/>
  <c r="S173" i="1"/>
  <c r="FP18" i="6" s="1"/>
  <c r="R173" i="1"/>
  <c r="FP17" i="6" s="1"/>
  <c r="Q173" i="1"/>
  <c r="FP16" i="6" s="1"/>
  <c r="P173" i="1"/>
  <c r="FP15" i="6" s="1"/>
  <c r="O173" i="1"/>
  <c r="W172" i="1"/>
  <c r="FO22" i="6" s="1"/>
  <c r="V172" i="1"/>
  <c r="FO21" i="6" s="1"/>
  <c r="U172" i="1"/>
  <c r="FO20" i="6" s="1"/>
  <c r="T172" i="1"/>
  <c r="FO19" i="6" s="1"/>
  <c r="S172" i="1"/>
  <c r="FO18" i="6" s="1"/>
  <c r="R172" i="1"/>
  <c r="FO17" i="6" s="1"/>
  <c r="Q172" i="1"/>
  <c r="FO16" i="6" s="1"/>
  <c r="P172" i="1"/>
  <c r="FO15" i="6" s="1"/>
  <c r="O172" i="1"/>
  <c r="W171" i="1"/>
  <c r="FN22" i="6" s="1"/>
  <c r="V171" i="1"/>
  <c r="FN21" i="6" s="1"/>
  <c r="U171" i="1"/>
  <c r="FN20" i="6" s="1"/>
  <c r="T171" i="1"/>
  <c r="FN19" i="6" s="1"/>
  <c r="S171" i="1"/>
  <c r="FN18" i="6" s="1"/>
  <c r="R171" i="1"/>
  <c r="FN17" i="6" s="1"/>
  <c r="Q171" i="1"/>
  <c r="FN16" i="6" s="1"/>
  <c r="P171" i="1"/>
  <c r="FN15" i="6" s="1"/>
  <c r="O171" i="1"/>
  <c r="FN14" i="6" s="1"/>
  <c r="W170" i="1"/>
  <c r="FM22" i="6" s="1"/>
  <c r="V170" i="1"/>
  <c r="FM21" i="6" s="1"/>
  <c r="U170" i="1"/>
  <c r="FM20" i="6" s="1"/>
  <c r="T170" i="1"/>
  <c r="FM19" i="6" s="1"/>
  <c r="S170" i="1"/>
  <c r="FM18" i="6" s="1"/>
  <c r="R170" i="1"/>
  <c r="FM17" i="6" s="1"/>
  <c r="Q170" i="1"/>
  <c r="P170" i="1"/>
  <c r="FM15" i="6" s="1"/>
  <c r="O170" i="1"/>
  <c r="FM14" i="6" s="1"/>
  <c r="W169" i="1"/>
  <c r="FL22" i="6" s="1"/>
  <c r="V169" i="1"/>
  <c r="FL21" i="6" s="1"/>
  <c r="U169" i="1"/>
  <c r="FL20" i="6" s="1"/>
  <c r="T169" i="1"/>
  <c r="FL19" i="6" s="1"/>
  <c r="S169" i="1"/>
  <c r="FL18" i="6" s="1"/>
  <c r="R169" i="1"/>
  <c r="FL17" i="6" s="1"/>
  <c r="Q169" i="1"/>
  <c r="FL16" i="6" s="1"/>
  <c r="P169" i="1"/>
  <c r="FL15" i="6" s="1"/>
  <c r="O169" i="1"/>
  <c r="W168" i="1"/>
  <c r="FK22" i="6" s="1"/>
  <c r="V168" i="1"/>
  <c r="FK21" i="6" s="1"/>
  <c r="U168" i="1"/>
  <c r="FK20" i="6" s="1"/>
  <c r="T168" i="1"/>
  <c r="FK19" i="6" s="1"/>
  <c r="S168" i="1"/>
  <c r="FK18" i="6" s="1"/>
  <c r="R168" i="1"/>
  <c r="FK17" i="6" s="1"/>
  <c r="Q168" i="1"/>
  <c r="P168" i="1"/>
  <c r="FK15" i="6" s="1"/>
  <c r="O168" i="1"/>
  <c r="FK14" i="6" s="1"/>
  <c r="W167" i="1"/>
  <c r="FJ22" i="6" s="1"/>
  <c r="V167" i="1"/>
  <c r="FJ21" i="6" s="1"/>
  <c r="U167" i="1"/>
  <c r="FJ20" i="6" s="1"/>
  <c r="T167" i="1"/>
  <c r="FJ19" i="6" s="1"/>
  <c r="S167" i="1"/>
  <c r="FJ18" i="6" s="1"/>
  <c r="R167" i="1"/>
  <c r="FJ17" i="6" s="1"/>
  <c r="Q167" i="1"/>
  <c r="FJ16" i="6" s="1"/>
  <c r="P167" i="1"/>
  <c r="FJ15" i="6" s="1"/>
  <c r="O167" i="1"/>
  <c r="FJ14" i="6" s="1"/>
  <c r="W166" i="1"/>
  <c r="FI22" i="6" s="1"/>
  <c r="V166" i="1"/>
  <c r="FI21" i="6" s="1"/>
  <c r="U166" i="1"/>
  <c r="FI20" i="6" s="1"/>
  <c r="T166" i="1"/>
  <c r="FI19" i="6" s="1"/>
  <c r="S166" i="1"/>
  <c r="FI18" i="6" s="1"/>
  <c r="R166" i="1"/>
  <c r="FI17" i="6" s="1"/>
  <c r="Q166" i="1"/>
  <c r="P166" i="1"/>
  <c r="FI15" i="6" s="1"/>
  <c r="O166" i="1"/>
  <c r="FI14" i="6" s="1"/>
  <c r="W165" i="1"/>
  <c r="FH22" i="6" s="1"/>
  <c r="V165" i="1"/>
  <c r="FH21" i="6" s="1"/>
  <c r="U165" i="1"/>
  <c r="FH20" i="6" s="1"/>
  <c r="T165" i="1"/>
  <c r="FH19" i="6" s="1"/>
  <c r="S165" i="1"/>
  <c r="FH18" i="6" s="1"/>
  <c r="R165" i="1"/>
  <c r="FH17" i="6" s="1"/>
  <c r="Q165" i="1"/>
  <c r="FH16" i="6" s="1"/>
  <c r="P165" i="1"/>
  <c r="FH15" i="6" s="1"/>
  <c r="O165" i="1"/>
  <c r="W164" i="1"/>
  <c r="FG22" i="6" s="1"/>
  <c r="V164" i="1"/>
  <c r="FG21" i="6" s="1"/>
  <c r="U164" i="1"/>
  <c r="FG20" i="6" s="1"/>
  <c r="T164" i="1"/>
  <c r="FG19" i="6" s="1"/>
  <c r="S164" i="1"/>
  <c r="FG18" i="6" s="1"/>
  <c r="R164" i="1"/>
  <c r="FG17" i="6" s="1"/>
  <c r="Q164" i="1"/>
  <c r="FG16" i="6" s="1"/>
  <c r="P164" i="1"/>
  <c r="FG15" i="6" s="1"/>
  <c r="O164" i="1"/>
  <c r="W163" i="1"/>
  <c r="FF22" i="6" s="1"/>
  <c r="V163" i="1"/>
  <c r="FF21" i="6" s="1"/>
  <c r="U163" i="1"/>
  <c r="FF20" i="6" s="1"/>
  <c r="T163" i="1"/>
  <c r="FF19" i="6" s="1"/>
  <c r="S163" i="1"/>
  <c r="FF18" i="6" s="1"/>
  <c r="R163" i="1"/>
  <c r="FF17" i="6" s="1"/>
  <c r="Q163" i="1"/>
  <c r="FF16" i="6" s="1"/>
  <c r="P163" i="1"/>
  <c r="FF15" i="6" s="1"/>
  <c r="O163" i="1"/>
  <c r="FF14" i="6" s="1"/>
  <c r="W162" i="1"/>
  <c r="FE22" i="6" s="1"/>
  <c r="V162" i="1"/>
  <c r="FE21" i="6" s="1"/>
  <c r="U162" i="1"/>
  <c r="FE20" i="6" s="1"/>
  <c r="T162" i="1"/>
  <c r="FE19" i="6" s="1"/>
  <c r="S162" i="1"/>
  <c r="FE18" i="6" s="1"/>
  <c r="R162" i="1"/>
  <c r="FE17" i="6" s="1"/>
  <c r="Q162" i="1"/>
  <c r="FE16" i="6" s="1"/>
  <c r="P162" i="1"/>
  <c r="FE15" i="6" s="1"/>
  <c r="O162" i="1"/>
  <c r="W161" i="1"/>
  <c r="FD22" i="6" s="1"/>
  <c r="V161" i="1"/>
  <c r="FD21" i="6" s="1"/>
  <c r="U161" i="1"/>
  <c r="FD20" i="6" s="1"/>
  <c r="T161" i="1"/>
  <c r="FD19" i="6" s="1"/>
  <c r="S161" i="1"/>
  <c r="FD18" i="6" s="1"/>
  <c r="R161" i="1"/>
  <c r="FD17" i="6" s="1"/>
  <c r="Q161" i="1"/>
  <c r="FD16" i="6" s="1"/>
  <c r="P161" i="1"/>
  <c r="FD15" i="6" s="1"/>
  <c r="O161" i="1"/>
  <c r="W160" i="1"/>
  <c r="FC22" i="6" s="1"/>
  <c r="V160" i="1"/>
  <c r="FC21" i="6" s="1"/>
  <c r="U160" i="1"/>
  <c r="FC20" i="6" s="1"/>
  <c r="T160" i="1"/>
  <c r="FC19" i="6" s="1"/>
  <c r="S160" i="1"/>
  <c r="FC18" i="6" s="1"/>
  <c r="R160" i="1"/>
  <c r="FC17" i="6" s="1"/>
  <c r="Q160" i="1"/>
  <c r="FC16" i="6" s="1"/>
  <c r="P160" i="1"/>
  <c r="FC15" i="6" s="1"/>
  <c r="O160" i="1"/>
  <c r="W159" i="1"/>
  <c r="FB22" i="6" s="1"/>
  <c r="V159" i="1"/>
  <c r="FB21" i="6" s="1"/>
  <c r="U159" i="1"/>
  <c r="FB20" i="6" s="1"/>
  <c r="T159" i="1"/>
  <c r="FB19" i="6" s="1"/>
  <c r="S159" i="1"/>
  <c r="FB18" i="6" s="1"/>
  <c r="R159" i="1"/>
  <c r="FB17" i="6" s="1"/>
  <c r="Q159" i="1"/>
  <c r="FB16" i="6" s="1"/>
  <c r="P159" i="1"/>
  <c r="FB15" i="6" s="1"/>
  <c r="O159" i="1"/>
  <c r="FB14" i="6" s="1"/>
  <c r="W158" i="1"/>
  <c r="FA22" i="6" s="1"/>
  <c r="V158" i="1"/>
  <c r="FA21" i="6" s="1"/>
  <c r="U158" i="1"/>
  <c r="FA20" i="6" s="1"/>
  <c r="T158" i="1"/>
  <c r="FA19" i="6" s="1"/>
  <c r="S158" i="1"/>
  <c r="FA18" i="6" s="1"/>
  <c r="R158" i="1"/>
  <c r="FA17" i="6" s="1"/>
  <c r="Q158" i="1"/>
  <c r="P158" i="1"/>
  <c r="FA15" i="6" s="1"/>
  <c r="O158" i="1"/>
  <c r="FA14" i="6" s="1"/>
  <c r="W157" i="1"/>
  <c r="EZ22" i="6" s="1"/>
  <c r="V157" i="1"/>
  <c r="EZ21" i="6" s="1"/>
  <c r="U157" i="1"/>
  <c r="EZ20" i="6" s="1"/>
  <c r="T157" i="1"/>
  <c r="EZ19" i="6" s="1"/>
  <c r="S157" i="1"/>
  <c r="EZ18" i="6" s="1"/>
  <c r="R157" i="1"/>
  <c r="EZ17" i="6" s="1"/>
  <c r="Q157" i="1"/>
  <c r="EZ16" i="6" s="1"/>
  <c r="P157" i="1"/>
  <c r="EZ15" i="6" s="1"/>
  <c r="O157" i="1"/>
  <c r="W156" i="1"/>
  <c r="EY22" i="6" s="1"/>
  <c r="V156" i="1"/>
  <c r="EY21" i="6" s="1"/>
  <c r="U156" i="1"/>
  <c r="EY20" i="6" s="1"/>
  <c r="T156" i="1"/>
  <c r="EY19" i="6" s="1"/>
  <c r="S156" i="1"/>
  <c r="EY18" i="6" s="1"/>
  <c r="R156" i="1"/>
  <c r="EY17" i="6" s="1"/>
  <c r="Q156" i="1"/>
  <c r="P156" i="1"/>
  <c r="EY15" i="6" s="1"/>
  <c r="O156" i="1"/>
  <c r="EY14" i="6" s="1"/>
  <c r="W155" i="1"/>
  <c r="EX22" i="6" s="1"/>
  <c r="V155" i="1"/>
  <c r="EX21" i="6" s="1"/>
  <c r="U155" i="1"/>
  <c r="EX20" i="6" s="1"/>
  <c r="T155" i="1"/>
  <c r="EX19" i="6" s="1"/>
  <c r="S155" i="1"/>
  <c r="EX18" i="6" s="1"/>
  <c r="R155" i="1"/>
  <c r="EX17" i="6" s="1"/>
  <c r="Q155" i="1"/>
  <c r="EX16" i="6" s="1"/>
  <c r="P155" i="1"/>
  <c r="EX15" i="6" s="1"/>
  <c r="O155" i="1"/>
  <c r="EX14" i="6" s="1"/>
  <c r="W154" i="1"/>
  <c r="EW22" i="6" s="1"/>
  <c r="V154" i="1"/>
  <c r="EW21" i="6" s="1"/>
  <c r="U154" i="1"/>
  <c r="EW20" i="6" s="1"/>
  <c r="T154" i="1"/>
  <c r="EW19" i="6" s="1"/>
  <c r="S154" i="1"/>
  <c r="EW18" i="6" s="1"/>
  <c r="R154" i="1"/>
  <c r="EW17" i="6" s="1"/>
  <c r="Q154" i="1"/>
  <c r="P154" i="1"/>
  <c r="EW15" i="6" s="1"/>
  <c r="O154" i="1"/>
  <c r="EW14" i="6" s="1"/>
  <c r="W153" i="1"/>
  <c r="EV22" i="6" s="1"/>
  <c r="V153" i="1"/>
  <c r="EV21" i="6" s="1"/>
  <c r="U153" i="1"/>
  <c r="EV20" i="6" s="1"/>
  <c r="T153" i="1"/>
  <c r="EV19" i="6" s="1"/>
  <c r="S153" i="1"/>
  <c r="EV18" i="6" s="1"/>
  <c r="R153" i="1"/>
  <c r="EV17" i="6" s="1"/>
  <c r="Q153" i="1"/>
  <c r="EV16" i="6" s="1"/>
  <c r="P153" i="1"/>
  <c r="EV15" i="6" s="1"/>
  <c r="O153" i="1"/>
  <c r="W152" i="1"/>
  <c r="EU22" i="6" s="1"/>
  <c r="V152" i="1"/>
  <c r="EU21" i="6" s="1"/>
  <c r="U152" i="1"/>
  <c r="EU20" i="6" s="1"/>
  <c r="T152" i="1"/>
  <c r="EU19" i="6" s="1"/>
  <c r="S152" i="1"/>
  <c r="EU18" i="6" s="1"/>
  <c r="R152" i="1"/>
  <c r="EU17" i="6" s="1"/>
  <c r="Q152" i="1"/>
  <c r="EU16" i="6" s="1"/>
  <c r="P152" i="1"/>
  <c r="EU15" i="6" s="1"/>
  <c r="O152" i="1"/>
  <c r="W151" i="1"/>
  <c r="ET22" i="6" s="1"/>
  <c r="V151" i="1"/>
  <c r="ET21" i="6" s="1"/>
  <c r="U151" i="1"/>
  <c r="ET20" i="6" s="1"/>
  <c r="T151" i="1"/>
  <c r="ET19" i="6" s="1"/>
  <c r="S151" i="1"/>
  <c r="ET18" i="6" s="1"/>
  <c r="R151" i="1"/>
  <c r="ET17" i="6" s="1"/>
  <c r="Q151" i="1"/>
  <c r="ET16" i="6" s="1"/>
  <c r="P151" i="1"/>
  <c r="ET15" i="6" s="1"/>
  <c r="O151" i="1"/>
  <c r="ET14" i="6" s="1"/>
  <c r="W150" i="1"/>
  <c r="ES22" i="6" s="1"/>
  <c r="V150" i="1"/>
  <c r="ES21" i="6" s="1"/>
  <c r="U150" i="1"/>
  <c r="ES20" i="6" s="1"/>
  <c r="T150" i="1"/>
  <c r="ES19" i="6" s="1"/>
  <c r="S150" i="1"/>
  <c r="ES18" i="6" s="1"/>
  <c r="R150" i="1"/>
  <c r="ES17" i="6" s="1"/>
  <c r="Q150" i="1"/>
  <c r="ES16" i="6" s="1"/>
  <c r="P150" i="1"/>
  <c r="ES15" i="6" s="1"/>
  <c r="O150" i="1"/>
  <c r="W149" i="1"/>
  <c r="ER22" i="6" s="1"/>
  <c r="V149" i="1"/>
  <c r="ER21" i="6" s="1"/>
  <c r="U149" i="1"/>
  <c r="ER20" i="6" s="1"/>
  <c r="T149" i="1"/>
  <c r="ER19" i="6" s="1"/>
  <c r="S149" i="1"/>
  <c r="ER18" i="6" s="1"/>
  <c r="R149" i="1"/>
  <c r="ER17" i="6" s="1"/>
  <c r="Q149" i="1"/>
  <c r="ER16" i="6" s="1"/>
  <c r="P149" i="1"/>
  <c r="ER15" i="6" s="1"/>
  <c r="O149" i="1"/>
  <c r="W148" i="1"/>
  <c r="EQ22" i="6" s="1"/>
  <c r="V148" i="1"/>
  <c r="EQ21" i="6" s="1"/>
  <c r="U148" i="1"/>
  <c r="EQ20" i="6" s="1"/>
  <c r="T148" i="1"/>
  <c r="EQ19" i="6" s="1"/>
  <c r="S148" i="1"/>
  <c r="EQ18" i="6" s="1"/>
  <c r="R148" i="1"/>
  <c r="EQ17" i="6" s="1"/>
  <c r="Q148" i="1"/>
  <c r="EQ16" i="6" s="1"/>
  <c r="P148" i="1"/>
  <c r="EQ15" i="6" s="1"/>
  <c r="O148" i="1"/>
  <c r="W147" i="1"/>
  <c r="EP22" i="6" s="1"/>
  <c r="V147" i="1"/>
  <c r="EP21" i="6" s="1"/>
  <c r="U147" i="1"/>
  <c r="EP20" i="6" s="1"/>
  <c r="T147" i="1"/>
  <c r="EP19" i="6" s="1"/>
  <c r="S147" i="1"/>
  <c r="EP18" i="6" s="1"/>
  <c r="R147" i="1"/>
  <c r="EP17" i="6" s="1"/>
  <c r="Q147" i="1"/>
  <c r="EP16" i="6" s="1"/>
  <c r="P147" i="1"/>
  <c r="EP15" i="6" s="1"/>
  <c r="O147" i="1"/>
  <c r="EP14" i="6" s="1"/>
  <c r="W146" i="1"/>
  <c r="EO22" i="6" s="1"/>
  <c r="V146" i="1"/>
  <c r="EO21" i="6" s="1"/>
  <c r="U146" i="1"/>
  <c r="EO20" i="6" s="1"/>
  <c r="T146" i="1"/>
  <c r="EO19" i="6" s="1"/>
  <c r="S146" i="1"/>
  <c r="EO18" i="6" s="1"/>
  <c r="R146" i="1"/>
  <c r="EO17" i="6" s="1"/>
  <c r="Q146" i="1"/>
  <c r="P146" i="1"/>
  <c r="EO15" i="6" s="1"/>
  <c r="O146" i="1"/>
  <c r="EO14" i="6" s="1"/>
  <c r="W145" i="1"/>
  <c r="EN22" i="6" s="1"/>
  <c r="V145" i="1"/>
  <c r="EN21" i="6" s="1"/>
  <c r="U145" i="1"/>
  <c r="EN20" i="6" s="1"/>
  <c r="T145" i="1"/>
  <c r="EN19" i="6" s="1"/>
  <c r="S145" i="1"/>
  <c r="EN18" i="6" s="1"/>
  <c r="R145" i="1"/>
  <c r="EN17" i="6" s="1"/>
  <c r="Q145" i="1"/>
  <c r="EN16" i="6" s="1"/>
  <c r="P145" i="1"/>
  <c r="EN15" i="6" s="1"/>
  <c r="O145" i="1"/>
  <c r="W144" i="1"/>
  <c r="EM22" i="6" s="1"/>
  <c r="V144" i="1"/>
  <c r="EM21" i="6" s="1"/>
  <c r="U144" i="1"/>
  <c r="EM20" i="6" s="1"/>
  <c r="T144" i="1"/>
  <c r="EM19" i="6" s="1"/>
  <c r="S144" i="1"/>
  <c r="EM18" i="6" s="1"/>
  <c r="R144" i="1"/>
  <c r="EM17" i="6" s="1"/>
  <c r="Q144" i="1"/>
  <c r="P144" i="1"/>
  <c r="EM15" i="6" s="1"/>
  <c r="O144" i="1"/>
  <c r="EM14" i="6" s="1"/>
  <c r="W143" i="1"/>
  <c r="EL22" i="6" s="1"/>
  <c r="V143" i="1"/>
  <c r="EL21" i="6" s="1"/>
  <c r="U143" i="1"/>
  <c r="EL20" i="6" s="1"/>
  <c r="T143" i="1"/>
  <c r="EL19" i="6" s="1"/>
  <c r="S143" i="1"/>
  <c r="EL18" i="6" s="1"/>
  <c r="R143" i="1"/>
  <c r="EL17" i="6" s="1"/>
  <c r="Q143" i="1"/>
  <c r="EL16" i="6" s="1"/>
  <c r="P143" i="1"/>
  <c r="EL15" i="6" s="1"/>
  <c r="O143" i="1"/>
  <c r="EL14" i="6" s="1"/>
  <c r="W142" i="1"/>
  <c r="EK22" i="6" s="1"/>
  <c r="V142" i="1"/>
  <c r="EK21" i="6" s="1"/>
  <c r="U142" i="1"/>
  <c r="EK20" i="6" s="1"/>
  <c r="T142" i="1"/>
  <c r="EK19" i="6" s="1"/>
  <c r="S142" i="1"/>
  <c r="EK18" i="6" s="1"/>
  <c r="R142" i="1"/>
  <c r="EK17" i="6" s="1"/>
  <c r="Q142" i="1"/>
  <c r="P142" i="1"/>
  <c r="EK15" i="6" s="1"/>
  <c r="O142" i="1"/>
  <c r="EK14" i="6" s="1"/>
  <c r="W141" i="1"/>
  <c r="EJ22" i="6" s="1"/>
  <c r="V141" i="1"/>
  <c r="EJ21" i="6" s="1"/>
  <c r="U141" i="1"/>
  <c r="EJ20" i="6" s="1"/>
  <c r="T141" i="1"/>
  <c r="EJ19" i="6" s="1"/>
  <c r="S141" i="1"/>
  <c r="EJ18" i="6" s="1"/>
  <c r="R141" i="1"/>
  <c r="EJ17" i="6" s="1"/>
  <c r="Q141" i="1"/>
  <c r="EJ16" i="6" s="1"/>
  <c r="P141" i="1"/>
  <c r="EJ15" i="6" s="1"/>
  <c r="O141" i="1"/>
  <c r="W140" i="1"/>
  <c r="EI22" i="6" s="1"/>
  <c r="V140" i="1"/>
  <c r="EI21" i="6" s="1"/>
  <c r="U140" i="1"/>
  <c r="EI20" i="6" s="1"/>
  <c r="T140" i="1"/>
  <c r="EI19" i="6" s="1"/>
  <c r="S140" i="1"/>
  <c r="EI18" i="6" s="1"/>
  <c r="R140" i="1"/>
  <c r="EI17" i="6" s="1"/>
  <c r="Q140" i="1"/>
  <c r="EI16" i="6" s="1"/>
  <c r="P140" i="1"/>
  <c r="EI15" i="6" s="1"/>
  <c r="O140" i="1"/>
  <c r="W139" i="1"/>
  <c r="EH22" i="6" s="1"/>
  <c r="V139" i="1"/>
  <c r="EH21" i="6" s="1"/>
  <c r="U139" i="1"/>
  <c r="EH20" i="6" s="1"/>
  <c r="T139" i="1"/>
  <c r="EH19" i="6" s="1"/>
  <c r="S139" i="1"/>
  <c r="EH18" i="6" s="1"/>
  <c r="R139" i="1"/>
  <c r="EH17" i="6" s="1"/>
  <c r="Q139" i="1"/>
  <c r="EH16" i="6" s="1"/>
  <c r="P139" i="1"/>
  <c r="EH15" i="6" s="1"/>
  <c r="O139" i="1"/>
  <c r="EH14" i="6" s="1"/>
  <c r="W138" i="1"/>
  <c r="EG22" i="6" s="1"/>
  <c r="V138" i="1"/>
  <c r="EG21" i="6" s="1"/>
  <c r="U138" i="1"/>
  <c r="EG20" i="6" s="1"/>
  <c r="T138" i="1"/>
  <c r="EG19" i="6" s="1"/>
  <c r="S138" i="1"/>
  <c r="EG18" i="6" s="1"/>
  <c r="R138" i="1"/>
  <c r="EG17" i="6" s="1"/>
  <c r="Q138" i="1"/>
  <c r="EG16" i="6" s="1"/>
  <c r="P138" i="1"/>
  <c r="EG15" i="6" s="1"/>
  <c r="O138" i="1"/>
  <c r="W137" i="1"/>
  <c r="EF22" i="6" s="1"/>
  <c r="V137" i="1"/>
  <c r="EF21" i="6" s="1"/>
  <c r="U137" i="1"/>
  <c r="EF20" i="6" s="1"/>
  <c r="T137" i="1"/>
  <c r="EF19" i="6" s="1"/>
  <c r="S137" i="1"/>
  <c r="EF18" i="6" s="1"/>
  <c r="R137" i="1"/>
  <c r="EF17" i="6" s="1"/>
  <c r="Q137" i="1"/>
  <c r="EF16" i="6" s="1"/>
  <c r="P137" i="1"/>
  <c r="EF15" i="6" s="1"/>
  <c r="O137" i="1"/>
  <c r="W136" i="1"/>
  <c r="EE22" i="6" s="1"/>
  <c r="V136" i="1"/>
  <c r="EE21" i="6" s="1"/>
  <c r="U136" i="1"/>
  <c r="EE20" i="6" s="1"/>
  <c r="T136" i="1"/>
  <c r="EE19" i="6" s="1"/>
  <c r="S136" i="1"/>
  <c r="EE18" i="6" s="1"/>
  <c r="R136" i="1"/>
  <c r="EE17" i="6" s="1"/>
  <c r="Q136" i="1"/>
  <c r="EE16" i="6" s="1"/>
  <c r="P136" i="1"/>
  <c r="EE15" i="6" s="1"/>
  <c r="O136" i="1"/>
  <c r="W135" i="1"/>
  <c r="ED22" i="6" s="1"/>
  <c r="V135" i="1"/>
  <c r="ED21" i="6" s="1"/>
  <c r="U135" i="1"/>
  <c r="ED20" i="6" s="1"/>
  <c r="T135" i="1"/>
  <c r="ED19" i="6" s="1"/>
  <c r="S135" i="1"/>
  <c r="ED18" i="6" s="1"/>
  <c r="R135" i="1"/>
  <c r="ED17" i="6" s="1"/>
  <c r="Q135" i="1"/>
  <c r="ED16" i="6" s="1"/>
  <c r="P135" i="1"/>
  <c r="ED15" i="6" s="1"/>
  <c r="O135" i="1"/>
  <c r="ED14" i="6" s="1"/>
  <c r="W134" i="1"/>
  <c r="EC22" i="6" s="1"/>
  <c r="V134" i="1"/>
  <c r="EC21" i="6" s="1"/>
  <c r="U134" i="1"/>
  <c r="EC20" i="6" s="1"/>
  <c r="T134" i="1"/>
  <c r="EC19" i="6" s="1"/>
  <c r="S134" i="1"/>
  <c r="EC18" i="6" s="1"/>
  <c r="R134" i="1"/>
  <c r="EC17" i="6" s="1"/>
  <c r="Q134" i="1"/>
  <c r="P134" i="1"/>
  <c r="EC15" i="6" s="1"/>
  <c r="O134" i="1"/>
  <c r="EC14" i="6" s="1"/>
  <c r="W133" i="1"/>
  <c r="EB22" i="6" s="1"/>
  <c r="V133" i="1"/>
  <c r="EB21" i="6" s="1"/>
  <c r="U133" i="1"/>
  <c r="EB20" i="6" s="1"/>
  <c r="T133" i="1"/>
  <c r="EB19" i="6" s="1"/>
  <c r="S133" i="1"/>
  <c r="EB18" i="6" s="1"/>
  <c r="R133" i="1"/>
  <c r="EB17" i="6" s="1"/>
  <c r="Q133" i="1"/>
  <c r="EB16" i="6" s="1"/>
  <c r="P133" i="1"/>
  <c r="EB15" i="6" s="1"/>
  <c r="O133" i="1"/>
  <c r="EB14" i="6" s="1"/>
  <c r="W132" i="1"/>
  <c r="EA22" i="6" s="1"/>
  <c r="V132" i="1"/>
  <c r="EA21" i="6" s="1"/>
  <c r="U132" i="1"/>
  <c r="EA20" i="6" s="1"/>
  <c r="T132" i="1"/>
  <c r="EA19" i="6" s="1"/>
  <c r="S132" i="1"/>
  <c r="EA18" i="6" s="1"/>
  <c r="R132" i="1"/>
  <c r="EA17" i="6" s="1"/>
  <c r="Q132" i="1"/>
  <c r="P132" i="1"/>
  <c r="EA15" i="6" s="1"/>
  <c r="O132" i="1"/>
  <c r="EA14" i="6" s="1"/>
  <c r="W131" i="1"/>
  <c r="DZ22" i="6" s="1"/>
  <c r="V131" i="1"/>
  <c r="DZ21" i="6" s="1"/>
  <c r="U131" i="1"/>
  <c r="DZ20" i="6" s="1"/>
  <c r="T131" i="1"/>
  <c r="DZ19" i="6" s="1"/>
  <c r="S131" i="1"/>
  <c r="DZ18" i="6" s="1"/>
  <c r="R131" i="1"/>
  <c r="DZ17" i="6" s="1"/>
  <c r="Q131" i="1"/>
  <c r="DZ16" i="6" s="1"/>
  <c r="P131" i="1"/>
  <c r="DZ15" i="6" s="1"/>
  <c r="O131" i="1"/>
  <c r="DZ14" i="6" s="1"/>
  <c r="W130" i="1"/>
  <c r="DY22" i="6" s="1"/>
  <c r="V130" i="1"/>
  <c r="DY21" i="6" s="1"/>
  <c r="U130" i="1"/>
  <c r="DY20" i="6" s="1"/>
  <c r="T130" i="1"/>
  <c r="DY19" i="6" s="1"/>
  <c r="S130" i="1"/>
  <c r="DY18" i="6" s="1"/>
  <c r="R130" i="1"/>
  <c r="DY17" i="6" s="1"/>
  <c r="Q130" i="1"/>
  <c r="P130" i="1"/>
  <c r="DY15" i="6" s="1"/>
  <c r="O130" i="1"/>
  <c r="DY14" i="6" s="1"/>
  <c r="W129" i="1"/>
  <c r="DX22" i="6" s="1"/>
  <c r="V129" i="1"/>
  <c r="DX21" i="6" s="1"/>
  <c r="U129" i="1"/>
  <c r="DX20" i="6" s="1"/>
  <c r="T129" i="1"/>
  <c r="DX19" i="6" s="1"/>
  <c r="S129" i="1"/>
  <c r="DX18" i="6" s="1"/>
  <c r="R129" i="1"/>
  <c r="DX17" i="6" s="1"/>
  <c r="Q129" i="1"/>
  <c r="DX16" i="6" s="1"/>
  <c r="P129" i="1"/>
  <c r="DX15" i="6" s="1"/>
  <c r="O129" i="1"/>
  <c r="W128" i="1"/>
  <c r="DW22" i="6" s="1"/>
  <c r="V128" i="1"/>
  <c r="DW21" i="6" s="1"/>
  <c r="U128" i="1"/>
  <c r="DW20" i="6" s="1"/>
  <c r="T128" i="1"/>
  <c r="DW19" i="6" s="1"/>
  <c r="S128" i="1"/>
  <c r="DW18" i="6" s="1"/>
  <c r="R128" i="1"/>
  <c r="DW17" i="6" s="1"/>
  <c r="Q128" i="1"/>
  <c r="DW16" i="6" s="1"/>
  <c r="P128" i="1"/>
  <c r="DW15" i="6" s="1"/>
  <c r="O128" i="1"/>
  <c r="W127" i="1"/>
  <c r="DV22" i="6" s="1"/>
  <c r="V127" i="1"/>
  <c r="DV21" i="6" s="1"/>
  <c r="U127" i="1"/>
  <c r="DV20" i="6" s="1"/>
  <c r="T127" i="1"/>
  <c r="DV19" i="6" s="1"/>
  <c r="S127" i="1"/>
  <c r="DV18" i="6" s="1"/>
  <c r="R127" i="1"/>
  <c r="DV17" i="6" s="1"/>
  <c r="Q127" i="1"/>
  <c r="DV16" i="6" s="1"/>
  <c r="P127" i="1"/>
  <c r="DV15" i="6" s="1"/>
  <c r="O127" i="1"/>
  <c r="DV14" i="6" s="1"/>
  <c r="W126" i="1"/>
  <c r="DU22" i="6" s="1"/>
  <c r="V126" i="1"/>
  <c r="DU21" i="6" s="1"/>
  <c r="U126" i="1"/>
  <c r="DU20" i="6" s="1"/>
  <c r="T126" i="1"/>
  <c r="DU19" i="6" s="1"/>
  <c r="S126" i="1"/>
  <c r="DU18" i="6" s="1"/>
  <c r="R126" i="1"/>
  <c r="DU17" i="6" s="1"/>
  <c r="Q126" i="1"/>
  <c r="DU16" i="6" s="1"/>
  <c r="P126" i="1"/>
  <c r="DU15" i="6" s="1"/>
  <c r="O126" i="1"/>
  <c r="W125" i="1"/>
  <c r="DT22" i="6" s="1"/>
  <c r="V125" i="1"/>
  <c r="DT21" i="6" s="1"/>
  <c r="U125" i="1"/>
  <c r="DT20" i="6" s="1"/>
  <c r="T125" i="1"/>
  <c r="DT19" i="6" s="1"/>
  <c r="S125" i="1"/>
  <c r="DT18" i="6" s="1"/>
  <c r="R125" i="1"/>
  <c r="DT17" i="6" s="1"/>
  <c r="Q125" i="1"/>
  <c r="DT16" i="6" s="1"/>
  <c r="P125" i="1"/>
  <c r="DT15" i="6" s="1"/>
  <c r="O125" i="1"/>
  <c r="W124" i="1"/>
  <c r="DS22" i="6" s="1"/>
  <c r="V124" i="1"/>
  <c r="DS21" i="6" s="1"/>
  <c r="U124" i="1"/>
  <c r="DS20" i="6" s="1"/>
  <c r="T124" i="1"/>
  <c r="DS19" i="6" s="1"/>
  <c r="S124" i="1"/>
  <c r="DS18" i="6" s="1"/>
  <c r="R124" i="1"/>
  <c r="DS17" i="6" s="1"/>
  <c r="Q124" i="1"/>
  <c r="DS16" i="6" s="1"/>
  <c r="P124" i="1"/>
  <c r="DS15" i="6" s="1"/>
  <c r="O124" i="1"/>
  <c r="W123" i="1"/>
  <c r="DR22" i="6" s="1"/>
  <c r="V123" i="1"/>
  <c r="DR21" i="6" s="1"/>
  <c r="U123" i="1"/>
  <c r="DR20" i="6" s="1"/>
  <c r="T123" i="1"/>
  <c r="DR19" i="6" s="1"/>
  <c r="S123" i="1"/>
  <c r="DR18" i="6" s="1"/>
  <c r="R123" i="1"/>
  <c r="DR17" i="6" s="1"/>
  <c r="Q123" i="1"/>
  <c r="DR16" i="6" s="1"/>
  <c r="P123" i="1"/>
  <c r="DR15" i="6" s="1"/>
  <c r="O123" i="1"/>
  <c r="DR14" i="6" s="1"/>
  <c r="W122" i="1"/>
  <c r="DQ22" i="6" s="1"/>
  <c r="V122" i="1"/>
  <c r="DQ21" i="6" s="1"/>
  <c r="U122" i="1"/>
  <c r="DQ20" i="6" s="1"/>
  <c r="T122" i="1"/>
  <c r="DQ19" i="6" s="1"/>
  <c r="S122" i="1"/>
  <c r="DQ18" i="6" s="1"/>
  <c r="R122" i="1"/>
  <c r="DQ17" i="6" s="1"/>
  <c r="Q122" i="1"/>
  <c r="P122" i="1"/>
  <c r="DQ15" i="6" s="1"/>
  <c r="O122" i="1"/>
  <c r="DQ14" i="6" s="1"/>
  <c r="W121" i="1"/>
  <c r="DP22" i="6" s="1"/>
  <c r="V121" i="1"/>
  <c r="DP21" i="6" s="1"/>
  <c r="U121" i="1"/>
  <c r="DP20" i="6" s="1"/>
  <c r="T121" i="1"/>
  <c r="DP19" i="6" s="1"/>
  <c r="S121" i="1"/>
  <c r="DP18" i="6" s="1"/>
  <c r="R121" i="1"/>
  <c r="DP17" i="6" s="1"/>
  <c r="Q121" i="1"/>
  <c r="DP16" i="6" s="1"/>
  <c r="P121" i="1"/>
  <c r="DP15" i="6" s="1"/>
  <c r="O121" i="1"/>
  <c r="W120" i="1"/>
  <c r="DO22" i="6" s="1"/>
  <c r="V120" i="1"/>
  <c r="DO21" i="6" s="1"/>
  <c r="U120" i="1"/>
  <c r="DO20" i="6" s="1"/>
  <c r="T120" i="1"/>
  <c r="DO19" i="6" s="1"/>
  <c r="S120" i="1"/>
  <c r="DO18" i="6" s="1"/>
  <c r="R120" i="1"/>
  <c r="DO17" i="6" s="1"/>
  <c r="Q120" i="1"/>
  <c r="P120" i="1"/>
  <c r="DO15" i="6" s="1"/>
  <c r="O120" i="1"/>
  <c r="DO14" i="6" s="1"/>
  <c r="W119" i="1"/>
  <c r="DN22" i="6" s="1"/>
  <c r="V119" i="1"/>
  <c r="DN21" i="6" s="1"/>
  <c r="U119" i="1"/>
  <c r="DN20" i="6" s="1"/>
  <c r="T119" i="1"/>
  <c r="DN19" i="6" s="1"/>
  <c r="S119" i="1"/>
  <c r="DN18" i="6" s="1"/>
  <c r="R119" i="1"/>
  <c r="DN17" i="6" s="1"/>
  <c r="Q119" i="1"/>
  <c r="DN16" i="6" s="1"/>
  <c r="P119" i="1"/>
  <c r="DN15" i="6" s="1"/>
  <c r="O119" i="1"/>
  <c r="DN14" i="6" s="1"/>
  <c r="W118" i="1"/>
  <c r="DM22" i="6" s="1"/>
  <c r="V118" i="1"/>
  <c r="DM21" i="6" s="1"/>
  <c r="U118" i="1"/>
  <c r="DM20" i="6" s="1"/>
  <c r="T118" i="1"/>
  <c r="DM19" i="6" s="1"/>
  <c r="S118" i="1"/>
  <c r="DM18" i="6" s="1"/>
  <c r="R118" i="1"/>
  <c r="DM17" i="6" s="1"/>
  <c r="Q118" i="1"/>
  <c r="P118" i="1"/>
  <c r="DM15" i="6" s="1"/>
  <c r="O118" i="1"/>
  <c r="DM14" i="6" s="1"/>
  <c r="W117" i="1"/>
  <c r="DL22" i="6" s="1"/>
  <c r="V117" i="1"/>
  <c r="DL21" i="6" s="1"/>
  <c r="U117" i="1"/>
  <c r="DL20" i="6" s="1"/>
  <c r="T117" i="1"/>
  <c r="DL19" i="6" s="1"/>
  <c r="S117" i="1"/>
  <c r="DL18" i="6" s="1"/>
  <c r="R117" i="1"/>
  <c r="DL17" i="6" s="1"/>
  <c r="Q117" i="1"/>
  <c r="DL16" i="6" s="1"/>
  <c r="P117" i="1"/>
  <c r="DL15" i="6" s="1"/>
  <c r="O117" i="1"/>
  <c r="W116" i="1"/>
  <c r="DK22" i="6" s="1"/>
  <c r="V116" i="1"/>
  <c r="DK21" i="6" s="1"/>
  <c r="U116" i="1"/>
  <c r="DK20" i="6" s="1"/>
  <c r="T116" i="1"/>
  <c r="DK19" i="6" s="1"/>
  <c r="S116" i="1"/>
  <c r="DK18" i="6" s="1"/>
  <c r="R116" i="1"/>
  <c r="DK17" i="6" s="1"/>
  <c r="Q116" i="1"/>
  <c r="DK16" i="6" s="1"/>
  <c r="P116" i="1"/>
  <c r="DK15" i="6" s="1"/>
  <c r="O116" i="1"/>
  <c r="W115" i="1"/>
  <c r="DJ22" i="6" s="1"/>
  <c r="V115" i="1"/>
  <c r="DJ21" i="6" s="1"/>
  <c r="U115" i="1"/>
  <c r="DJ20" i="6" s="1"/>
  <c r="T115" i="1"/>
  <c r="DJ19" i="6" s="1"/>
  <c r="S115" i="1"/>
  <c r="DJ18" i="6" s="1"/>
  <c r="R115" i="1"/>
  <c r="DJ17" i="6" s="1"/>
  <c r="Q115" i="1"/>
  <c r="DJ16" i="6" s="1"/>
  <c r="P115" i="1"/>
  <c r="DJ15" i="6" s="1"/>
  <c r="O115" i="1"/>
  <c r="DJ14" i="6" s="1"/>
  <c r="W114" i="1"/>
  <c r="DI22" i="6" s="1"/>
  <c r="V114" i="1"/>
  <c r="DI21" i="6" s="1"/>
  <c r="U114" i="1"/>
  <c r="DI20" i="6" s="1"/>
  <c r="T114" i="1"/>
  <c r="DI19" i="6" s="1"/>
  <c r="S114" i="1"/>
  <c r="DI18" i="6" s="1"/>
  <c r="R114" i="1"/>
  <c r="DI17" i="6" s="1"/>
  <c r="Q114" i="1"/>
  <c r="DI16" i="6" s="1"/>
  <c r="P114" i="1"/>
  <c r="DI15" i="6" s="1"/>
  <c r="O114" i="1"/>
  <c r="W113" i="1"/>
  <c r="DH22" i="6" s="1"/>
  <c r="V113" i="1"/>
  <c r="DH21" i="6" s="1"/>
  <c r="U113" i="1"/>
  <c r="DH20" i="6" s="1"/>
  <c r="T113" i="1"/>
  <c r="DH19" i="6" s="1"/>
  <c r="S113" i="1"/>
  <c r="DH18" i="6" s="1"/>
  <c r="R113" i="1"/>
  <c r="DH17" i="6" s="1"/>
  <c r="Q113" i="1"/>
  <c r="DH16" i="6" s="1"/>
  <c r="P113" i="1"/>
  <c r="DH15" i="6" s="1"/>
  <c r="O113" i="1"/>
  <c r="W112" i="1"/>
  <c r="DG22" i="6" s="1"/>
  <c r="V112" i="1"/>
  <c r="DG21" i="6" s="1"/>
  <c r="U112" i="1"/>
  <c r="DG20" i="6" s="1"/>
  <c r="T112" i="1"/>
  <c r="DG19" i="6" s="1"/>
  <c r="S112" i="1"/>
  <c r="DG18" i="6" s="1"/>
  <c r="R112" i="1"/>
  <c r="DG17" i="6" s="1"/>
  <c r="Q112" i="1"/>
  <c r="DG16" i="6" s="1"/>
  <c r="P112" i="1"/>
  <c r="DG15" i="6" s="1"/>
  <c r="O112" i="1"/>
  <c r="W111" i="1"/>
  <c r="DF22" i="6" s="1"/>
  <c r="V111" i="1"/>
  <c r="DF21" i="6" s="1"/>
  <c r="U111" i="1"/>
  <c r="DF20" i="6" s="1"/>
  <c r="T111" i="1"/>
  <c r="DF19" i="6" s="1"/>
  <c r="S111" i="1"/>
  <c r="DF18" i="6" s="1"/>
  <c r="R111" i="1"/>
  <c r="DF17" i="6" s="1"/>
  <c r="Q111" i="1"/>
  <c r="DF16" i="6" s="1"/>
  <c r="P111" i="1"/>
  <c r="DF15" i="6" s="1"/>
  <c r="O111" i="1"/>
  <c r="DF14" i="6" s="1"/>
  <c r="W110" i="1"/>
  <c r="DE22" i="6" s="1"/>
  <c r="V110" i="1"/>
  <c r="DE21" i="6" s="1"/>
  <c r="U110" i="1"/>
  <c r="DE20" i="6" s="1"/>
  <c r="T110" i="1"/>
  <c r="DE19" i="6" s="1"/>
  <c r="S110" i="1"/>
  <c r="DE18" i="6" s="1"/>
  <c r="R110" i="1"/>
  <c r="DE17" i="6" s="1"/>
  <c r="Q110" i="1"/>
  <c r="P110" i="1"/>
  <c r="DE15" i="6" s="1"/>
  <c r="O110" i="1"/>
  <c r="DE14" i="6" s="1"/>
  <c r="W109" i="1"/>
  <c r="DD22" i="6" s="1"/>
  <c r="V109" i="1"/>
  <c r="DD21" i="6" s="1"/>
  <c r="U109" i="1"/>
  <c r="DD20" i="6" s="1"/>
  <c r="T109" i="1"/>
  <c r="DD19" i="6" s="1"/>
  <c r="S109" i="1"/>
  <c r="DD18" i="6" s="1"/>
  <c r="R109" i="1"/>
  <c r="DD17" i="6" s="1"/>
  <c r="Q109" i="1"/>
  <c r="DD16" i="6" s="1"/>
  <c r="P109" i="1"/>
  <c r="DD15" i="6" s="1"/>
  <c r="O109" i="1"/>
  <c r="W108" i="1"/>
  <c r="DC22" i="6" s="1"/>
  <c r="V108" i="1"/>
  <c r="DC21" i="6" s="1"/>
  <c r="U108" i="1"/>
  <c r="DC20" i="6" s="1"/>
  <c r="T108" i="1"/>
  <c r="DC19" i="6" s="1"/>
  <c r="S108" i="1"/>
  <c r="DC18" i="6" s="1"/>
  <c r="R108" i="1"/>
  <c r="DC17" i="6" s="1"/>
  <c r="Q108" i="1"/>
  <c r="P108" i="1"/>
  <c r="DC15" i="6" s="1"/>
  <c r="O108" i="1"/>
  <c r="DC14" i="6" s="1"/>
  <c r="W107" i="1"/>
  <c r="DB22" i="6" s="1"/>
  <c r="V107" i="1"/>
  <c r="DB21" i="6" s="1"/>
  <c r="U107" i="1"/>
  <c r="DB20" i="6" s="1"/>
  <c r="T107" i="1"/>
  <c r="DB19" i="6" s="1"/>
  <c r="S107" i="1"/>
  <c r="DB18" i="6" s="1"/>
  <c r="R107" i="1"/>
  <c r="DB17" i="6" s="1"/>
  <c r="Q107" i="1"/>
  <c r="DB16" i="6" s="1"/>
  <c r="P107" i="1"/>
  <c r="DB15" i="6" s="1"/>
  <c r="O107" i="1"/>
  <c r="DB14" i="6" s="1"/>
  <c r="W106" i="1"/>
  <c r="DA22" i="6" s="1"/>
  <c r="V106" i="1"/>
  <c r="DA21" i="6" s="1"/>
  <c r="U106" i="1"/>
  <c r="DA20" i="6" s="1"/>
  <c r="T106" i="1"/>
  <c r="DA19" i="6" s="1"/>
  <c r="S106" i="1"/>
  <c r="DA18" i="6" s="1"/>
  <c r="R106" i="1"/>
  <c r="DA17" i="6" s="1"/>
  <c r="Q106" i="1"/>
  <c r="P106" i="1"/>
  <c r="DA15" i="6" s="1"/>
  <c r="O106" i="1"/>
  <c r="DA14" i="6" s="1"/>
  <c r="W105" i="1"/>
  <c r="CZ22" i="6" s="1"/>
  <c r="V105" i="1"/>
  <c r="CZ21" i="6" s="1"/>
  <c r="U105" i="1"/>
  <c r="CZ20" i="6" s="1"/>
  <c r="T105" i="1"/>
  <c r="CZ19" i="6" s="1"/>
  <c r="S105" i="1"/>
  <c r="CZ18" i="6" s="1"/>
  <c r="R105" i="1"/>
  <c r="CZ17" i="6" s="1"/>
  <c r="Q105" i="1"/>
  <c r="CZ16" i="6" s="1"/>
  <c r="P105" i="1"/>
  <c r="CZ15" i="6" s="1"/>
  <c r="O105" i="1"/>
  <c r="W104" i="1"/>
  <c r="CY22" i="6" s="1"/>
  <c r="V104" i="1"/>
  <c r="CY21" i="6" s="1"/>
  <c r="U104" i="1"/>
  <c r="CY20" i="6" s="1"/>
  <c r="T104" i="1"/>
  <c r="CY19" i="6" s="1"/>
  <c r="S104" i="1"/>
  <c r="CY18" i="6" s="1"/>
  <c r="R104" i="1"/>
  <c r="CY17" i="6" s="1"/>
  <c r="Q104" i="1"/>
  <c r="CY16" i="6" s="1"/>
  <c r="P104" i="1"/>
  <c r="CY15" i="6" s="1"/>
  <c r="O104" i="1"/>
  <c r="W103" i="1"/>
  <c r="CX22" i="6" s="1"/>
  <c r="V103" i="1"/>
  <c r="CX21" i="6" s="1"/>
  <c r="U103" i="1"/>
  <c r="CX20" i="6" s="1"/>
  <c r="T103" i="1"/>
  <c r="CX19" i="6" s="1"/>
  <c r="S103" i="1"/>
  <c r="CX18" i="6" s="1"/>
  <c r="R103" i="1"/>
  <c r="CX17" i="6" s="1"/>
  <c r="Q103" i="1"/>
  <c r="CX16" i="6" s="1"/>
  <c r="P103" i="1"/>
  <c r="CX15" i="6" s="1"/>
  <c r="O103" i="1"/>
  <c r="CX14" i="6" s="1"/>
  <c r="W102" i="1"/>
  <c r="CW22" i="6" s="1"/>
  <c r="V102" i="1"/>
  <c r="CW21" i="6" s="1"/>
  <c r="U102" i="1"/>
  <c r="CW20" i="6" s="1"/>
  <c r="T102" i="1"/>
  <c r="CW19" i="6" s="1"/>
  <c r="S102" i="1"/>
  <c r="CW18" i="6" s="1"/>
  <c r="R102" i="1"/>
  <c r="CW17" i="6" s="1"/>
  <c r="Q102" i="1"/>
  <c r="CW16" i="6" s="1"/>
  <c r="P102" i="1"/>
  <c r="CW15" i="6" s="1"/>
  <c r="O102" i="1"/>
  <c r="W101" i="1"/>
  <c r="CV22" i="6" s="1"/>
  <c r="V101" i="1"/>
  <c r="CV21" i="6" s="1"/>
  <c r="U101" i="1"/>
  <c r="CV20" i="6" s="1"/>
  <c r="T101" i="1"/>
  <c r="CV19" i="6" s="1"/>
  <c r="S101" i="1"/>
  <c r="CV18" i="6" s="1"/>
  <c r="R101" i="1"/>
  <c r="CV17" i="6" s="1"/>
  <c r="Q101" i="1"/>
  <c r="CV16" i="6" s="1"/>
  <c r="P101" i="1"/>
  <c r="CV15" i="6" s="1"/>
  <c r="O101" i="1"/>
  <c r="W100" i="1"/>
  <c r="CU22" i="6" s="1"/>
  <c r="V100" i="1"/>
  <c r="CU21" i="6" s="1"/>
  <c r="U100" i="1"/>
  <c r="CU20" i="6" s="1"/>
  <c r="T100" i="1"/>
  <c r="CU19" i="6" s="1"/>
  <c r="S100" i="1"/>
  <c r="CU18" i="6" s="1"/>
  <c r="R100" i="1"/>
  <c r="CU17" i="6" s="1"/>
  <c r="Q100" i="1"/>
  <c r="CU16" i="6" s="1"/>
  <c r="P100" i="1"/>
  <c r="CU15" i="6" s="1"/>
  <c r="O100" i="1"/>
  <c r="W99" i="1"/>
  <c r="CT22" i="6" s="1"/>
  <c r="V99" i="1"/>
  <c r="CT21" i="6" s="1"/>
  <c r="U99" i="1"/>
  <c r="CT20" i="6" s="1"/>
  <c r="T99" i="1"/>
  <c r="CT19" i="6" s="1"/>
  <c r="S99" i="1"/>
  <c r="CT18" i="6" s="1"/>
  <c r="R99" i="1"/>
  <c r="CT17" i="6" s="1"/>
  <c r="Q99" i="1"/>
  <c r="CT16" i="6" s="1"/>
  <c r="P99" i="1"/>
  <c r="CT15" i="6" s="1"/>
  <c r="O99" i="1"/>
  <c r="CT14" i="6" s="1"/>
  <c r="W98" i="1"/>
  <c r="CS22" i="6" s="1"/>
  <c r="V98" i="1"/>
  <c r="CS21" i="6" s="1"/>
  <c r="U98" i="1"/>
  <c r="CS20" i="6" s="1"/>
  <c r="T98" i="1"/>
  <c r="CS19" i="6" s="1"/>
  <c r="S98" i="1"/>
  <c r="CS18" i="6" s="1"/>
  <c r="R98" i="1"/>
  <c r="CS17" i="6" s="1"/>
  <c r="Q98" i="1"/>
  <c r="P98" i="1"/>
  <c r="CS15" i="6" s="1"/>
  <c r="O98" i="1"/>
  <c r="CS14" i="6" s="1"/>
  <c r="W97" i="1"/>
  <c r="CR22" i="6" s="1"/>
  <c r="V97" i="1"/>
  <c r="CR21" i="6" s="1"/>
  <c r="U97" i="1"/>
  <c r="CR20" i="6" s="1"/>
  <c r="T97" i="1"/>
  <c r="CR19" i="6" s="1"/>
  <c r="S97" i="1"/>
  <c r="CR18" i="6" s="1"/>
  <c r="R97" i="1"/>
  <c r="CR17" i="6" s="1"/>
  <c r="Q97" i="1"/>
  <c r="CR16" i="6" s="1"/>
  <c r="P97" i="1"/>
  <c r="CR15" i="6" s="1"/>
  <c r="O97" i="1"/>
  <c r="W96" i="1"/>
  <c r="CQ22" i="6" s="1"/>
  <c r="V96" i="1"/>
  <c r="CQ21" i="6" s="1"/>
  <c r="U96" i="1"/>
  <c r="CQ20" i="6" s="1"/>
  <c r="T96" i="1"/>
  <c r="CQ19" i="6" s="1"/>
  <c r="S96" i="1"/>
  <c r="CQ18" i="6" s="1"/>
  <c r="R96" i="1"/>
  <c r="CQ17" i="6" s="1"/>
  <c r="Q96" i="1"/>
  <c r="P96" i="1"/>
  <c r="CQ15" i="6" s="1"/>
  <c r="O96" i="1"/>
  <c r="CQ14" i="6" s="1"/>
  <c r="W95" i="1"/>
  <c r="CP22" i="6" s="1"/>
  <c r="V95" i="1"/>
  <c r="CP21" i="6" s="1"/>
  <c r="U95" i="1"/>
  <c r="CP20" i="6" s="1"/>
  <c r="T95" i="1"/>
  <c r="CP19" i="6" s="1"/>
  <c r="S95" i="1"/>
  <c r="CP18" i="6" s="1"/>
  <c r="R95" i="1"/>
  <c r="CP17" i="6" s="1"/>
  <c r="Q95" i="1"/>
  <c r="CP16" i="6" s="1"/>
  <c r="P95" i="1"/>
  <c r="CP15" i="6" s="1"/>
  <c r="O95" i="1"/>
  <c r="CP14" i="6" s="1"/>
  <c r="W94" i="1"/>
  <c r="CO22" i="6" s="1"/>
  <c r="V94" i="1"/>
  <c r="CO21" i="6" s="1"/>
  <c r="U94" i="1"/>
  <c r="CO20" i="6" s="1"/>
  <c r="T94" i="1"/>
  <c r="CO19" i="6" s="1"/>
  <c r="S94" i="1"/>
  <c r="CO18" i="6" s="1"/>
  <c r="R94" i="1"/>
  <c r="CO17" i="6" s="1"/>
  <c r="Q94" i="1"/>
  <c r="P94" i="1"/>
  <c r="CO15" i="6" s="1"/>
  <c r="O94" i="1"/>
  <c r="CO14" i="6" s="1"/>
  <c r="W93" i="1"/>
  <c r="CN22" i="6" s="1"/>
  <c r="V93" i="1"/>
  <c r="CN21" i="6" s="1"/>
  <c r="U93" i="1"/>
  <c r="CN20" i="6" s="1"/>
  <c r="T93" i="1"/>
  <c r="CN19" i="6" s="1"/>
  <c r="S93" i="1"/>
  <c r="CN18" i="6" s="1"/>
  <c r="R93" i="1"/>
  <c r="CN17" i="6" s="1"/>
  <c r="Q93" i="1"/>
  <c r="CN16" i="6" s="1"/>
  <c r="P93" i="1"/>
  <c r="CN15" i="6" s="1"/>
  <c r="O93" i="1"/>
  <c r="W92" i="1"/>
  <c r="CM22" i="6" s="1"/>
  <c r="V92" i="1"/>
  <c r="CM21" i="6" s="1"/>
  <c r="U92" i="1"/>
  <c r="CM20" i="6" s="1"/>
  <c r="T92" i="1"/>
  <c r="CM19" i="6" s="1"/>
  <c r="S92" i="1"/>
  <c r="CM18" i="6" s="1"/>
  <c r="R92" i="1"/>
  <c r="CM17" i="6" s="1"/>
  <c r="Q92" i="1"/>
  <c r="CM16" i="6" s="1"/>
  <c r="P92" i="1"/>
  <c r="CM15" i="6" s="1"/>
  <c r="O92" i="1"/>
  <c r="W91" i="1"/>
  <c r="CL22" i="6" s="1"/>
  <c r="V91" i="1"/>
  <c r="CL21" i="6" s="1"/>
  <c r="U91" i="1"/>
  <c r="CL20" i="6" s="1"/>
  <c r="T91" i="1"/>
  <c r="CL19" i="6" s="1"/>
  <c r="S91" i="1"/>
  <c r="CL18" i="6" s="1"/>
  <c r="R91" i="1"/>
  <c r="CL17" i="6" s="1"/>
  <c r="Q91" i="1"/>
  <c r="CL16" i="6" s="1"/>
  <c r="P91" i="1"/>
  <c r="CL15" i="6" s="1"/>
  <c r="O91" i="1"/>
  <c r="CL14" i="6" s="1"/>
  <c r="W90" i="1"/>
  <c r="CK22" i="6" s="1"/>
  <c r="V90" i="1"/>
  <c r="CK21" i="6" s="1"/>
  <c r="U90" i="1"/>
  <c r="CK20" i="6" s="1"/>
  <c r="T90" i="1"/>
  <c r="CK19" i="6" s="1"/>
  <c r="S90" i="1"/>
  <c r="CK18" i="6" s="1"/>
  <c r="R90" i="1"/>
  <c r="CK17" i="6" s="1"/>
  <c r="Q90" i="1"/>
  <c r="CK16" i="6" s="1"/>
  <c r="P90" i="1"/>
  <c r="CK15" i="6" s="1"/>
  <c r="O90" i="1"/>
  <c r="W89" i="1"/>
  <c r="CJ22" i="6" s="1"/>
  <c r="V89" i="1"/>
  <c r="CJ21" i="6" s="1"/>
  <c r="U89" i="1"/>
  <c r="CJ20" i="6" s="1"/>
  <c r="T89" i="1"/>
  <c r="CJ19" i="6" s="1"/>
  <c r="S89" i="1"/>
  <c r="CJ18" i="6" s="1"/>
  <c r="R89" i="1"/>
  <c r="CJ17" i="6" s="1"/>
  <c r="Q89" i="1"/>
  <c r="CJ16" i="6" s="1"/>
  <c r="P89" i="1"/>
  <c r="CJ15" i="6" s="1"/>
  <c r="O89" i="1"/>
  <c r="W88" i="1"/>
  <c r="CI22" i="6" s="1"/>
  <c r="V88" i="1"/>
  <c r="CI21" i="6" s="1"/>
  <c r="U88" i="1"/>
  <c r="CI20" i="6" s="1"/>
  <c r="T88" i="1"/>
  <c r="CI19" i="6" s="1"/>
  <c r="S88" i="1"/>
  <c r="CI18" i="6" s="1"/>
  <c r="R88" i="1"/>
  <c r="CI17" i="6" s="1"/>
  <c r="Q88" i="1"/>
  <c r="CI16" i="6" s="1"/>
  <c r="P88" i="1"/>
  <c r="CI15" i="6" s="1"/>
  <c r="O88" i="1"/>
  <c r="W87" i="1"/>
  <c r="CH22" i="6" s="1"/>
  <c r="V87" i="1"/>
  <c r="CH21" i="6" s="1"/>
  <c r="U87" i="1"/>
  <c r="CH20" i="6" s="1"/>
  <c r="T87" i="1"/>
  <c r="CH19" i="6" s="1"/>
  <c r="S87" i="1"/>
  <c r="CH18" i="6" s="1"/>
  <c r="R87" i="1"/>
  <c r="CH17" i="6" s="1"/>
  <c r="Q87" i="1"/>
  <c r="CH16" i="6" s="1"/>
  <c r="P87" i="1"/>
  <c r="CH15" i="6" s="1"/>
  <c r="O87" i="1"/>
  <c r="CH14" i="6" s="1"/>
  <c r="W86" i="1"/>
  <c r="CG22" i="6" s="1"/>
  <c r="V86" i="1"/>
  <c r="CG21" i="6" s="1"/>
  <c r="U86" i="1"/>
  <c r="CG20" i="6" s="1"/>
  <c r="T86" i="1"/>
  <c r="CG19" i="6" s="1"/>
  <c r="S86" i="1"/>
  <c r="CG18" i="6" s="1"/>
  <c r="R86" i="1"/>
  <c r="CG17" i="6" s="1"/>
  <c r="Q86" i="1"/>
  <c r="P86" i="1"/>
  <c r="CG15" i="6" s="1"/>
  <c r="O86" i="1"/>
  <c r="CG14" i="6" s="1"/>
  <c r="W85" i="1"/>
  <c r="CF22" i="6" s="1"/>
  <c r="V85" i="1"/>
  <c r="CF21" i="6" s="1"/>
  <c r="U85" i="1"/>
  <c r="CF20" i="6" s="1"/>
  <c r="T85" i="1"/>
  <c r="CF19" i="6" s="1"/>
  <c r="S85" i="1"/>
  <c r="CF18" i="6" s="1"/>
  <c r="R85" i="1"/>
  <c r="CF17" i="6" s="1"/>
  <c r="Q85" i="1"/>
  <c r="CF16" i="6" s="1"/>
  <c r="P85" i="1"/>
  <c r="CF15" i="6" s="1"/>
  <c r="O85" i="1"/>
  <c r="CF14" i="6" s="1"/>
  <c r="W84" i="1"/>
  <c r="CE22" i="6" s="1"/>
  <c r="V84" i="1"/>
  <c r="CE21" i="6" s="1"/>
  <c r="U84" i="1"/>
  <c r="CE20" i="6" s="1"/>
  <c r="T84" i="1"/>
  <c r="CE19" i="6" s="1"/>
  <c r="S84" i="1"/>
  <c r="CE18" i="6" s="1"/>
  <c r="R84" i="1"/>
  <c r="CE17" i="6" s="1"/>
  <c r="Q84" i="1"/>
  <c r="P84" i="1"/>
  <c r="CE15" i="6" s="1"/>
  <c r="O84" i="1"/>
  <c r="CE14" i="6" s="1"/>
  <c r="W83" i="1"/>
  <c r="CD22" i="6" s="1"/>
  <c r="V83" i="1"/>
  <c r="CD21" i="6" s="1"/>
  <c r="U83" i="1"/>
  <c r="CD20" i="6" s="1"/>
  <c r="T83" i="1"/>
  <c r="CD19" i="6" s="1"/>
  <c r="S83" i="1"/>
  <c r="CD18" i="6" s="1"/>
  <c r="R83" i="1"/>
  <c r="CD17" i="6" s="1"/>
  <c r="Q83" i="1"/>
  <c r="CD16" i="6" s="1"/>
  <c r="P83" i="1"/>
  <c r="CD15" i="6" s="1"/>
  <c r="O83" i="1"/>
  <c r="CD14" i="6" s="1"/>
  <c r="W82" i="1"/>
  <c r="CC22" i="6" s="1"/>
  <c r="V82" i="1"/>
  <c r="CC21" i="6" s="1"/>
  <c r="U82" i="1"/>
  <c r="CC20" i="6" s="1"/>
  <c r="T82" i="1"/>
  <c r="CC19" i="6" s="1"/>
  <c r="S82" i="1"/>
  <c r="CC18" i="6" s="1"/>
  <c r="R82" i="1"/>
  <c r="CC17" i="6" s="1"/>
  <c r="Q82" i="1"/>
  <c r="P82" i="1"/>
  <c r="CC15" i="6" s="1"/>
  <c r="O82" i="1"/>
  <c r="CC14" i="6" s="1"/>
  <c r="W81" i="1"/>
  <c r="CB22" i="6" s="1"/>
  <c r="V81" i="1"/>
  <c r="CB21" i="6" s="1"/>
  <c r="U81" i="1"/>
  <c r="CB20" i="6" s="1"/>
  <c r="T81" i="1"/>
  <c r="CB19" i="6" s="1"/>
  <c r="S81" i="1"/>
  <c r="CB18" i="6" s="1"/>
  <c r="R81" i="1"/>
  <c r="CB17" i="6" s="1"/>
  <c r="Q81" i="1"/>
  <c r="CB16" i="6" s="1"/>
  <c r="P81" i="1"/>
  <c r="CB15" i="6" s="1"/>
  <c r="O81" i="1"/>
  <c r="W80" i="1"/>
  <c r="CA22" i="6" s="1"/>
  <c r="V80" i="1"/>
  <c r="CA21" i="6" s="1"/>
  <c r="U80" i="1"/>
  <c r="CA20" i="6" s="1"/>
  <c r="T80" i="1"/>
  <c r="CA19" i="6" s="1"/>
  <c r="S80" i="1"/>
  <c r="CA18" i="6" s="1"/>
  <c r="R80" i="1"/>
  <c r="CA17" i="6" s="1"/>
  <c r="Q80" i="1"/>
  <c r="CA16" i="6" s="1"/>
  <c r="P80" i="1"/>
  <c r="CA15" i="6" s="1"/>
  <c r="O80" i="1"/>
  <c r="W79" i="1"/>
  <c r="BZ22" i="6" s="1"/>
  <c r="V79" i="1"/>
  <c r="BZ21" i="6" s="1"/>
  <c r="U79" i="1"/>
  <c r="BZ20" i="6" s="1"/>
  <c r="T79" i="1"/>
  <c r="BZ19" i="6" s="1"/>
  <c r="S79" i="1"/>
  <c r="BZ18" i="6" s="1"/>
  <c r="R79" i="1"/>
  <c r="BZ17" i="6" s="1"/>
  <c r="Q79" i="1"/>
  <c r="BZ16" i="6" s="1"/>
  <c r="P79" i="1"/>
  <c r="BZ15" i="6" s="1"/>
  <c r="O79" i="1"/>
  <c r="BZ14" i="6" s="1"/>
  <c r="W78" i="1"/>
  <c r="BY22" i="6" s="1"/>
  <c r="V78" i="1"/>
  <c r="BY21" i="6" s="1"/>
  <c r="U78" i="1"/>
  <c r="BY20" i="6" s="1"/>
  <c r="T78" i="1"/>
  <c r="BY19" i="6" s="1"/>
  <c r="S78" i="1"/>
  <c r="BY18" i="6" s="1"/>
  <c r="R78" i="1"/>
  <c r="BY17" i="6" s="1"/>
  <c r="Q78" i="1"/>
  <c r="BY16" i="6" s="1"/>
  <c r="P78" i="1"/>
  <c r="BY15" i="6" s="1"/>
  <c r="O78" i="1"/>
  <c r="W77" i="1"/>
  <c r="BX22" i="6" s="1"/>
  <c r="V77" i="1"/>
  <c r="BX21" i="6" s="1"/>
  <c r="U77" i="1"/>
  <c r="BX20" i="6" s="1"/>
  <c r="T77" i="1"/>
  <c r="BX19" i="6" s="1"/>
  <c r="S77" i="1"/>
  <c r="BX18" i="6" s="1"/>
  <c r="R77" i="1"/>
  <c r="BX17" i="6" s="1"/>
  <c r="Q77" i="1"/>
  <c r="BX16" i="6" s="1"/>
  <c r="P77" i="1"/>
  <c r="BX15" i="6" s="1"/>
  <c r="O77" i="1"/>
  <c r="W76" i="1"/>
  <c r="BW22" i="6" s="1"/>
  <c r="V76" i="1"/>
  <c r="BW21" i="6" s="1"/>
  <c r="U76" i="1"/>
  <c r="BW20" i="6" s="1"/>
  <c r="T76" i="1"/>
  <c r="BW19" i="6" s="1"/>
  <c r="S76" i="1"/>
  <c r="BW18" i="6" s="1"/>
  <c r="R76" i="1"/>
  <c r="BW17" i="6" s="1"/>
  <c r="Q76" i="1"/>
  <c r="BW16" i="6" s="1"/>
  <c r="P76" i="1"/>
  <c r="BW15" i="6" s="1"/>
  <c r="O76" i="1"/>
  <c r="W75" i="1"/>
  <c r="BV22" i="6" s="1"/>
  <c r="V75" i="1"/>
  <c r="BV21" i="6" s="1"/>
  <c r="U75" i="1"/>
  <c r="BV20" i="6" s="1"/>
  <c r="T75" i="1"/>
  <c r="BV19" i="6" s="1"/>
  <c r="S75" i="1"/>
  <c r="BV18" i="6" s="1"/>
  <c r="R75" i="1"/>
  <c r="BV17" i="6" s="1"/>
  <c r="Q75" i="1"/>
  <c r="BV16" i="6" s="1"/>
  <c r="P75" i="1"/>
  <c r="BV15" i="6" s="1"/>
  <c r="O75" i="1"/>
  <c r="BV14" i="6" s="1"/>
  <c r="W74" i="1"/>
  <c r="BU22" i="6" s="1"/>
  <c r="V74" i="1"/>
  <c r="BU21" i="6" s="1"/>
  <c r="U74" i="1"/>
  <c r="BU20" i="6" s="1"/>
  <c r="T74" i="1"/>
  <c r="BU19" i="6" s="1"/>
  <c r="S74" i="1"/>
  <c r="BU18" i="6" s="1"/>
  <c r="R74" i="1"/>
  <c r="BU17" i="6" s="1"/>
  <c r="Q74" i="1"/>
  <c r="P74" i="1"/>
  <c r="BU15" i="6" s="1"/>
  <c r="O74" i="1"/>
  <c r="BU14" i="6" s="1"/>
  <c r="W73" i="1"/>
  <c r="BT22" i="6" s="1"/>
  <c r="V73" i="1"/>
  <c r="BT21" i="6" s="1"/>
  <c r="U73" i="1"/>
  <c r="BT20" i="6" s="1"/>
  <c r="T73" i="1"/>
  <c r="BT19" i="6" s="1"/>
  <c r="S73" i="1"/>
  <c r="BT18" i="6" s="1"/>
  <c r="R73" i="1"/>
  <c r="BT17" i="6" s="1"/>
  <c r="Q73" i="1"/>
  <c r="BT16" i="6" s="1"/>
  <c r="P73" i="1"/>
  <c r="BT15" i="6" s="1"/>
  <c r="O73" i="1"/>
  <c r="W72" i="1"/>
  <c r="BS22" i="6" s="1"/>
  <c r="V72" i="1"/>
  <c r="BS21" i="6" s="1"/>
  <c r="U72" i="1"/>
  <c r="BS20" i="6" s="1"/>
  <c r="T72" i="1"/>
  <c r="BS19" i="6" s="1"/>
  <c r="S72" i="1"/>
  <c r="BS18" i="6" s="1"/>
  <c r="R72" i="1"/>
  <c r="BS17" i="6" s="1"/>
  <c r="Q72" i="1"/>
  <c r="P72" i="1"/>
  <c r="BS15" i="6" s="1"/>
  <c r="O72" i="1"/>
  <c r="BS14" i="6" s="1"/>
  <c r="W71" i="1"/>
  <c r="BR22" i="6" s="1"/>
  <c r="V71" i="1"/>
  <c r="BR21" i="6" s="1"/>
  <c r="U71" i="1"/>
  <c r="BR20" i="6" s="1"/>
  <c r="T71" i="1"/>
  <c r="BR19" i="6" s="1"/>
  <c r="S71" i="1"/>
  <c r="BR18" i="6" s="1"/>
  <c r="R71" i="1"/>
  <c r="BR17" i="6" s="1"/>
  <c r="Q71" i="1"/>
  <c r="BR16" i="6" s="1"/>
  <c r="P71" i="1"/>
  <c r="BR15" i="6" s="1"/>
  <c r="O71" i="1"/>
  <c r="BR14" i="6" s="1"/>
  <c r="W70" i="1"/>
  <c r="BQ22" i="6" s="1"/>
  <c r="V70" i="1"/>
  <c r="BQ21" i="6" s="1"/>
  <c r="U70" i="1"/>
  <c r="BQ20" i="6" s="1"/>
  <c r="T70" i="1"/>
  <c r="BQ19" i="6" s="1"/>
  <c r="S70" i="1"/>
  <c r="BQ18" i="6" s="1"/>
  <c r="R70" i="1"/>
  <c r="BQ17" i="6" s="1"/>
  <c r="Q70" i="1"/>
  <c r="P70" i="1"/>
  <c r="BQ15" i="6" s="1"/>
  <c r="O70" i="1"/>
  <c r="BQ14" i="6" s="1"/>
  <c r="W69" i="1"/>
  <c r="BP22" i="6" s="1"/>
  <c r="V69" i="1"/>
  <c r="BP21" i="6" s="1"/>
  <c r="U69" i="1"/>
  <c r="BP20" i="6" s="1"/>
  <c r="T69" i="1"/>
  <c r="BP19" i="6" s="1"/>
  <c r="S69" i="1"/>
  <c r="BP18" i="6" s="1"/>
  <c r="R69" i="1"/>
  <c r="BP17" i="6" s="1"/>
  <c r="Q69" i="1"/>
  <c r="BP16" i="6" s="1"/>
  <c r="P69" i="1"/>
  <c r="BP15" i="6" s="1"/>
  <c r="O69" i="1"/>
  <c r="W68" i="1"/>
  <c r="BO22" i="6" s="1"/>
  <c r="V68" i="1"/>
  <c r="BO21" i="6" s="1"/>
  <c r="U68" i="1"/>
  <c r="BO20" i="6" s="1"/>
  <c r="T68" i="1"/>
  <c r="BO19" i="6" s="1"/>
  <c r="S68" i="1"/>
  <c r="BO18" i="6" s="1"/>
  <c r="R68" i="1"/>
  <c r="BO17" i="6" s="1"/>
  <c r="Q68" i="1"/>
  <c r="BO16" i="6" s="1"/>
  <c r="P68" i="1"/>
  <c r="BO15" i="6" s="1"/>
  <c r="O68" i="1"/>
  <c r="W67" i="1"/>
  <c r="BN22" i="6" s="1"/>
  <c r="V67" i="1"/>
  <c r="BN21" i="6" s="1"/>
  <c r="U67" i="1"/>
  <c r="BN20" i="6" s="1"/>
  <c r="T67" i="1"/>
  <c r="BN19" i="6" s="1"/>
  <c r="S67" i="1"/>
  <c r="BN18" i="6" s="1"/>
  <c r="R67" i="1"/>
  <c r="BN17" i="6" s="1"/>
  <c r="Q67" i="1"/>
  <c r="BN16" i="6" s="1"/>
  <c r="P67" i="1"/>
  <c r="BN15" i="6" s="1"/>
  <c r="O67" i="1"/>
  <c r="BN14" i="6" s="1"/>
  <c r="W66" i="1"/>
  <c r="BM22" i="6" s="1"/>
  <c r="V66" i="1"/>
  <c r="BM21" i="6" s="1"/>
  <c r="U66" i="1"/>
  <c r="BM20" i="6" s="1"/>
  <c r="T66" i="1"/>
  <c r="BM19" i="6" s="1"/>
  <c r="S66" i="1"/>
  <c r="BM18" i="6" s="1"/>
  <c r="R66" i="1"/>
  <c r="BM17" i="6" s="1"/>
  <c r="Q66" i="1"/>
  <c r="BM16" i="6" s="1"/>
  <c r="P66" i="1"/>
  <c r="BM15" i="6" s="1"/>
  <c r="O66" i="1"/>
  <c r="W65" i="1"/>
  <c r="BL22" i="6" s="1"/>
  <c r="V65" i="1"/>
  <c r="BL21" i="6" s="1"/>
  <c r="U65" i="1"/>
  <c r="BL20" i="6" s="1"/>
  <c r="T65" i="1"/>
  <c r="BL19" i="6" s="1"/>
  <c r="S65" i="1"/>
  <c r="BL18" i="6" s="1"/>
  <c r="R65" i="1"/>
  <c r="BL17" i="6" s="1"/>
  <c r="Q65" i="1"/>
  <c r="BL16" i="6" s="1"/>
  <c r="P65" i="1"/>
  <c r="BL15" i="6" s="1"/>
  <c r="O65" i="1"/>
  <c r="W64" i="1"/>
  <c r="BK22" i="6" s="1"/>
  <c r="V64" i="1"/>
  <c r="BK21" i="6" s="1"/>
  <c r="U64" i="1"/>
  <c r="BK20" i="6" s="1"/>
  <c r="T64" i="1"/>
  <c r="BK19" i="6" s="1"/>
  <c r="S64" i="1"/>
  <c r="BK18" i="6" s="1"/>
  <c r="R64" i="1"/>
  <c r="BK17" i="6" s="1"/>
  <c r="Q64" i="1"/>
  <c r="BK16" i="6" s="1"/>
  <c r="P64" i="1"/>
  <c r="BK15" i="6" s="1"/>
  <c r="O64" i="1"/>
  <c r="W63" i="1"/>
  <c r="BJ22" i="6" s="1"/>
  <c r="V63" i="1"/>
  <c r="BJ21" i="6" s="1"/>
  <c r="U63" i="1"/>
  <c r="BJ20" i="6" s="1"/>
  <c r="T63" i="1"/>
  <c r="BJ19" i="6" s="1"/>
  <c r="S63" i="1"/>
  <c r="BJ18" i="6" s="1"/>
  <c r="R63" i="1"/>
  <c r="BJ17" i="6" s="1"/>
  <c r="Q63" i="1"/>
  <c r="P63" i="1"/>
  <c r="BJ15" i="6" s="1"/>
  <c r="O63" i="1"/>
  <c r="BJ14" i="6" s="1"/>
  <c r="W62" i="1"/>
  <c r="BI22" i="6" s="1"/>
  <c r="V62" i="1"/>
  <c r="BI21" i="6" s="1"/>
  <c r="U62" i="1"/>
  <c r="BI20" i="6" s="1"/>
  <c r="T62" i="1"/>
  <c r="BI19" i="6" s="1"/>
  <c r="S62" i="1"/>
  <c r="BI18" i="6" s="1"/>
  <c r="R62" i="1"/>
  <c r="BI17" i="6" s="1"/>
  <c r="Q62" i="1"/>
  <c r="P62" i="1"/>
  <c r="BI15" i="6" s="1"/>
  <c r="O62" i="1"/>
  <c r="W61" i="1"/>
  <c r="BH22" i="6" s="1"/>
  <c r="V61" i="1"/>
  <c r="BH21" i="6" s="1"/>
  <c r="U61" i="1"/>
  <c r="BH20" i="6" s="1"/>
  <c r="T61" i="1"/>
  <c r="BH19" i="6" s="1"/>
  <c r="S61" i="1"/>
  <c r="BH18" i="6" s="1"/>
  <c r="R61" i="1"/>
  <c r="BH17" i="6" s="1"/>
  <c r="Q61" i="1"/>
  <c r="BH16" i="6" s="1"/>
  <c r="P61" i="1"/>
  <c r="BH15" i="6" s="1"/>
  <c r="O61" i="1"/>
  <c r="W60" i="1"/>
  <c r="BG22" i="6" s="1"/>
  <c r="V60" i="1"/>
  <c r="BG21" i="6" s="1"/>
  <c r="U60" i="1"/>
  <c r="BG20" i="6" s="1"/>
  <c r="T60" i="1"/>
  <c r="BG19" i="6" s="1"/>
  <c r="S60" i="1"/>
  <c r="BG18" i="6" s="1"/>
  <c r="R60" i="1"/>
  <c r="BG17" i="6" s="1"/>
  <c r="Q60" i="1"/>
  <c r="P60" i="1"/>
  <c r="BG15" i="6" s="1"/>
  <c r="O60" i="1"/>
  <c r="BG14" i="6" s="1"/>
  <c r="W59" i="1"/>
  <c r="BF22" i="6" s="1"/>
  <c r="V59" i="1"/>
  <c r="BF21" i="6" s="1"/>
  <c r="U59" i="1"/>
  <c r="BF20" i="6" s="1"/>
  <c r="T59" i="1"/>
  <c r="BF19" i="6" s="1"/>
  <c r="S59" i="1"/>
  <c r="BF18" i="6" s="1"/>
  <c r="R59" i="1"/>
  <c r="BF17" i="6" s="1"/>
  <c r="Q59" i="1"/>
  <c r="BF16" i="6" s="1"/>
  <c r="P59" i="1"/>
  <c r="BF15" i="6" s="1"/>
  <c r="O59" i="1"/>
  <c r="BF14" i="6" s="1"/>
  <c r="W58" i="1"/>
  <c r="BE22" i="6" s="1"/>
  <c r="V58" i="1"/>
  <c r="BE21" i="6" s="1"/>
  <c r="U58" i="1"/>
  <c r="BE20" i="6" s="1"/>
  <c r="T58" i="1"/>
  <c r="BE19" i="6" s="1"/>
  <c r="S58" i="1"/>
  <c r="BE18" i="6" s="1"/>
  <c r="R58" i="1"/>
  <c r="BE17" i="6" s="1"/>
  <c r="Q58" i="1"/>
  <c r="P58" i="1"/>
  <c r="BE15" i="6" s="1"/>
  <c r="O58" i="1"/>
  <c r="W57" i="1"/>
  <c r="BD22" i="6" s="1"/>
  <c r="V57" i="1"/>
  <c r="BD21" i="6" s="1"/>
  <c r="U57" i="1"/>
  <c r="BD20" i="6" s="1"/>
  <c r="T57" i="1"/>
  <c r="BD19" i="6" s="1"/>
  <c r="S57" i="1"/>
  <c r="BD18" i="6" s="1"/>
  <c r="R57" i="1"/>
  <c r="BD17" i="6" s="1"/>
  <c r="Q57" i="1"/>
  <c r="BD16" i="6" s="1"/>
  <c r="P57" i="1"/>
  <c r="BD15" i="6" s="1"/>
  <c r="O57" i="1"/>
  <c r="W56" i="1"/>
  <c r="BC22" i="6" s="1"/>
  <c r="V56" i="1"/>
  <c r="BC21" i="6" s="1"/>
  <c r="U56" i="1"/>
  <c r="BC20" i="6" s="1"/>
  <c r="T56" i="1"/>
  <c r="BC19" i="6" s="1"/>
  <c r="S56" i="1"/>
  <c r="BC18" i="6" s="1"/>
  <c r="R56" i="1"/>
  <c r="BC17" i="6" s="1"/>
  <c r="Q56" i="1"/>
  <c r="BC16" i="6" s="1"/>
  <c r="P56" i="1"/>
  <c r="BC15" i="6" s="1"/>
  <c r="O56" i="1"/>
  <c r="W55" i="1"/>
  <c r="BB22" i="6" s="1"/>
  <c r="V55" i="1"/>
  <c r="BB21" i="6" s="1"/>
  <c r="U55" i="1"/>
  <c r="BB20" i="6" s="1"/>
  <c r="T55" i="1"/>
  <c r="BB19" i="6" s="1"/>
  <c r="S55" i="1"/>
  <c r="BB18" i="6" s="1"/>
  <c r="R55" i="1"/>
  <c r="BB17" i="6" s="1"/>
  <c r="Q55" i="1"/>
  <c r="P55" i="1"/>
  <c r="BB15" i="6" s="1"/>
  <c r="O55" i="1"/>
  <c r="BB14" i="6" s="1"/>
  <c r="W54" i="1"/>
  <c r="BA22" i="6" s="1"/>
  <c r="V54" i="1"/>
  <c r="BA21" i="6" s="1"/>
  <c r="U54" i="1"/>
  <c r="BA20" i="6" s="1"/>
  <c r="T54" i="1"/>
  <c r="BA19" i="6" s="1"/>
  <c r="S54" i="1"/>
  <c r="BA18" i="6" s="1"/>
  <c r="R54" i="1"/>
  <c r="BA17" i="6" s="1"/>
  <c r="Q54" i="1"/>
  <c r="BA16" i="6" s="1"/>
  <c r="P54" i="1"/>
  <c r="BA15" i="6" s="1"/>
  <c r="O54" i="1"/>
  <c r="W53" i="1"/>
  <c r="AZ22" i="6" s="1"/>
  <c r="V53" i="1"/>
  <c r="AZ21" i="6" s="1"/>
  <c r="U53" i="1"/>
  <c r="AZ20" i="6" s="1"/>
  <c r="T53" i="1"/>
  <c r="AZ19" i="6" s="1"/>
  <c r="S53" i="1"/>
  <c r="AZ18" i="6" s="1"/>
  <c r="R53" i="1"/>
  <c r="AZ17" i="6" s="1"/>
  <c r="Q53" i="1"/>
  <c r="P53" i="1"/>
  <c r="AZ15" i="6" s="1"/>
  <c r="O53" i="1"/>
  <c r="W52" i="1"/>
  <c r="AY22" i="6" s="1"/>
  <c r="V52" i="1"/>
  <c r="AY21" i="6" s="1"/>
  <c r="U52" i="1"/>
  <c r="AY20" i="6" s="1"/>
  <c r="T52" i="1"/>
  <c r="AY19" i="6" s="1"/>
  <c r="S52" i="1"/>
  <c r="AY18" i="6" s="1"/>
  <c r="R52" i="1"/>
  <c r="AY17" i="6" s="1"/>
  <c r="Q52" i="1"/>
  <c r="AY16" i="6" s="1"/>
  <c r="P52" i="1"/>
  <c r="AY15" i="6" s="1"/>
  <c r="O52" i="1"/>
  <c r="W51" i="1"/>
  <c r="AX22" i="6" s="1"/>
  <c r="V51" i="1"/>
  <c r="AX21" i="6" s="1"/>
  <c r="U51" i="1"/>
  <c r="AX20" i="6" s="1"/>
  <c r="T51" i="1"/>
  <c r="AX19" i="6" s="1"/>
  <c r="S51" i="1"/>
  <c r="AX18" i="6" s="1"/>
  <c r="R51" i="1"/>
  <c r="AX17" i="6" s="1"/>
  <c r="Q51" i="1"/>
  <c r="P51" i="1"/>
  <c r="AX15" i="6" s="1"/>
  <c r="O51" i="1"/>
  <c r="AX14" i="6" s="1"/>
  <c r="W50" i="1"/>
  <c r="AW22" i="6" s="1"/>
  <c r="V50" i="1"/>
  <c r="AW21" i="6" s="1"/>
  <c r="U50" i="1"/>
  <c r="AW20" i="6" s="1"/>
  <c r="T50" i="1"/>
  <c r="AW19" i="6" s="1"/>
  <c r="S50" i="1"/>
  <c r="AW18" i="6" s="1"/>
  <c r="R50" i="1"/>
  <c r="AW17" i="6" s="1"/>
  <c r="Q50" i="1"/>
  <c r="P50" i="1"/>
  <c r="AW15" i="6" s="1"/>
  <c r="O50" i="1"/>
  <c r="W49" i="1"/>
  <c r="AV22" i="6" s="1"/>
  <c r="V49" i="1"/>
  <c r="AV21" i="6" s="1"/>
  <c r="U49" i="1"/>
  <c r="AV20" i="6" s="1"/>
  <c r="T49" i="1"/>
  <c r="AV19" i="6" s="1"/>
  <c r="S49" i="1"/>
  <c r="AV18" i="6" s="1"/>
  <c r="R49" i="1"/>
  <c r="AV17" i="6" s="1"/>
  <c r="Q49" i="1"/>
  <c r="P49" i="1"/>
  <c r="AV15" i="6" s="1"/>
  <c r="O49" i="1"/>
  <c r="W48" i="1"/>
  <c r="AU22" i="6" s="1"/>
  <c r="V48" i="1"/>
  <c r="AU21" i="6" s="1"/>
  <c r="U48" i="1"/>
  <c r="AU20" i="6" s="1"/>
  <c r="T48" i="1"/>
  <c r="AU19" i="6" s="1"/>
  <c r="S48" i="1"/>
  <c r="AU18" i="6" s="1"/>
  <c r="R48" i="1"/>
  <c r="AU17" i="6" s="1"/>
  <c r="Q48" i="1"/>
  <c r="P48" i="1"/>
  <c r="AU15" i="6" s="1"/>
  <c r="O48" i="1"/>
  <c r="AU14" i="6" s="1"/>
  <c r="W47" i="1"/>
  <c r="AT22" i="6" s="1"/>
  <c r="V47" i="1"/>
  <c r="AT21" i="6" s="1"/>
  <c r="U47" i="1"/>
  <c r="AT20" i="6" s="1"/>
  <c r="T47" i="1"/>
  <c r="AT19" i="6" s="1"/>
  <c r="S47" i="1"/>
  <c r="AT18" i="6" s="1"/>
  <c r="R47" i="1"/>
  <c r="AT17" i="6" s="1"/>
  <c r="Q47" i="1"/>
  <c r="AT16" i="6" s="1"/>
  <c r="P47" i="1"/>
  <c r="AT15" i="6" s="1"/>
  <c r="O47" i="1"/>
  <c r="AT14" i="6" s="1"/>
  <c r="W46" i="1"/>
  <c r="AS22" i="6" s="1"/>
  <c r="V46" i="1"/>
  <c r="AS21" i="6" s="1"/>
  <c r="U46" i="1"/>
  <c r="AS20" i="6" s="1"/>
  <c r="T46" i="1"/>
  <c r="AS19" i="6" s="1"/>
  <c r="S46" i="1"/>
  <c r="AS18" i="6" s="1"/>
  <c r="R46" i="1"/>
  <c r="AS17" i="6" s="1"/>
  <c r="Q46" i="1"/>
  <c r="P46" i="1"/>
  <c r="AS15" i="6" s="1"/>
  <c r="O46" i="1"/>
  <c r="W45" i="1"/>
  <c r="AR22" i="6" s="1"/>
  <c r="V45" i="1"/>
  <c r="AR21" i="6" s="1"/>
  <c r="U45" i="1"/>
  <c r="AR20" i="6" s="1"/>
  <c r="T45" i="1"/>
  <c r="AR19" i="6" s="1"/>
  <c r="S45" i="1"/>
  <c r="AR18" i="6" s="1"/>
  <c r="R45" i="1"/>
  <c r="AR17" i="6" s="1"/>
  <c r="Q45" i="1"/>
  <c r="P45" i="1"/>
  <c r="AR15" i="6" s="1"/>
  <c r="O45" i="1"/>
  <c r="W44" i="1"/>
  <c r="AQ22" i="6" s="1"/>
  <c r="V44" i="1"/>
  <c r="AQ21" i="6" s="1"/>
  <c r="U44" i="1"/>
  <c r="AQ20" i="6" s="1"/>
  <c r="T44" i="1"/>
  <c r="AQ19" i="6" s="1"/>
  <c r="S44" i="1"/>
  <c r="AQ18" i="6" s="1"/>
  <c r="R44" i="1"/>
  <c r="AQ17" i="6" s="1"/>
  <c r="Q44" i="1"/>
  <c r="AQ16" i="6" s="1"/>
  <c r="P44" i="1"/>
  <c r="AQ15" i="6" s="1"/>
  <c r="O44" i="1"/>
  <c r="W43" i="1"/>
  <c r="AP22" i="6" s="1"/>
  <c r="V43" i="1"/>
  <c r="AP21" i="6" s="1"/>
  <c r="U43" i="1"/>
  <c r="AP20" i="6" s="1"/>
  <c r="T43" i="1"/>
  <c r="AP19" i="6" s="1"/>
  <c r="S43" i="1"/>
  <c r="AP18" i="6" s="1"/>
  <c r="R43" i="1"/>
  <c r="AP17" i="6" s="1"/>
  <c r="Q43" i="1"/>
  <c r="AP16" i="6" s="1"/>
  <c r="P43" i="1"/>
  <c r="AP15" i="6" s="1"/>
  <c r="O43" i="1"/>
  <c r="AP14" i="6" s="1"/>
  <c r="W42" i="1"/>
  <c r="AO22" i="6" s="1"/>
  <c r="V42" i="1"/>
  <c r="AO21" i="6" s="1"/>
  <c r="U42" i="1"/>
  <c r="AO20" i="6" s="1"/>
  <c r="T42" i="1"/>
  <c r="AO19" i="6" s="1"/>
  <c r="S42" i="1"/>
  <c r="AO18" i="6" s="1"/>
  <c r="R42" i="1"/>
  <c r="AO17" i="6" s="1"/>
  <c r="Q42" i="1"/>
  <c r="AO16" i="6" s="1"/>
  <c r="P42" i="1"/>
  <c r="AO15" i="6" s="1"/>
  <c r="O42" i="1"/>
  <c r="W41" i="1"/>
  <c r="AN22" i="6" s="1"/>
  <c r="V41" i="1"/>
  <c r="AN21" i="6" s="1"/>
  <c r="U41" i="1"/>
  <c r="AN20" i="6" s="1"/>
  <c r="T41" i="1"/>
  <c r="AN19" i="6" s="1"/>
  <c r="S41" i="1"/>
  <c r="AN18" i="6" s="1"/>
  <c r="R41" i="1"/>
  <c r="AN17" i="6" s="1"/>
  <c r="Q41" i="1"/>
  <c r="P41" i="1"/>
  <c r="AN15" i="6" s="1"/>
  <c r="O41" i="1"/>
  <c r="W40" i="1"/>
  <c r="AM22" i="6" s="1"/>
  <c r="V40" i="1"/>
  <c r="AM21" i="6" s="1"/>
  <c r="U40" i="1"/>
  <c r="AM20" i="6" s="1"/>
  <c r="T40" i="1"/>
  <c r="AM19" i="6" s="1"/>
  <c r="S40" i="1"/>
  <c r="AM18" i="6" s="1"/>
  <c r="R40" i="1"/>
  <c r="AM17" i="6" s="1"/>
  <c r="Q40" i="1"/>
  <c r="AM16" i="6" s="1"/>
  <c r="P40" i="1"/>
  <c r="AM15" i="6" s="1"/>
  <c r="O40" i="1"/>
  <c r="W39" i="1"/>
  <c r="AL22" i="6" s="1"/>
  <c r="V39" i="1"/>
  <c r="AL21" i="6" s="1"/>
  <c r="U39" i="1"/>
  <c r="AL20" i="6" s="1"/>
  <c r="T39" i="1"/>
  <c r="AL19" i="6" s="1"/>
  <c r="S39" i="1"/>
  <c r="AL18" i="6" s="1"/>
  <c r="R39" i="1"/>
  <c r="AL17" i="6" s="1"/>
  <c r="Q39" i="1"/>
  <c r="P39" i="1"/>
  <c r="AL15" i="6" s="1"/>
  <c r="O39" i="1"/>
  <c r="W38" i="1"/>
  <c r="AK22" i="6" s="1"/>
  <c r="V38" i="1"/>
  <c r="AK21" i="6" s="1"/>
  <c r="U38" i="1"/>
  <c r="AK20" i="6" s="1"/>
  <c r="T38" i="1"/>
  <c r="AK19" i="6" s="1"/>
  <c r="S38" i="1"/>
  <c r="AK18" i="6" s="1"/>
  <c r="R38" i="1"/>
  <c r="AK17" i="6" s="1"/>
  <c r="Q38" i="1"/>
  <c r="P38" i="1"/>
  <c r="AK15" i="6" s="1"/>
  <c r="O38" i="1"/>
  <c r="W37" i="1"/>
  <c r="AJ22" i="6" s="1"/>
  <c r="V37" i="1"/>
  <c r="AJ21" i="6" s="1"/>
  <c r="U37" i="1"/>
  <c r="AJ20" i="6" s="1"/>
  <c r="T37" i="1"/>
  <c r="AJ19" i="6" s="1"/>
  <c r="S37" i="1"/>
  <c r="AJ18" i="6" s="1"/>
  <c r="R37" i="1"/>
  <c r="AJ17" i="6" s="1"/>
  <c r="Q37" i="1"/>
  <c r="P37" i="1"/>
  <c r="AJ15" i="6" s="1"/>
  <c r="O37" i="1"/>
  <c r="AJ14" i="6" s="1"/>
  <c r="W36" i="1"/>
  <c r="AI22" i="6" s="1"/>
  <c r="V36" i="1"/>
  <c r="AI21" i="6" s="1"/>
  <c r="U36" i="1"/>
  <c r="AI20" i="6" s="1"/>
  <c r="T36" i="1"/>
  <c r="AI19" i="6" s="1"/>
  <c r="S36" i="1"/>
  <c r="AI18" i="6" s="1"/>
  <c r="R36" i="1"/>
  <c r="AI17" i="6" s="1"/>
  <c r="Q36" i="1"/>
  <c r="P36" i="1"/>
  <c r="AI15" i="6" s="1"/>
  <c r="O36" i="1"/>
  <c r="AI14" i="6" s="1"/>
  <c r="W35" i="1"/>
  <c r="AH22" i="6" s="1"/>
  <c r="V35" i="1"/>
  <c r="AH21" i="6" s="1"/>
  <c r="U35" i="1"/>
  <c r="AH20" i="6" s="1"/>
  <c r="T35" i="1"/>
  <c r="AH19" i="6" s="1"/>
  <c r="S35" i="1"/>
  <c r="AH18" i="6" s="1"/>
  <c r="R35" i="1"/>
  <c r="AH17" i="6" s="1"/>
  <c r="Q35" i="1"/>
  <c r="P35" i="1"/>
  <c r="AH15" i="6" s="1"/>
  <c r="O35" i="1"/>
  <c r="W34" i="1"/>
  <c r="AG22" i="6" s="1"/>
  <c r="V34" i="1"/>
  <c r="AG21" i="6" s="1"/>
  <c r="U34" i="1"/>
  <c r="AG20" i="6" s="1"/>
  <c r="T34" i="1"/>
  <c r="AG19" i="6" s="1"/>
  <c r="S34" i="1"/>
  <c r="AG18" i="6" s="1"/>
  <c r="R34" i="1"/>
  <c r="AG17" i="6" s="1"/>
  <c r="Q34" i="1"/>
  <c r="P34" i="1"/>
  <c r="AG15" i="6" s="1"/>
  <c r="O34" i="1"/>
  <c r="W33" i="1"/>
  <c r="AF22" i="6" s="1"/>
  <c r="V33" i="1"/>
  <c r="AF21" i="6" s="1"/>
  <c r="U33" i="1"/>
  <c r="AF20" i="6" s="1"/>
  <c r="T33" i="1"/>
  <c r="AF19" i="6" s="1"/>
  <c r="S33" i="1"/>
  <c r="AF18" i="6" s="1"/>
  <c r="R33" i="1"/>
  <c r="AF17" i="6" s="1"/>
  <c r="Q33" i="1"/>
  <c r="P33" i="1"/>
  <c r="AF15" i="6" s="1"/>
  <c r="O33" i="1"/>
  <c r="W32" i="1"/>
  <c r="AE22" i="6" s="1"/>
  <c r="V32" i="1"/>
  <c r="AE21" i="6" s="1"/>
  <c r="U32" i="1"/>
  <c r="AE20" i="6" s="1"/>
  <c r="T32" i="1"/>
  <c r="AE19" i="6" s="1"/>
  <c r="S32" i="1"/>
  <c r="AE18" i="6" s="1"/>
  <c r="R32" i="1"/>
  <c r="AE17" i="6" s="1"/>
  <c r="Q32" i="1"/>
  <c r="AE16" i="6" s="1"/>
  <c r="P32" i="1"/>
  <c r="AE15" i="6" s="1"/>
  <c r="O32" i="1"/>
  <c r="W31" i="1"/>
  <c r="AD22" i="6" s="1"/>
  <c r="V31" i="1"/>
  <c r="AD21" i="6" s="1"/>
  <c r="U31" i="1"/>
  <c r="AD20" i="6" s="1"/>
  <c r="T31" i="1"/>
  <c r="AD19" i="6" s="1"/>
  <c r="S31" i="1"/>
  <c r="AD18" i="6" s="1"/>
  <c r="R31" i="1"/>
  <c r="AD17" i="6" s="1"/>
  <c r="Q31" i="1"/>
  <c r="AD16" i="6" s="1"/>
  <c r="P31" i="1"/>
  <c r="AD15" i="6" s="1"/>
  <c r="O31" i="1"/>
  <c r="W30" i="1"/>
  <c r="AC22" i="6" s="1"/>
  <c r="V30" i="1"/>
  <c r="AC21" i="6" s="1"/>
  <c r="U30" i="1"/>
  <c r="AC20" i="6" s="1"/>
  <c r="T30" i="1"/>
  <c r="AC19" i="6" s="1"/>
  <c r="S30" i="1"/>
  <c r="AC18" i="6" s="1"/>
  <c r="R30" i="1"/>
  <c r="AC17" i="6" s="1"/>
  <c r="Q30" i="1"/>
  <c r="AC16" i="6" s="1"/>
  <c r="P30" i="1"/>
  <c r="AC15" i="6" s="1"/>
  <c r="O30" i="1"/>
  <c r="W29" i="1"/>
  <c r="AB22" i="6" s="1"/>
  <c r="V29" i="1"/>
  <c r="AB21" i="6" s="1"/>
  <c r="U29" i="1"/>
  <c r="AB20" i="6" s="1"/>
  <c r="T29" i="1"/>
  <c r="AB19" i="6" s="1"/>
  <c r="S29" i="1"/>
  <c r="AB18" i="6" s="1"/>
  <c r="R29" i="1"/>
  <c r="AB17" i="6" s="1"/>
  <c r="Q29" i="1"/>
  <c r="P29" i="1"/>
  <c r="AB15" i="6" s="1"/>
  <c r="O29" i="1"/>
  <c r="W28" i="1"/>
  <c r="AA22" i="6" s="1"/>
  <c r="V28" i="1"/>
  <c r="AA21" i="6" s="1"/>
  <c r="U28" i="1"/>
  <c r="AA20" i="6" s="1"/>
  <c r="T28" i="1"/>
  <c r="AA19" i="6" s="1"/>
  <c r="S28" i="1"/>
  <c r="AA18" i="6" s="1"/>
  <c r="R28" i="1"/>
  <c r="AA17" i="6" s="1"/>
  <c r="Q28" i="1"/>
  <c r="AA16" i="6" s="1"/>
  <c r="P28" i="1"/>
  <c r="AA15" i="6" s="1"/>
  <c r="O28" i="1"/>
  <c r="W27" i="1"/>
  <c r="Z22" i="6" s="1"/>
  <c r="V27" i="1"/>
  <c r="Z21" i="6" s="1"/>
  <c r="U27" i="1"/>
  <c r="Z20" i="6" s="1"/>
  <c r="T27" i="1"/>
  <c r="Z19" i="6" s="1"/>
  <c r="S27" i="1"/>
  <c r="Z18" i="6" s="1"/>
  <c r="R27" i="1"/>
  <c r="Z17" i="6" s="1"/>
  <c r="Q27" i="1"/>
  <c r="Z16" i="6" s="1"/>
  <c r="P27" i="1"/>
  <c r="Z15" i="6" s="1"/>
  <c r="O27" i="1"/>
  <c r="W26" i="1"/>
  <c r="Y22" i="6" s="1"/>
  <c r="V26" i="1"/>
  <c r="Y21" i="6" s="1"/>
  <c r="U26" i="1"/>
  <c r="Y20" i="6" s="1"/>
  <c r="T26" i="1"/>
  <c r="Y19" i="6" s="1"/>
  <c r="S26" i="1"/>
  <c r="Y18" i="6" s="1"/>
  <c r="R26" i="1"/>
  <c r="Y17" i="6" s="1"/>
  <c r="Q26" i="1"/>
  <c r="P26" i="1"/>
  <c r="Y15" i="6" s="1"/>
  <c r="O26" i="1"/>
  <c r="W25" i="1"/>
  <c r="X22" i="6" s="1"/>
  <c r="V25" i="1"/>
  <c r="X21" i="6" s="1"/>
  <c r="U25" i="1"/>
  <c r="X20" i="6" s="1"/>
  <c r="T25" i="1"/>
  <c r="X19" i="6" s="1"/>
  <c r="S25" i="1"/>
  <c r="X18" i="6" s="1"/>
  <c r="R25" i="1"/>
  <c r="X17" i="6" s="1"/>
  <c r="Q25" i="1"/>
  <c r="P25" i="1"/>
  <c r="X15" i="6" s="1"/>
  <c r="O25" i="1"/>
  <c r="W24" i="1"/>
  <c r="W22" i="6" s="1"/>
  <c r="V24" i="1"/>
  <c r="W21" i="6" s="1"/>
  <c r="U24" i="1"/>
  <c r="W20" i="6" s="1"/>
  <c r="T24" i="1"/>
  <c r="W19" i="6" s="1"/>
  <c r="S24" i="1"/>
  <c r="W18" i="6" s="1"/>
  <c r="R24" i="1"/>
  <c r="W17" i="6" s="1"/>
  <c r="Q24" i="1"/>
  <c r="P24" i="1"/>
  <c r="W15" i="6" s="1"/>
  <c r="O24" i="1"/>
  <c r="W23" i="1"/>
  <c r="V22" i="6" s="1"/>
  <c r="V23" i="1"/>
  <c r="V21" i="6" s="1"/>
  <c r="U23" i="1"/>
  <c r="V20" i="6" s="1"/>
  <c r="T23" i="1"/>
  <c r="V19" i="6" s="1"/>
  <c r="S23" i="1"/>
  <c r="V18" i="6" s="1"/>
  <c r="R23" i="1"/>
  <c r="V17" i="6" s="1"/>
  <c r="Q23" i="1"/>
  <c r="P23" i="1"/>
  <c r="V15" i="6" s="1"/>
  <c r="O23" i="1"/>
  <c r="W22" i="1"/>
  <c r="U22" i="6" s="1"/>
  <c r="V22" i="1"/>
  <c r="U21" i="6" s="1"/>
  <c r="U22" i="1"/>
  <c r="U20" i="6" s="1"/>
  <c r="T22" i="1"/>
  <c r="U19" i="6" s="1"/>
  <c r="S22" i="1"/>
  <c r="U18" i="6" s="1"/>
  <c r="R22" i="1"/>
  <c r="U17" i="6" s="1"/>
  <c r="Q22" i="1"/>
  <c r="P22" i="1"/>
  <c r="U15" i="6" s="1"/>
  <c r="O22" i="1"/>
  <c r="W21" i="1"/>
  <c r="T22" i="6" s="1"/>
  <c r="V21" i="1"/>
  <c r="T21" i="6" s="1"/>
  <c r="U21" i="1"/>
  <c r="T20" i="6" s="1"/>
  <c r="T21" i="1"/>
  <c r="T19" i="6" s="1"/>
  <c r="S21" i="1"/>
  <c r="T18" i="6" s="1"/>
  <c r="R21" i="1"/>
  <c r="T17" i="6" s="1"/>
  <c r="Q21" i="1"/>
  <c r="P21" i="1"/>
  <c r="T15" i="6" s="1"/>
  <c r="O21" i="1"/>
  <c r="W20" i="1"/>
  <c r="S22" i="6" s="1"/>
  <c r="V20" i="1"/>
  <c r="S21" i="6" s="1"/>
  <c r="U20" i="1"/>
  <c r="S20" i="6" s="1"/>
  <c r="T20" i="1"/>
  <c r="S19" i="6" s="1"/>
  <c r="S20" i="1"/>
  <c r="S18" i="6" s="1"/>
  <c r="R20" i="1"/>
  <c r="S17" i="6" s="1"/>
  <c r="Q20" i="1"/>
  <c r="S16" i="6" s="1"/>
  <c r="P20" i="1"/>
  <c r="S15" i="6" s="1"/>
  <c r="O20" i="1"/>
  <c r="W19" i="1"/>
  <c r="R22" i="6" s="1"/>
  <c r="V19" i="1"/>
  <c r="R21" i="6" s="1"/>
  <c r="U19" i="1"/>
  <c r="R20" i="6" s="1"/>
  <c r="T19" i="1"/>
  <c r="R19" i="6" s="1"/>
  <c r="S19" i="1"/>
  <c r="R18" i="6" s="1"/>
  <c r="R19" i="1"/>
  <c r="R17" i="6" s="1"/>
  <c r="Q19" i="1"/>
  <c r="P19" i="1"/>
  <c r="R15" i="6" s="1"/>
  <c r="O19" i="1"/>
  <c r="W18" i="1"/>
  <c r="Q22" i="6" s="1"/>
  <c r="V18" i="1"/>
  <c r="Q21" i="6" s="1"/>
  <c r="U18" i="1"/>
  <c r="Q20" i="6" s="1"/>
  <c r="T18" i="1"/>
  <c r="Q19" i="6" s="1"/>
  <c r="S18" i="1"/>
  <c r="Q18" i="6" s="1"/>
  <c r="R18" i="1"/>
  <c r="Q17" i="6" s="1"/>
  <c r="Q18" i="1"/>
  <c r="Q16" i="6" s="1"/>
  <c r="P18" i="1"/>
  <c r="Q15" i="6" s="1"/>
  <c r="O18" i="1"/>
  <c r="W17" i="1"/>
  <c r="P22" i="6" s="1"/>
  <c r="V17" i="1"/>
  <c r="P21" i="6" s="1"/>
  <c r="U17" i="1"/>
  <c r="P20" i="6" s="1"/>
  <c r="T17" i="1"/>
  <c r="P19" i="6" s="1"/>
  <c r="S17" i="1"/>
  <c r="P18" i="6" s="1"/>
  <c r="R17" i="1"/>
  <c r="P17" i="6" s="1"/>
  <c r="Q17" i="1"/>
  <c r="P17" i="1"/>
  <c r="P15" i="6" s="1"/>
  <c r="O17" i="1"/>
  <c r="W16" i="1"/>
  <c r="O22" i="6" s="1"/>
  <c r="V16" i="1"/>
  <c r="O21" i="6" s="1"/>
  <c r="U16" i="1"/>
  <c r="O20" i="6" s="1"/>
  <c r="T16" i="1"/>
  <c r="O19" i="6" s="1"/>
  <c r="S16" i="1"/>
  <c r="O18" i="6" s="1"/>
  <c r="R16" i="1"/>
  <c r="O17" i="6" s="1"/>
  <c r="Q16" i="1"/>
  <c r="O16" i="6" s="1"/>
  <c r="P16" i="1"/>
  <c r="O15" i="6" s="1"/>
  <c r="O16" i="1"/>
  <c r="W15" i="1"/>
  <c r="N22" i="6" s="1"/>
  <c r="V15" i="1"/>
  <c r="N21" i="6" s="1"/>
  <c r="U15" i="1"/>
  <c r="N20" i="6" s="1"/>
  <c r="T15" i="1"/>
  <c r="N19" i="6" s="1"/>
  <c r="S15" i="1"/>
  <c r="N18" i="6" s="1"/>
  <c r="R15" i="1"/>
  <c r="N17" i="6" s="1"/>
  <c r="Q15" i="1"/>
  <c r="P15" i="1"/>
  <c r="N15" i="6" s="1"/>
  <c r="O15" i="1"/>
  <c r="W14" i="1"/>
  <c r="M22" i="6" s="1"/>
  <c r="V14" i="1"/>
  <c r="M21" i="6" s="1"/>
  <c r="U14" i="1"/>
  <c r="M20" i="6" s="1"/>
  <c r="T14" i="1"/>
  <c r="M19" i="6" s="1"/>
  <c r="S14" i="1"/>
  <c r="M18" i="6" s="1"/>
  <c r="R14" i="1"/>
  <c r="M17" i="6" s="1"/>
  <c r="Q14" i="1"/>
  <c r="P14" i="1"/>
  <c r="M15" i="6" s="1"/>
  <c r="O14" i="1"/>
  <c r="W13" i="1"/>
  <c r="L22" i="6" s="1"/>
  <c r="V13" i="1"/>
  <c r="L21" i="6" s="1"/>
  <c r="U13" i="1"/>
  <c r="L20" i="6" s="1"/>
  <c r="T13" i="1"/>
  <c r="L19" i="6" s="1"/>
  <c r="S13" i="1"/>
  <c r="L18" i="6" s="1"/>
  <c r="R13" i="1"/>
  <c r="L17" i="6" s="1"/>
  <c r="Q13" i="1"/>
  <c r="P13" i="1"/>
  <c r="L15" i="6" s="1"/>
  <c r="O13" i="1"/>
  <c r="W12" i="1"/>
  <c r="K22" i="6" s="1"/>
  <c r="V12" i="1"/>
  <c r="K21" i="6" s="1"/>
  <c r="U12" i="1"/>
  <c r="K20" i="6" s="1"/>
  <c r="T12" i="1"/>
  <c r="K19" i="6" s="1"/>
  <c r="S12" i="1"/>
  <c r="K18" i="6" s="1"/>
  <c r="R12" i="1"/>
  <c r="K17" i="6" s="1"/>
  <c r="Q12" i="1"/>
  <c r="P12" i="1"/>
  <c r="K15" i="6" s="1"/>
  <c r="O12" i="1"/>
  <c r="W11" i="1"/>
  <c r="J22" i="6" s="1"/>
  <c r="V11" i="1"/>
  <c r="J21" i="6" s="1"/>
  <c r="U11" i="1"/>
  <c r="J20" i="6" s="1"/>
  <c r="T11" i="1"/>
  <c r="J19" i="6" s="1"/>
  <c r="S11" i="1"/>
  <c r="J18" i="6" s="1"/>
  <c r="R11" i="1"/>
  <c r="J17" i="6" s="1"/>
  <c r="Q11" i="1"/>
  <c r="J16" i="6" s="1"/>
  <c r="P11" i="1"/>
  <c r="J15" i="6" s="1"/>
  <c r="O11" i="1"/>
  <c r="W10" i="1"/>
  <c r="I22" i="6" s="1"/>
  <c r="V10" i="1"/>
  <c r="I21" i="6" s="1"/>
  <c r="U10" i="1"/>
  <c r="I20" i="6" s="1"/>
  <c r="T10" i="1"/>
  <c r="I19" i="6" s="1"/>
  <c r="S10" i="1"/>
  <c r="I18" i="6" s="1"/>
  <c r="R10" i="1"/>
  <c r="I17" i="6" s="1"/>
  <c r="Q10" i="1"/>
  <c r="P10" i="1"/>
  <c r="I15" i="6" s="1"/>
  <c r="O10" i="1"/>
  <c r="W9" i="1"/>
  <c r="H22" i="6" s="1"/>
  <c r="V9" i="1"/>
  <c r="H21" i="6" s="1"/>
  <c r="U9" i="1"/>
  <c r="H20" i="6" s="1"/>
  <c r="T9" i="1"/>
  <c r="H19" i="6" s="1"/>
  <c r="S9" i="1"/>
  <c r="H18" i="6" s="1"/>
  <c r="R9" i="1"/>
  <c r="H17" i="6" s="1"/>
  <c r="Q9" i="1"/>
  <c r="H16" i="6" s="1"/>
  <c r="P9" i="1"/>
  <c r="H15" i="6" s="1"/>
  <c r="O9" i="1"/>
  <c r="W8" i="1"/>
  <c r="G22" i="6" s="1"/>
  <c r="V8" i="1"/>
  <c r="G21" i="6" s="1"/>
  <c r="U8" i="1"/>
  <c r="G20" i="6" s="1"/>
  <c r="T8" i="1"/>
  <c r="G19" i="6" s="1"/>
  <c r="S8" i="1"/>
  <c r="G18" i="6" s="1"/>
  <c r="R8" i="1"/>
  <c r="G17" i="6" s="1"/>
  <c r="Q8" i="1"/>
  <c r="P8" i="1"/>
  <c r="G15" i="6" s="1"/>
  <c r="O8" i="1"/>
  <c r="W7" i="1"/>
  <c r="F22" i="6" s="1"/>
  <c r="V7" i="1"/>
  <c r="F21" i="6" s="1"/>
  <c r="U7" i="1"/>
  <c r="F20" i="6" s="1"/>
  <c r="T7" i="1"/>
  <c r="F19" i="6" s="1"/>
  <c r="S7" i="1"/>
  <c r="F18" i="6" s="1"/>
  <c r="R7" i="1"/>
  <c r="F17" i="6" s="1"/>
  <c r="Q7" i="1"/>
  <c r="P7" i="1"/>
  <c r="F15" i="6" s="1"/>
  <c r="O7" i="1"/>
  <c r="W6" i="1"/>
  <c r="E22" i="6" s="1"/>
  <c r="V6" i="1"/>
  <c r="E21" i="6" s="1"/>
  <c r="U6" i="1"/>
  <c r="E20" i="6" s="1"/>
  <c r="T6" i="1"/>
  <c r="E19" i="6" s="1"/>
  <c r="S6" i="1"/>
  <c r="E18" i="6" s="1"/>
  <c r="R6" i="1"/>
  <c r="E17" i="6" s="1"/>
  <c r="Q6" i="1"/>
  <c r="P6" i="1"/>
  <c r="E15" i="6" s="1"/>
  <c r="O6" i="1"/>
  <c r="W5" i="1"/>
  <c r="D22" i="6" s="1"/>
  <c r="V5" i="1"/>
  <c r="D21" i="6" s="1"/>
  <c r="U5" i="1"/>
  <c r="D20" i="6" s="1"/>
  <c r="T5" i="1"/>
  <c r="D19" i="6" s="1"/>
  <c r="S5" i="1"/>
  <c r="D18" i="6" s="1"/>
  <c r="R5" i="1"/>
  <c r="D17" i="6" s="1"/>
  <c r="Q5" i="1"/>
  <c r="P5" i="1"/>
  <c r="D15" i="6" s="1"/>
  <c r="O5" i="1"/>
  <c r="W4" i="1"/>
  <c r="C22" i="6" s="1"/>
  <c r="V4" i="1"/>
  <c r="C21" i="6" s="1"/>
  <c r="U4" i="1"/>
  <c r="C20" i="6" s="1"/>
  <c r="T4" i="1"/>
  <c r="C19" i="6" s="1"/>
  <c r="S4" i="1"/>
  <c r="C18" i="6" s="1"/>
  <c r="R4" i="1"/>
  <c r="C17" i="6" s="1"/>
  <c r="Q4" i="1"/>
  <c r="P4" i="1"/>
  <c r="O4" i="1"/>
  <c r="W3" i="1"/>
  <c r="B22" i="6" s="1"/>
  <c r="V3" i="1"/>
  <c r="B21" i="6" s="1"/>
  <c r="U3" i="1"/>
  <c r="B20" i="6" s="1"/>
  <c r="T3" i="1"/>
  <c r="B19" i="6" s="1"/>
  <c r="S3" i="1"/>
  <c r="B18" i="6" s="1"/>
  <c r="R3" i="1"/>
  <c r="B17" i="6" s="1"/>
  <c r="Q3" i="1"/>
  <c r="P3" i="1"/>
  <c r="B15" i="6" s="1"/>
  <c r="O3" i="1"/>
  <c r="H202" i="1"/>
  <c r="GS7" i="6" s="1"/>
  <c r="G202" i="1"/>
  <c r="F202" i="1"/>
  <c r="GS5" i="6" s="1"/>
  <c r="E202" i="1"/>
  <c r="GS4" i="6" s="1"/>
  <c r="D202" i="1"/>
  <c r="H201" i="1"/>
  <c r="GR7" i="6" s="1"/>
  <c r="G201" i="1"/>
  <c r="F201" i="1"/>
  <c r="GR5" i="6" s="1"/>
  <c r="E201" i="1"/>
  <c r="GR4" i="6" s="1"/>
  <c r="D201" i="1"/>
  <c r="H200" i="1"/>
  <c r="GQ7" i="6" s="1"/>
  <c r="G200" i="1"/>
  <c r="F200" i="1"/>
  <c r="GQ5" i="6" s="1"/>
  <c r="E200" i="1"/>
  <c r="GQ4" i="6" s="1"/>
  <c r="D200" i="1"/>
  <c r="H199" i="1"/>
  <c r="GP7" i="6" s="1"/>
  <c r="G199" i="1"/>
  <c r="F199" i="1"/>
  <c r="GP5" i="6" s="1"/>
  <c r="E199" i="1"/>
  <c r="GP4" i="6" s="1"/>
  <c r="D199" i="1"/>
  <c r="H198" i="1"/>
  <c r="GO7" i="6" s="1"/>
  <c r="G198" i="1"/>
  <c r="F198" i="1"/>
  <c r="GO5" i="6" s="1"/>
  <c r="E198" i="1"/>
  <c r="GO4" i="6" s="1"/>
  <c r="D198" i="1"/>
  <c r="H197" i="1"/>
  <c r="GN7" i="6" s="1"/>
  <c r="G197" i="1"/>
  <c r="F197" i="1"/>
  <c r="GN5" i="6" s="1"/>
  <c r="E197" i="1"/>
  <c r="GN4" i="6" s="1"/>
  <c r="D197" i="1"/>
  <c r="H196" i="1"/>
  <c r="GM7" i="6" s="1"/>
  <c r="G196" i="1"/>
  <c r="F196" i="1"/>
  <c r="GM5" i="6" s="1"/>
  <c r="E196" i="1"/>
  <c r="GM4" i="6" s="1"/>
  <c r="D196" i="1"/>
  <c r="H195" i="1"/>
  <c r="GL7" i="6" s="1"/>
  <c r="G195" i="1"/>
  <c r="F195" i="1"/>
  <c r="GL5" i="6" s="1"/>
  <c r="E195" i="1"/>
  <c r="GL4" i="6" s="1"/>
  <c r="D195" i="1"/>
  <c r="H194" i="1"/>
  <c r="GK7" i="6" s="1"/>
  <c r="G194" i="1"/>
  <c r="F194" i="1"/>
  <c r="GK5" i="6" s="1"/>
  <c r="E194" i="1"/>
  <c r="GK4" i="6" s="1"/>
  <c r="D194" i="1"/>
  <c r="H193" i="1"/>
  <c r="GJ7" i="6" s="1"/>
  <c r="G193" i="1"/>
  <c r="F193" i="1"/>
  <c r="GJ5" i="6" s="1"/>
  <c r="E193" i="1"/>
  <c r="GJ4" i="6" s="1"/>
  <c r="D193" i="1"/>
  <c r="H192" i="1"/>
  <c r="GI7" i="6" s="1"/>
  <c r="G192" i="1"/>
  <c r="F192" i="1"/>
  <c r="GI5" i="6" s="1"/>
  <c r="E192" i="1"/>
  <c r="GI4" i="6" s="1"/>
  <c r="D192" i="1"/>
  <c r="H191" i="1"/>
  <c r="GH7" i="6" s="1"/>
  <c r="G191" i="1"/>
  <c r="F191" i="1"/>
  <c r="GH5" i="6" s="1"/>
  <c r="E191" i="1"/>
  <c r="GH4" i="6" s="1"/>
  <c r="D191" i="1"/>
  <c r="H190" i="1"/>
  <c r="GG7" i="6" s="1"/>
  <c r="G190" i="1"/>
  <c r="F190" i="1"/>
  <c r="GG5" i="6" s="1"/>
  <c r="E190" i="1"/>
  <c r="GG4" i="6" s="1"/>
  <c r="D190" i="1"/>
  <c r="H189" i="1"/>
  <c r="GF7" i="6" s="1"/>
  <c r="G189" i="1"/>
  <c r="F189" i="1"/>
  <c r="GF5" i="6" s="1"/>
  <c r="E189" i="1"/>
  <c r="GF4" i="6" s="1"/>
  <c r="D189" i="1"/>
  <c r="H188" i="1"/>
  <c r="GE7" i="6" s="1"/>
  <c r="G188" i="1"/>
  <c r="F188" i="1"/>
  <c r="GE5" i="6" s="1"/>
  <c r="E188" i="1"/>
  <c r="GE4" i="6" s="1"/>
  <c r="D188" i="1"/>
  <c r="H187" i="1"/>
  <c r="GD7" i="6" s="1"/>
  <c r="G187" i="1"/>
  <c r="F187" i="1"/>
  <c r="GD5" i="6" s="1"/>
  <c r="E187" i="1"/>
  <c r="GD4" i="6" s="1"/>
  <c r="D187" i="1"/>
  <c r="H186" i="1"/>
  <c r="GC7" i="6" s="1"/>
  <c r="G186" i="1"/>
  <c r="F186" i="1"/>
  <c r="GC5" i="6" s="1"/>
  <c r="E186" i="1"/>
  <c r="GC4" i="6" s="1"/>
  <c r="D186" i="1"/>
  <c r="H185" i="1"/>
  <c r="GB7" i="6" s="1"/>
  <c r="G185" i="1"/>
  <c r="F185" i="1"/>
  <c r="GB5" i="6" s="1"/>
  <c r="E185" i="1"/>
  <c r="GB4" i="6" s="1"/>
  <c r="D185" i="1"/>
  <c r="H184" i="1"/>
  <c r="GA7" i="6" s="1"/>
  <c r="G184" i="1"/>
  <c r="F184" i="1"/>
  <c r="GA5" i="6" s="1"/>
  <c r="E184" i="1"/>
  <c r="GA4" i="6" s="1"/>
  <c r="D184" i="1"/>
  <c r="H183" i="1"/>
  <c r="FZ7" i="6" s="1"/>
  <c r="G183" i="1"/>
  <c r="F183" i="1"/>
  <c r="FZ5" i="6" s="1"/>
  <c r="E183" i="1"/>
  <c r="FZ4" i="6" s="1"/>
  <c r="D183" i="1"/>
  <c r="H182" i="1"/>
  <c r="FY7" i="6" s="1"/>
  <c r="G182" i="1"/>
  <c r="F182" i="1"/>
  <c r="FY5" i="6" s="1"/>
  <c r="E182" i="1"/>
  <c r="FY4" i="6" s="1"/>
  <c r="D182" i="1"/>
  <c r="H181" i="1"/>
  <c r="FX7" i="6" s="1"/>
  <c r="G181" i="1"/>
  <c r="F181" i="1"/>
  <c r="FX5" i="6" s="1"/>
  <c r="E181" i="1"/>
  <c r="FX4" i="6" s="1"/>
  <c r="D181" i="1"/>
  <c r="H180" i="1"/>
  <c r="FW7" i="6" s="1"/>
  <c r="G180" i="1"/>
  <c r="F180" i="1"/>
  <c r="FW5" i="6" s="1"/>
  <c r="E180" i="1"/>
  <c r="FW4" i="6" s="1"/>
  <c r="D180" i="1"/>
  <c r="H179" i="1"/>
  <c r="FV7" i="6" s="1"/>
  <c r="G179" i="1"/>
  <c r="F179" i="1"/>
  <c r="FV5" i="6" s="1"/>
  <c r="E179" i="1"/>
  <c r="FV4" i="6" s="1"/>
  <c r="D179" i="1"/>
  <c r="H178" i="1"/>
  <c r="FU7" i="6" s="1"/>
  <c r="G178" i="1"/>
  <c r="F178" i="1"/>
  <c r="FU5" i="6" s="1"/>
  <c r="E178" i="1"/>
  <c r="FU4" i="6" s="1"/>
  <c r="D178" i="1"/>
  <c r="H177" i="1"/>
  <c r="FT7" i="6" s="1"/>
  <c r="G177" i="1"/>
  <c r="F177" i="1"/>
  <c r="FT5" i="6" s="1"/>
  <c r="E177" i="1"/>
  <c r="FT4" i="6" s="1"/>
  <c r="D177" i="1"/>
  <c r="H176" i="1"/>
  <c r="FS7" i="6" s="1"/>
  <c r="G176" i="1"/>
  <c r="F176" i="1"/>
  <c r="FS5" i="6" s="1"/>
  <c r="E176" i="1"/>
  <c r="FS4" i="6" s="1"/>
  <c r="D176" i="1"/>
  <c r="H175" i="1"/>
  <c r="FR7" i="6" s="1"/>
  <c r="G175" i="1"/>
  <c r="F175" i="1"/>
  <c r="FR5" i="6" s="1"/>
  <c r="E175" i="1"/>
  <c r="FR4" i="6" s="1"/>
  <c r="D175" i="1"/>
  <c r="H174" i="1"/>
  <c r="FQ7" i="6" s="1"/>
  <c r="G174" i="1"/>
  <c r="F174" i="1"/>
  <c r="FQ5" i="6" s="1"/>
  <c r="E174" i="1"/>
  <c r="FQ4" i="6" s="1"/>
  <c r="D174" i="1"/>
  <c r="H173" i="1"/>
  <c r="FP7" i="6" s="1"/>
  <c r="G173" i="1"/>
  <c r="F173" i="1"/>
  <c r="FP5" i="6" s="1"/>
  <c r="E173" i="1"/>
  <c r="FP4" i="6" s="1"/>
  <c r="D173" i="1"/>
  <c r="H172" i="1"/>
  <c r="FO7" i="6" s="1"/>
  <c r="G172" i="1"/>
  <c r="F172" i="1"/>
  <c r="FO5" i="6" s="1"/>
  <c r="E172" i="1"/>
  <c r="FO4" i="6" s="1"/>
  <c r="D172" i="1"/>
  <c r="H171" i="1"/>
  <c r="FN7" i="6" s="1"/>
  <c r="G171" i="1"/>
  <c r="F171" i="1"/>
  <c r="FN5" i="6" s="1"/>
  <c r="E171" i="1"/>
  <c r="FN4" i="6" s="1"/>
  <c r="D171" i="1"/>
  <c r="H170" i="1"/>
  <c r="FM7" i="6" s="1"/>
  <c r="G170" i="1"/>
  <c r="F170" i="1"/>
  <c r="FM5" i="6" s="1"/>
  <c r="E170" i="1"/>
  <c r="FM4" i="6" s="1"/>
  <c r="D170" i="1"/>
  <c r="H169" i="1"/>
  <c r="FL7" i="6" s="1"/>
  <c r="G169" i="1"/>
  <c r="F169" i="1"/>
  <c r="FL5" i="6" s="1"/>
  <c r="E169" i="1"/>
  <c r="FL4" i="6" s="1"/>
  <c r="D169" i="1"/>
  <c r="H168" i="1"/>
  <c r="FK7" i="6" s="1"/>
  <c r="G168" i="1"/>
  <c r="F168" i="1"/>
  <c r="FK5" i="6" s="1"/>
  <c r="E168" i="1"/>
  <c r="FK4" i="6" s="1"/>
  <c r="D168" i="1"/>
  <c r="H167" i="1"/>
  <c r="FJ7" i="6" s="1"/>
  <c r="G167" i="1"/>
  <c r="F167" i="1"/>
  <c r="FJ5" i="6" s="1"/>
  <c r="E167" i="1"/>
  <c r="FJ4" i="6" s="1"/>
  <c r="D167" i="1"/>
  <c r="H166" i="1"/>
  <c r="FI7" i="6" s="1"/>
  <c r="G166" i="1"/>
  <c r="F166" i="1"/>
  <c r="FI5" i="6" s="1"/>
  <c r="E166" i="1"/>
  <c r="FI4" i="6" s="1"/>
  <c r="D166" i="1"/>
  <c r="H165" i="1"/>
  <c r="FH7" i="6" s="1"/>
  <c r="G165" i="1"/>
  <c r="F165" i="1"/>
  <c r="FH5" i="6" s="1"/>
  <c r="E165" i="1"/>
  <c r="FH4" i="6" s="1"/>
  <c r="D165" i="1"/>
  <c r="H164" i="1"/>
  <c r="FG7" i="6" s="1"/>
  <c r="G164" i="1"/>
  <c r="F164" i="1"/>
  <c r="FG5" i="6" s="1"/>
  <c r="E164" i="1"/>
  <c r="FG4" i="6" s="1"/>
  <c r="D164" i="1"/>
  <c r="H163" i="1"/>
  <c r="FF7" i="6" s="1"/>
  <c r="G163" i="1"/>
  <c r="F163" i="1"/>
  <c r="FF5" i="6" s="1"/>
  <c r="E163" i="1"/>
  <c r="FF4" i="6" s="1"/>
  <c r="D163" i="1"/>
  <c r="H162" i="1"/>
  <c r="FE7" i="6" s="1"/>
  <c r="G162" i="1"/>
  <c r="F162" i="1"/>
  <c r="FE5" i="6" s="1"/>
  <c r="E162" i="1"/>
  <c r="FE4" i="6" s="1"/>
  <c r="D162" i="1"/>
  <c r="H161" i="1"/>
  <c r="FD7" i="6" s="1"/>
  <c r="G161" i="1"/>
  <c r="F161" i="1"/>
  <c r="FD5" i="6" s="1"/>
  <c r="E161" i="1"/>
  <c r="FD4" i="6" s="1"/>
  <c r="D161" i="1"/>
  <c r="H160" i="1"/>
  <c r="FC7" i="6" s="1"/>
  <c r="G160" i="1"/>
  <c r="F160" i="1"/>
  <c r="FC5" i="6" s="1"/>
  <c r="E160" i="1"/>
  <c r="FC4" i="6" s="1"/>
  <c r="D160" i="1"/>
  <c r="H159" i="1"/>
  <c r="FB7" i="6" s="1"/>
  <c r="G159" i="1"/>
  <c r="F159" i="1"/>
  <c r="FB5" i="6" s="1"/>
  <c r="E159" i="1"/>
  <c r="FB4" i="6" s="1"/>
  <c r="D159" i="1"/>
  <c r="H158" i="1"/>
  <c r="FA7" i="6" s="1"/>
  <c r="G158" i="1"/>
  <c r="F158" i="1"/>
  <c r="FA5" i="6" s="1"/>
  <c r="E158" i="1"/>
  <c r="FA4" i="6" s="1"/>
  <c r="D158" i="1"/>
  <c r="H157" i="1"/>
  <c r="EZ7" i="6" s="1"/>
  <c r="G157" i="1"/>
  <c r="F157" i="1"/>
  <c r="EZ5" i="6" s="1"/>
  <c r="E157" i="1"/>
  <c r="EZ4" i="6" s="1"/>
  <c r="D157" i="1"/>
  <c r="H156" i="1"/>
  <c r="EY7" i="6" s="1"/>
  <c r="G156" i="1"/>
  <c r="F156" i="1"/>
  <c r="EY5" i="6" s="1"/>
  <c r="E156" i="1"/>
  <c r="EY4" i="6" s="1"/>
  <c r="D156" i="1"/>
  <c r="H155" i="1"/>
  <c r="EX7" i="6" s="1"/>
  <c r="G155" i="1"/>
  <c r="F155" i="1"/>
  <c r="EX5" i="6" s="1"/>
  <c r="E155" i="1"/>
  <c r="EX4" i="6" s="1"/>
  <c r="D155" i="1"/>
  <c r="H154" i="1"/>
  <c r="EW7" i="6" s="1"/>
  <c r="G154" i="1"/>
  <c r="F154" i="1"/>
  <c r="EW5" i="6" s="1"/>
  <c r="E154" i="1"/>
  <c r="EW4" i="6" s="1"/>
  <c r="D154" i="1"/>
  <c r="H153" i="1"/>
  <c r="EV7" i="6" s="1"/>
  <c r="G153" i="1"/>
  <c r="F153" i="1"/>
  <c r="EV5" i="6" s="1"/>
  <c r="E153" i="1"/>
  <c r="EV4" i="6" s="1"/>
  <c r="D153" i="1"/>
  <c r="H152" i="1"/>
  <c r="EU7" i="6" s="1"/>
  <c r="G152" i="1"/>
  <c r="F152" i="1"/>
  <c r="EU5" i="6" s="1"/>
  <c r="E152" i="1"/>
  <c r="EU4" i="6" s="1"/>
  <c r="D152" i="1"/>
  <c r="H151" i="1"/>
  <c r="ET7" i="6" s="1"/>
  <c r="G151" i="1"/>
  <c r="F151" i="1"/>
  <c r="ET5" i="6" s="1"/>
  <c r="E151" i="1"/>
  <c r="ET4" i="6" s="1"/>
  <c r="D151" i="1"/>
  <c r="H150" i="1"/>
  <c r="ES7" i="6" s="1"/>
  <c r="G150" i="1"/>
  <c r="F150" i="1"/>
  <c r="ES5" i="6" s="1"/>
  <c r="E150" i="1"/>
  <c r="ES4" i="6" s="1"/>
  <c r="D150" i="1"/>
  <c r="H149" i="1"/>
  <c r="ER7" i="6" s="1"/>
  <c r="G149" i="1"/>
  <c r="F149" i="1"/>
  <c r="ER5" i="6" s="1"/>
  <c r="E149" i="1"/>
  <c r="ER4" i="6" s="1"/>
  <c r="D149" i="1"/>
  <c r="H148" i="1"/>
  <c r="EQ7" i="6" s="1"/>
  <c r="G148" i="1"/>
  <c r="F148" i="1"/>
  <c r="EQ5" i="6" s="1"/>
  <c r="E148" i="1"/>
  <c r="EQ4" i="6" s="1"/>
  <c r="D148" i="1"/>
  <c r="H147" i="1"/>
  <c r="EP7" i="6" s="1"/>
  <c r="G147" i="1"/>
  <c r="F147" i="1"/>
  <c r="EP5" i="6" s="1"/>
  <c r="E147" i="1"/>
  <c r="EP4" i="6" s="1"/>
  <c r="D147" i="1"/>
  <c r="H146" i="1"/>
  <c r="EO7" i="6" s="1"/>
  <c r="G146" i="1"/>
  <c r="F146" i="1"/>
  <c r="EO5" i="6" s="1"/>
  <c r="E146" i="1"/>
  <c r="EO4" i="6" s="1"/>
  <c r="D146" i="1"/>
  <c r="H145" i="1"/>
  <c r="EN7" i="6" s="1"/>
  <c r="G145" i="1"/>
  <c r="F145" i="1"/>
  <c r="EN5" i="6" s="1"/>
  <c r="E145" i="1"/>
  <c r="EN4" i="6" s="1"/>
  <c r="D145" i="1"/>
  <c r="H144" i="1"/>
  <c r="EM7" i="6" s="1"/>
  <c r="G144" i="1"/>
  <c r="F144" i="1"/>
  <c r="EM5" i="6" s="1"/>
  <c r="E144" i="1"/>
  <c r="EM4" i="6" s="1"/>
  <c r="D144" i="1"/>
  <c r="H143" i="1"/>
  <c r="EL7" i="6" s="1"/>
  <c r="G143" i="1"/>
  <c r="F143" i="1"/>
  <c r="EL5" i="6" s="1"/>
  <c r="E143" i="1"/>
  <c r="EL4" i="6" s="1"/>
  <c r="D143" i="1"/>
  <c r="H142" i="1"/>
  <c r="EK7" i="6" s="1"/>
  <c r="G142" i="1"/>
  <c r="F142" i="1"/>
  <c r="EK5" i="6" s="1"/>
  <c r="E142" i="1"/>
  <c r="EK4" i="6" s="1"/>
  <c r="D142" i="1"/>
  <c r="H141" i="1"/>
  <c r="EJ7" i="6" s="1"/>
  <c r="G141" i="1"/>
  <c r="F141" i="1"/>
  <c r="EJ5" i="6" s="1"/>
  <c r="E141" i="1"/>
  <c r="EJ4" i="6" s="1"/>
  <c r="D141" i="1"/>
  <c r="H140" i="1"/>
  <c r="EI7" i="6" s="1"/>
  <c r="G140" i="1"/>
  <c r="F140" i="1"/>
  <c r="EI5" i="6" s="1"/>
  <c r="E140" i="1"/>
  <c r="EI4" i="6" s="1"/>
  <c r="D140" i="1"/>
  <c r="H139" i="1"/>
  <c r="EH7" i="6" s="1"/>
  <c r="G139" i="1"/>
  <c r="F139" i="1"/>
  <c r="EH5" i="6" s="1"/>
  <c r="E139" i="1"/>
  <c r="EH4" i="6" s="1"/>
  <c r="D139" i="1"/>
  <c r="H138" i="1"/>
  <c r="EG7" i="6" s="1"/>
  <c r="G138" i="1"/>
  <c r="F138" i="1"/>
  <c r="EG5" i="6" s="1"/>
  <c r="E138" i="1"/>
  <c r="EG4" i="6" s="1"/>
  <c r="D138" i="1"/>
  <c r="H137" i="1"/>
  <c r="EF7" i="6" s="1"/>
  <c r="G137" i="1"/>
  <c r="F137" i="1"/>
  <c r="EF5" i="6" s="1"/>
  <c r="E137" i="1"/>
  <c r="EF4" i="6" s="1"/>
  <c r="D137" i="1"/>
  <c r="H136" i="1"/>
  <c r="EE7" i="6" s="1"/>
  <c r="G136" i="1"/>
  <c r="F136" i="1"/>
  <c r="EE5" i="6" s="1"/>
  <c r="E136" i="1"/>
  <c r="EE4" i="6" s="1"/>
  <c r="D136" i="1"/>
  <c r="H135" i="1"/>
  <c r="ED7" i="6" s="1"/>
  <c r="G135" i="1"/>
  <c r="F135" i="1"/>
  <c r="ED5" i="6" s="1"/>
  <c r="E135" i="1"/>
  <c r="ED4" i="6" s="1"/>
  <c r="D135" i="1"/>
  <c r="H134" i="1"/>
  <c r="EC7" i="6" s="1"/>
  <c r="G134" i="1"/>
  <c r="F134" i="1"/>
  <c r="EC5" i="6" s="1"/>
  <c r="E134" i="1"/>
  <c r="EC4" i="6" s="1"/>
  <c r="D134" i="1"/>
  <c r="H133" i="1"/>
  <c r="EB7" i="6" s="1"/>
  <c r="G133" i="1"/>
  <c r="F133" i="1"/>
  <c r="EB5" i="6" s="1"/>
  <c r="E133" i="1"/>
  <c r="EB4" i="6" s="1"/>
  <c r="D133" i="1"/>
  <c r="H132" i="1"/>
  <c r="EA7" i="6" s="1"/>
  <c r="G132" i="1"/>
  <c r="F132" i="1"/>
  <c r="EA5" i="6" s="1"/>
  <c r="E132" i="1"/>
  <c r="EA4" i="6" s="1"/>
  <c r="D132" i="1"/>
  <c r="H131" i="1"/>
  <c r="DZ7" i="6" s="1"/>
  <c r="G131" i="1"/>
  <c r="F131" i="1"/>
  <c r="DZ5" i="6" s="1"/>
  <c r="E131" i="1"/>
  <c r="DZ4" i="6" s="1"/>
  <c r="D131" i="1"/>
  <c r="H130" i="1"/>
  <c r="DY7" i="6" s="1"/>
  <c r="G130" i="1"/>
  <c r="F130" i="1"/>
  <c r="DY5" i="6" s="1"/>
  <c r="E130" i="1"/>
  <c r="DY4" i="6" s="1"/>
  <c r="D130" i="1"/>
  <c r="H129" i="1"/>
  <c r="DX7" i="6" s="1"/>
  <c r="G129" i="1"/>
  <c r="F129" i="1"/>
  <c r="DX5" i="6" s="1"/>
  <c r="E129" i="1"/>
  <c r="DX4" i="6" s="1"/>
  <c r="D129" i="1"/>
  <c r="H128" i="1"/>
  <c r="DW7" i="6" s="1"/>
  <c r="G128" i="1"/>
  <c r="F128" i="1"/>
  <c r="DW5" i="6" s="1"/>
  <c r="E128" i="1"/>
  <c r="DW4" i="6" s="1"/>
  <c r="D128" i="1"/>
  <c r="H127" i="1"/>
  <c r="DV7" i="6" s="1"/>
  <c r="G127" i="1"/>
  <c r="F127" i="1"/>
  <c r="DV5" i="6" s="1"/>
  <c r="E127" i="1"/>
  <c r="DV4" i="6" s="1"/>
  <c r="D127" i="1"/>
  <c r="H126" i="1"/>
  <c r="DU7" i="6" s="1"/>
  <c r="G126" i="1"/>
  <c r="F126" i="1"/>
  <c r="DU5" i="6" s="1"/>
  <c r="E126" i="1"/>
  <c r="DU4" i="6" s="1"/>
  <c r="D126" i="1"/>
  <c r="H125" i="1"/>
  <c r="DT7" i="6" s="1"/>
  <c r="G125" i="1"/>
  <c r="F125" i="1"/>
  <c r="DT5" i="6" s="1"/>
  <c r="E125" i="1"/>
  <c r="DT4" i="6" s="1"/>
  <c r="D125" i="1"/>
  <c r="H124" i="1"/>
  <c r="DS7" i="6" s="1"/>
  <c r="G124" i="1"/>
  <c r="F124" i="1"/>
  <c r="DS5" i="6" s="1"/>
  <c r="E124" i="1"/>
  <c r="DS4" i="6" s="1"/>
  <c r="D124" i="1"/>
  <c r="H123" i="1"/>
  <c r="DR7" i="6" s="1"/>
  <c r="G123" i="1"/>
  <c r="F123" i="1"/>
  <c r="DR5" i="6" s="1"/>
  <c r="E123" i="1"/>
  <c r="DR4" i="6" s="1"/>
  <c r="D123" i="1"/>
  <c r="H122" i="1"/>
  <c r="DQ7" i="6" s="1"/>
  <c r="G122" i="1"/>
  <c r="F122" i="1"/>
  <c r="DQ5" i="6" s="1"/>
  <c r="E122" i="1"/>
  <c r="DQ4" i="6" s="1"/>
  <c r="D122" i="1"/>
  <c r="H121" i="1"/>
  <c r="DP7" i="6" s="1"/>
  <c r="G121" i="1"/>
  <c r="F121" i="1"/>
  <c r="DP5" i="6" s="1"/>
  <c r="E121" i="1"/>
  <c r="DP4" i="6" s="1"/>
  <c r="D121" i="1"/>
  <c r="H120" i="1"/>
  <c r="DO7" i="6" s="1"/>
  <c r="G120" i="1"/>
  <c r="F120" i="1"/>
  <c r="DO5" i="6" s="1"/>
  <c r="E120" i="1"/>
  <c r="DO4" i="6" s="1"/>
  <c r="D120" i="1"/>
  <c r="H119" i="1"/>
  <c r="DN7" i="6" s="1"/>
  <c r="G119" i="1"/>
  <c r="F119" i="1"/>
  <c r="DN5" i="6" s="1"/>
  <c r="E119" i="1"/>
  <c r="DN4" i="6" s="1"/>
  <c r="D119" i="1"/>
  <c r="H118" i="1"/>
  <c r="DM7" i="6" s="1"/>
  <c r="G118" i="1"/>
  <c r="F118" i="1"/>
  <c r="DM5" i="6" s="1"/>
  <c r="E118" i="1"/>
  <c r="DM4" i="6" s="1"/>
  <c r="D118" i="1"/>
  <c r="H117" i="1"/>
  <c r="DL7" i="6" s="1"/>
  <c r="G117" i="1"/>
  <c r="F117" i="1"/>
  <c r="DL5" i="6" s="1"/>
  <c r="E117" i="1"/>
  <c r="DL4" i="6" s="1"/>
  <c r="D117" i="1"/>
  <c r="H116" i="1"/>
  <c r="DK7" i="6" s="1"/>
  <c r="G116" i="1"/>
  <c r="F116" i="1"/>
  <c r="DK5" i="6" s="1"/>
  <c r="E116" i="1"/>
  <c r="DK4" i="6" s="1"/>
  <c r="D116" i="1"/>
  <c r="H115" i="1"/>
  <c r="DJ7" i="6" s="1"/>
  <c r="G115" i="1"/>
  <c r="F115" i="1"/>
  <c r="DJ5" i="6" s="1"/>
  <c r="E115" i="1"/>
  <c r="DJ4" i="6" s="1"/>
  <c r="D115" i="1"/>
  <c r="H114" i="1"/>
  <c r="DI7" i="6" s="1"/>
  <c r="G114" i="1"/>
  <c r="F114" i="1"/>
  <c r="DI5" i="6" s="1"/>
  <c r="E114" i="1"/>
  <c r="DI4" i="6" s="1"/>
  <c r="D114" i="1"/>
  <c r="H113" i="1"/>
  <c r="DH7" i="6" s="1"/>
  <c r="G113" i="1"/>
  <c r="F113" i="1"/>
  <c r="DH5" i="6" s="1"/>
  <c r="E113" i="1"/>
  <c r="DH4" i="6" s="1"/>
  <c r="D113" i="1"/>
  <c r="H112" i="1"/>
  <c r="DG7" i="6" s="1"/>
  <c r="G112" i="1"/>
  <c r="F112" i="1"/>
  <c r="DG5" i="6" s="1"/>
  <c r="E112" i="1"/>
  <c r="DG4" i="6" s="1"/>
  <c r="D112" i="1"/>
  <c r="H111" i="1"/>
  <c r="DF7" i="6" s="1"/>
  <c r="G111" i="1"/>
  <c r="F111" i="1"/>
  <c r="DF5" i="6" s="1"/>
  <c r="E111" i="1"/>
  <c r="DF4" i="6" s="1"/>
  <c r="D111" i="1"/>
  <c r="H110" i="1"/>
  <c r="DE7" i="6" s="1"/>
  <c r="G110" i="1"/>
  <c r="F110" i="1"/>
  <c r="DE5" i="6" s="1"/>
  <c r="E110" i="1"/>
  <c r="DE4" i="6" s="1"/>
  <c r="D110" i="1"/>
  <c r="H109" i="1"/>
  <c r="DD7" i="6" s="1"/>
  <c r="G109" i="1"/>
  <c r="F109" i="1"/>
  <c r="DD5" i="6" s="1"/>
  <c r="E109" i="1"/>
  <c r="DD4" i="6" s="1"/>
  <c r="D109" i="1"/>
  <c r="H108" i="1"/>
  <c r="DC7" i="6" s="1"/>
  <c r="G108" i="1"/>
  <c r="F108" i="1"/>
  <c r="DC5" i="6" s="1"/>
  <c r="E108" i="1"/>
  <c r="DC4" i="6" s="1"/>
  <c r="D108" i="1"/>
  <c r="H107" i="1"/>
  <c r="DB7" i="6" s="1"/>
  <c r="G107" i="1"/>
  <c r="F107" i="1"/>
  <c r="DB5" i="6" s="1"/>
  <c r="E107" i="1"/>
  <c r="DB4" i="6" s="1"/>
  <c r="D107" i="1"/>
  <c r="H106" i="1"/>
  <c r="DA7" i="6" s="1"/>
  <c r="G106" i="1"/>
  <c r="F106" i="1"/>
  <c r="DA5" i="6" s="1"/>
  <c r="E106" i="1"/>
  <c r="DA4" i="6" s="1"/>
  <c r="D106" i="1"/>
  <c r="H105" i="1"/>
  <c r="CZ7" i="6" s="1"/>
  <c r="G105" i="1"/>
  <c r="F105" i="1"/>
  <c r="CZ5" i="6" s="1"/>
  <c r="E105" i="1"/>
  <c r="CZ4" i="6" s="1"/>
  <c r="D105" i="1"/>
  <c r="H104" i="1"/>
  <c r="CY7" i="6" s="1"/>
  <c r="G104" i="1"/>
  <c r="F104" i="1"/>
  <c r="CY5" i="6" s="1"/>
  <c r="E104" i="1"/>
  <c r="CY4" i="6" s="1"/>
  <c r="D104" i="1"/>
  <c r="H103" i="1"/>
  <c r="CX7" i="6" s="1"/>
  <c r="G103" i="1"/>
  <c r="F103" i="1"/>
  <c r="CX5" i="6" s="1"/>
  <c r="E103" i="1"/>
  <c r="CX4" i="6" s="1"/>
  <c r="D103" i="1"/>
  <c r="H102" i="1"/>
  <c r="CW7" i="6" s="1"/>
  <c r="G102" i="1"/>
  <c r="F102" i="1"/>
  <c r="CW5" i="6" s="1"/>
  <c r="E102" i="1"/>
  <c r="CW4" i="6" s="1"/>
  <c r="D102" i="1"/>
  <c r="H101" i="1"/>
  <c r="CV7" i="6" s="1"/>
  <c r="G101" i="1"/>
  <c r="F101" i="1"/>
  <c r="CV5" i="6" s="1"/>
  <c r="E101" i="1"/>
  <c r="CV4" i="6" s="1"/>
  <c r="D101" i="1"/>
  <c r="H100" i="1"/>
  <c r="CU7" i="6" s="1"/>
  <c r="G100" i="1"/>
  <c r="F100" i="1"/>
  <c r="CU5" i="6" s="1"/>
  <c r="E100" i="1"/>
  <c r="CU4" i="6" s="1"/>
  <c r="D100" i="1"/>
  <c r="H99" i="1"/>
  <c r="CT7" i="6" s="1"/>
  <c r="G99" i="1"/>
  <c r="F99" i="1"/>
  <c r="CT5" i="6" s="1"/>
  <c r="E99" i="1"/>
  <c r="CT4" i="6" s="1"/>
  <c r="D99" i="1"/>
  <c r="H98" i="1"/>
  <c r="CS7" i="6" s="1"/>
  <c r="G98" i="1"/>
  <c r="F98" i="1"/>
  <c r="CS5" i="6" s="1"/>
  <c r="E98" i="1"/>
  <c r="CS4" i="6" s="1"/>
  <c r="D98" i="1"/>
  <c r="H97" i="1"/>
  <c r="CR7" i="6" s="1"/>
  <c r="G97" i="1"/>
  <c r="F97" i="1"/>
  <c r="CR5" i="6" s="1"/>
  <c r="E97" i="1"/>
  <c r="CR4" i="6" s="1"/>
  <c r="D97" i="1"/>
  <c r="H96" i="1"/>
  <c r="CQ7" i="6" s="1"/>
  <c r="G96" i="1"/>
  <c r="F96" i="1"/>
  <c r="CQ5" i="6" s="1"/>
  <c r="E96" i="1"/>
  <c r="CQ4" i="6" s="1"/>
  <c r="D96" i="1"/>
  <c r="H95" i="1"/>
  <c r="CP7" i="6" s="1"/>
  <c r="G95" i="1"/>
  <c r="F95" i="1"/>
  <c r="CP5" i="6" s="1"/>
  <c r="E95" i="1"/>
  <c r="CP4" i="6" s="1"/>
  <c r="D95" i="1"/>
  <c r="H94" i="1"/>
  <c r="CO7" i="6" s="1"/>
  <c r="G94" i="1"/>
  <c r="F94" i="1"/>
  <c r="CO5" i="6" s="1"/>
  <c r="E94" i="1"/>
  <c r="CO4" i="6" s="1"/>
  <c r="D94" i="1"/>
  <c r="H93" i="1"/>
  <c r="CN7" i="6" s="1"/>
  <c r="G93" i="1"/>
  <c r="F93" i="1"/>
  <c r="CN5" i="6" s="1"/>
  <c r="E93" i="1"/>
  <c r="CN4" i="6" s="1"/>
  <c r="D93" i="1"/>
  <c r="H92" i="1"/>
  <c r="CM7" i="6" s="1"/>
  <c r="G92" i="1"/>
  <c r="F92" i="1"/>
  <c r="CM5" i="6" s="1"/>
  <c r="E92" i="1"/>
  <c r="CM4" i="6" s="1"/>
  <c r="D92" i="1"/>
  <c r="H91" i="1"/>
  <c r="CL7" i="6" s="1"/>
  <c r="G91" i="1"/>
  <c r="F91" i="1"/>
  <c r="CL5" i="6" s="1"/>
  <c r="E91" i="1"/>
  <c r="CL4" i="6" s="1"/>
  <c r="D91" i="1"/>
  <c r="H90" i="1"/>
  <c r="CK7" i="6" s="1"/>
  <c r="G90" i="1"/>
  <c r="F90" i="1"/>
  <c r="CK5" i="6" s="1"/>
  <c r="E90" i="1"/>
  <c r="CK4" i="6" s="1"/>
  <c r="D90" i="1"/>
  <c r="H89" i="1"/>
  <c r="CJ7" i="6" s="1"/>
  <c r="G89" i="1"/>
  <c r="F89" i="1"/>
  <c r="CJ5" i="6" s="1"/>
  <c r="E89" i="1"/>
  <c r="CJ4" i="6" s="1"/>
  <c r="D89" i="1"/>
  <c r="H88" i="1"/>
  <c r="CI7" i="6" s="1"/>
  <c r="G88" i="1"/>
  <c r="F88" i="1"/>
  <c r="CI5" i="6" s="1"/>
  <c r="E88" i="1"/>
  <c r="CI4" i="6" s="1"/>
  <c r="D88" i="1"/>
  <c r="H87" i="1"/>
  <c r="CH7" i="6" s="1"/>
  <c r="G87" i="1"/>
  <c r="F87" i="1"/>
  <c r="CH5" i="6" s="1"/>
  <c r="E87" i="1"/>
  <c r="CH4" i="6" s="1"/>
  <c r="D87" i="1"/>
  <c r="H86" i="1"/>
  <c r="CG7" i="6" s="1"/>
  <c r="G86" i="1"/>
  <c r="F86" i="1"/>
  <c r="CG5" i="6" s="1"/>
  <c r="E86" i="1"/>
  <c r="CG4" i="6" s="1"/>
  <c r="D86" i="1"/>
  <c r="H85" i="1"/>
  <c r="CF7" i="6" s="1"/>
  <c r="G85" i="1"/>
  <c r="F85" i="1"/>
  <c r="CF5" i="6" s="1"/>
  <c r="E85" i="1"/>
  <c r="CF4" i="6" s="1"/>
  <c r="D85" i="1"/>
  <c r="H84" i="1"/>
  <c r="CE7" i="6" s="1"/>
  <c r="G84" i="1"/>
  <c r="F84" i="1"/>
  <c r="CE5" i="6" s="1"/>
  <c r="E84" i="1"/>
  <c r="CE4" i="6" s="1"/>
  <c r="D84" i="1"/>
  <c r="H83" i="1"/>
  <c r="CD7" i="6" s="1"/>
  <c r="G83" i="1"/>
  <c r="F83" i="1"/>
  <c r="CD5" i="6" s="1"/>
  <c r="E83" i="1"/>
  <c r="CD4" i="6" s="1"/>
  <c r="D83" i="1"/>
  <c r="H82" i="1"/>
  <c r="CC7" i="6" s="1"/>
  <c r="G82" i="1"/>
  <c r="F82" i="1"/>
  <c r="CC5" i="6" s="1"/>
  <c r="E82" i="1"/>
  <c r="CC4" i="6" s="1"/>
  <c r="D82" i="1"/>
  <c r="H81" i="1"/>
  <c r="CB7" i="6" s="1"/>
  <c r="G81" i="1"/>
  <c r="F81" i="1"/>
  <c r="CB5" i="6" s="1"/>
  <c r="E81" i="1"/>
  <c r="CB4" i="6" s="1"/>
  <c r="D81" i="1"/>
  <c r="H80" i="1"/>
  <c r="CA7" i="6" s="1"/>
  <c r="G80" i="1"/>
  <c r="F80" i="1"/>
  <c r="CA5" i="6" s="1"/>
  <c r="E80" i="1"/>
  <c r="CA4" i="6" s="1"/>
  <c r="D80" i="1"/>
  <c r="H79" i="1"/>
  <c r="BZ7" i="6" s="1"/>
  <c r="G79" i="1"/>
  <c r="F79" i="1"/>
  <c r="BZ5" i="6" s="1"/>
  <c r="E79" i="1"/>
  <c r="BZ4" i="6" s="1"/>
  <c r="D79" i="1"/>
  <c r="H78" i="1"/>
  <c r="BY7" i="6" s="1"/>
  <c r="G78" i="1"/>
  <c r="F78" i="1"/>
  <c r="BY5" i="6" s="1"/>
  <c r="E78" i="1"/>
  <c r="BY4" i="6" s="1"/>
  <c r="D78" i="1"/>
  <c r="H77" i="1"/>
  <c r="BX7" i="6" s="1"/>
  <c r="G77" i="1"/>
  <c r="F77" i="1"/>
  <c r="BX5" i="6" s="1"/>
  <c r="E77" i="1"/>
  <c r="BX4" i="6" s="1"/>
  <c r="D77" i="1"/>
  <c r="H76" i="1"/>
  <c r="BW7" i="6" s="1"/>
  <c r="G76" i="1"/>
  <c r="F76" i="1"/>
  <c r="BW5" i="6" s="1"/>
  <c r="E76" i="1"/>
  <c r="BW4" i="6" s="1"/>
  <c r="D76" i="1"/>
  <c r="H75" i="1"/>
  <c r="BV7" i="6" s="1"/>
  <c r="G75" i="1"/>
  <c r="F75" i="1"/>
  <c r="BV5" i="6" s="1"/>
  <c r="E75" i="1"/>
  <c r="BV4" i="6" s="1"/>
  <c r="D75" i="1"/>
  <c r="H74" i="1"/>
  <c r="BU7" i="6" s="1"/>
  <c r="G74" i="1"/>
  <c r="F74" i="1"/>
  <c r="BU5" i="6" s="1"/>
  <c r="E74" i="1"/>
  <c r="BU4" i="6" s="1"/>
  <c r="D74" i="1"/>
  <c r="H73" i="1"/>
  <c r="BT7" i="6" s="1"/>
  <c r="G73" i="1"/>
  <c r="F73" i="1"/>
  <c r="BT5" i="6" s="1"/>
  <c r="E73" i="1"/>
  <c r="BT4" i="6" s="1"/>
  <c r="D73" i="1"/>
  <c r="H72" i="1"/>
  <c r="BS7" i="6" s="1"/>
  <c r="G72" i="1"/>
  <c r="F72" i="1"/>
  <c r="BS5" i="6" s="1"/>
  <c r="E72" i="1"/>
  <c r="BS4" i="6" s="1"/>
  <c r="D72" i="1"/>
  <c r="H71" i="1"/>
  <c r="BR7" i="6" s="1"/>
  <c r="G71" i="1"/>
  <c r="F71" i="1"/>
  <c r="BR5" i="6" s="1"/>
  <c r="E71" i="1"/>
  <c r="BR4" i="6" s="1"/>
  <c r="D71" i="1"/>
  <c r="H70" i="1"/>
  <c r="BQ7" i="6" s="1"/>
  <c r="G70" i="1"/>
  <c r="F70" i="1"/>
  <c r="BQ5" i="6" s="1"/>
  <c r="E70" i="1"/>
  <c r="BQ4" i="6" s="1"/>
  <c r="D70" i="1"/>
  <c r="H69" i="1"/>
  <c r="BP7" i="6" s="1"/>
  <c r="G69" i="1"/>
  <c r="F69" i="1"/>
  <c r="BP5" i="6" s="1"/>
  <c r="E69" i="1"/>
  <c r="BP4" i="6" s="1"/>
  <c r="D69" i="1"/>
  <c r="H68" i="1"/>
  <c r="BO7" i="6" s="1"/>
  <c r="G68" i="1"/>
  <c r="F68" i="1"/>
  <c r="BO5" i="6" s="1"/>
  <c r="E68" i="1"/>
  <c r="BO4" i="6" s="1"/>
  <c r="D68" i="1"/>
  <c r="H67" i="1"/>
  <c r="BN7" i="6" s="1"/>
  <c r="G67" i="1"/>
  <c r="F67" i="1"/>
  <c r="BN5" i="6" s="1"/>
  <c r="E67" i="1"/>
  <c r="BN4" i="6" s="1"/>
  <c r="D67" i="1"/>
  <c r="H66" i="1"/>
  <c r="BM7" i="6" s="1"/>
  <c r="G66" i="1"/>
  <c r="F66" i="1"/>
  <c r="BM5" i="6" s="1"/>
  <c r="E66" i="1"/>
  <c r="BM4" i="6" s="1"/>
  <c r="D66" i="1"/>
  <c r="H65" i="1"/>
  <c r="BL7" i="6" s="1"/>
  <c r="G65" i="1"/>
  <c r="F65" i="1"/>
  <c r="BL5" i="6" s="1"/>
  <c r="E65" i="1"/>
  <c r="BL4" i="6" s="1"/>
  <c r="D65" i="1"/>
  <c r="H64" i="1"/>
  <c r="BK7" i="6" s="1"/>
  <c r="G64" i="1"/>
  <c r="F64" i="1"/>
  <c r="BK5" i="6" s="1"/>
  <c r="E64" i="1"/>
  <c r="BK4" i="6" s="1"/>
  <c r="D64" i="1"/>
  <c r="H63" i="1"/>
  <c r="BJ7" i="6" s="1"/>
  <c r="G63" i="1"/>
  <c r="F63" i="1"/>
  <c r="BJ5" i="6" s="1"/>
  <c r="E63" i="1"/>
  <c r="BJ4" i="6" s="1"/>
  <c r="D63" i="1"/>
  <c r="H62" i="1"/>
  <c r="BI7" i="6" s="1"/>
  <c r="G62" i="1"/>
  <c r="F62" i="1"/>
  <c r="BI5" i="6" s="1"/>
  <c r="E62" i="1"/>
  <c r="BI4" i="6" s="1"/>
  <c r="D62" i="1"/>
  <c r="H61" i="1"/>
  <c r="BH7" i="6" s="1"/>
  <c r="G61" i="1"/>
  <c r="F61" i="1"/>
  <c r="BH5" i="6" s="1"/>
  <c r="E61" i="1"/>
  <c r="BH4" i="6" s="1"/>
  <c r="D61" i="1"/>
  <c r="H60" i="1"/>
  <c r="BG7" i="6" s="1"/>
  <c r="G60" i="1"/>
  <c r="F60" i="1"/>
  <c r="BG5" i="6" s="1"/>
  <c r="E60" i="1"/>
  <c r="BG4" i="6" s="1"/>
  <c r="D60" i="1"/>
  <c r="H59" i="1"/>
  <c r="BF7" i="6" s="1"/>
  <c r="G59" i="1"/>
  <c r="F59" i="1"/>
  <c r="BF5" i="6" s="1"/>
  <c r="E59" i="1"/>
  <c r="BF4" i="6" s="1"/>
  <c r="D59" i="1"/>
  <c r="H58" i="1"/>
  <c r="BE7" i="6" s="1"/>
  <c r="G58" i="1"/>
  <c r="F58" i="1"/>
  <c r="BE5" i="6" s="1"/>
  <c r="E58" i="1"/>
  <c r="BE4" i="6" s="1"/>
  <c r="D58" i="1"/>
  <c r="H57" i="1"/>
  <c r="BD7" i="6" s="1"/>
  <c r="G57" i="1"/>
  <c r="F57" i="1"/>
  <c r="BD5" i="6" s="1"/>
  <c r="E57" i="1"/>
  <c r="BD4" i="6" s="1"/>
  <c r="D57" i="1"/>
  <c r="H56" i="1"/>
  <c r="BC7" i="6" s="1"/>
  <c r="G56" i="1"/>
  <c r="F56" i="1"/>
  <c r="BC5" i="6" s="1"/>
  <c r="E56" i="1"/>
  <c r="BC4" i="6" s="1"/>
  <c r="D56" i="1"/>
  <c r="H55" i="1"/>
  <c r="BB7" i="6" s="1"/>
  <c r="G55" i="1"/>
  <c r="F55" i="1"/>
  <c r="BB5" i="6" s="1"/>
  <c r="E55" i="1"/>
  <c r="BB4" i="6" s="1"/>
  <c r="D55" i="1"/>
  <c r="H54" i="1"/>
  <c r="BA7" i="6" s="1"/>
  <c r="G54" i="1"/>
  <c r="F54" i="1"/>
  <c r="BA5" i="6" s="1"/>
  <c r="E54" i="1"/>
  <c r="BA4" i="6" s="1"/>
  <c r="D54" i="1"/>
  <c r="H53" i="1"/>
  <c r="AZ7" i="6" s="1"/>
  <c r="G53" i="1"/>
  <c r="F53" i="1"/>
  <c r="AZ5" i="6" s="1"/>
  <c r="E53" i="1"/>
  <c r="AZ4" i="6" s="1"/>
  <c r="D53" i="1"/>
  <c r="H52" i="1"/>
  <c r="AY7" i="6" s="1"/>
  <c r="G52" i="1"/>
  <c r="F52" i="1"/>
  <c r="AY5" i="6" s="1"/>
  <c r="E52" i="1"/>
  <c r="AY4" i="6" s="1"/>
  <c r="D52" i="1"/>
  <c r="H51" i="1"/>
  <c r="AX7" i="6" s="1"/>
  <c r="G51" i="1"/>
  <c r="F51" i="1"/>
  <c r="AX5" i="6" s="1"/>
  <c r="E51" i="1"/>
  <c r="AX4" i="6" s="1"/>
  <c r="D51" i="1"/>
  <c r="H50" i="1"/>
  <c r="AW7" i="6" s="1"/>
  <c r="G50" i="1"/>
  <c r="F50" i="1"/>
  <c r="AW5" i="6" s="1"/>
  <c r="E50" i="1"/>
  <c r="AW4" i="6" s="1"/>
  <c r="D50" i="1"/>
  <c r="H49" i="1"/>
  <c r="AV7" i="6" s="1"/>
  <c r="G49" i="1"/>
  <c r="F49" i="1"/>
  <c r="AV5" i="6" s="1"/>
  <c r="E49" i="1"/>
  <c r="AV4" i="6" s="1"/>
  <c r="D49" i="1"/>
  <c r="H48" i="1"/>
  <c r="AU7" i="6" s="1"/>
  <c r="G48" i="1"/>
  <c r="F48" i="1"/>
  <c r="AU5" i="6" s="1"/>
  <c r="E48" i="1"/>
  <c r="AU4" i="6" s="1"/>
  <c r="D48" i="1"/>
  <c r="H47" i="1"/>
  <c r="AT7" i="6" s="1"/>
  <c r="G47" i="1"/>
  <c r="F47" i="1"/>
  <c r="AT5" i="6" s="1"/>
  <c r="E47" i="1"/>
  <c r="AT4" i="6" s="1"/>
  <c r="D47" i="1"/>
  <c r="H46" i="1"/>
  <c r="AS7" i="6" s="1"/>
  <c r="G46" i="1"/>
  <c r="F46" i="1"/>
  <c r="AS5" i="6" s="1"/>
  <c r="E46" i="1"/>
  <c r="AS4" i="6" s="1"/>
  <c r="D46" i="1"/>
  <c r="H45" i="1"/>
  <c r="AR7" i="6" s="1"/>
  <c r="G45" i="1"/>
  <c r="F45" i="1"/>
  <c r="AR5" i="6" s="1"/>
  <c r="E45" i="1"/>
  <c r="AR4" i="6" s="1"/>
  <c r="D45" i="1"/>
  <c r="H44" i="1"/>
  <c r="AQ7" i="6" s="1"/>
  <c r="G44" i="1"/>
  <c r="F44" i="1"/>
  <c r="AQ5" i="6" s="1"/>
  <c r="E44" i="1"/>
  <c r="AQ4" i="6" s="1"/>
  <c r="D44" i="1"/>
  <c r="H43" i="1"/>
  <c r="AP7" i="6" s="1"/>
  <c r="G43" i="1"/>
  <c r="F43" i="1"/>
  <c r="AP5" i="6" s="1"/>
  <c r="E43" i="1"/>
  <c r="AP4" i="6" s="1"/>
  <c r="D43" i="1"/>
  <c r="H42" i="1"/>
  <c r="AO7" i="6" s="1"/>
  <c r="G42" i="1"/>
  <c r="F42" i="1"/>
  <c r="AO5" i="6" s="1"/>
  <c r="E42" i="1"/>
  <c r="AO4" i="6" s="1"/>
  <c r="D42" i="1"/>
  <c r="H41" i="1"/>
  <c r="AN7" i="6" s="1"/>
  <c r="G41" i="1"/>
  <c r="F41" i="1"/>
  <c r="AN5" i="6" s="1"/>
  <c r="E41" i="1"/>
  <c r="AN4" i="6" s="1"/>
  <c r="D41" i="1"/>
  <c r="H40" i="1"/>
  <c r="AM7" i="6" s="1"/>
  <c r="G40" i="1"/>
  <c r="F40" i="1"/>
  <c r="AM5" i="6" s="1"/>
  <c r="E40" i="1"/>
  <c r="AM4" i="6" s="1"/>
  <c r="D40" i="1"/>
  <c r="H39" i="1"/>
  <c r="AL7" i="6" s="1"/>
  <c r="G39" i="1"/>
  <c r="F39" i="1"/>
  <c r="AL5" i="6" s="1"/>
  <c r="E39" i="1"/>
  <c r="AL4" i="6" s="1"/>
  <c r="D39" i="1"/>
  <c r="H38" i="1"/>
  <c r="AK7" i="6" s="1"/>
  <c r="G38" i="1"/>
  <c r="F38" i="1"/>
  <c r="AK5" i="6" s="1"/>
  <c r="E38" i="1"/>
  <c r="AK4" i="6" s="1"/>
  <c r="D38" i="1"/>
  <c r="H37" i="1"/>
  <c r="AJ7" i="6" s="1"/>
  <c r="G37" i="1"/>
  <c r="F37" i="1"/>
  <c r="AJ5" i="6" s="1"/>
  <c r="E37" i="1"/>
  <c r="AJ4" i="6" s="1"/>
  <c r="D37" i="1"/>
  <c r="H36" i="1"/>
  <c r="AI7" i="6" s="1"/>
  <c r="G36" i="1"/>
  <c r="F36" i="1"/>
  <c r="AI5" i="6" s="1"/>
  <c r="E36" i="1"/>
  <c r="AI4" i="6" s="1"/>
  <c r="D36" i="1"/>
  <c r="H35" i="1"/>
  <c r="AH7" i="6" s="1"/>
  <c r="G35" i="1"/>
  <c r="F35" i="1"/>
  <c r="AH5" i="6" s="1"/>
  <c r="E35" i="1"/>
  <c r="AH4" i="6" s="1"/>
  <c r="D35" i="1"/>
  <c r="H34" i="1"/>
  <c r="AG7" i="6" s="1"/>
  <c r="G34" i="1"/>
  <c r="F34" i="1"/>
  <c r="AG5" i="6" s="1"/>
  <c r="E34" i="1"/>
  <c r="AG4" i="6" s="1"/>
  <c r="D34" i="1"/>
  <c r="H33" i="1"/>
  <c r="AF7" i="6" s="1"/>
  <c r="G33" i="1"/>
  <c r="F33" i="1"/>
  <c r="AF5" i="6" s="1"/>
  <c r="E33" i="1"/>
  <c r="AF4" i="6" s="1"/>
  <c r="D33" i="1"/>
  <c r="H32" i="1"/>
  <c r="AE7" i="6" s="1"/>
  <c r="G32" i="1"/>
  <c r="F32" i="1"/>
  <c r="AE5" i="6" s="1"/>
  <c r="E32" i="1"/>
  <c r="AE4" i="6" s="1"/>
  <c r="D32" i="1"/>
  <c r="H31" i="1"/>
  <c r="AD7" i="6" s="1"/>
  <c r="G31" i="1"/>
  <c r="F31" i="1"/>
  <c r="AD5" i="6" s="1"/>
  <c r="E31" i="1"/>
  <c r="AD4" i="6" s="1"/>
  <c r="D31" i="1"/>
  <c r="H30" i="1"/>
  <c r="AC7" i="6" s="1"/>
  <c r="G30" i="1"/>
  <c r="F30" i="1"/>
  <c r="AC5" i="6" s="1"/>
  <c r="E30" i="1"/>
  <c r="AC4" i="6" s="1"/>
  <c r="D30" i="1"/>
  <c r="H29" i="1"/>
  <c r="AB7" i="6" s="1"/>
  <c r="G29" i="1"/>
  <c r="F29" i="1"/>
  <c r="AB5" i="6" s="1"/>
  <c r="E29" i="1"/>
  <c r="AB4" i="6" s="1"/>
  <c r="D29" i="1"/>
  <c r="H28" i="1"/>
  <c r="AA7" i="6" s="1"/>
  <c r="G28" i="1"/>
  <c r="F28" i="1"/>
  <c r="AA5" i="6" s="1"/>
  <c r="E28" i="1"/>
  <c r="AA4" i="6" s="1"/>
  <c r="D28" i="1"/>
  <c r="H27" i="1"/>
  <c r="Z7" i="6" s="1"/>
  <c r="G27" i="1"/>
  <c r="F27" i="1"/>
  <c r="Z5" i="6" s="1"/>
  <c r="E27" i="1"/>
  <c r="Z4" i="6" s="1"/>
  <c r="D27" i="1"/>
  <c r="H26" i="1"/>
  <c r="Y7" i="6" s="1"/>
  <c r="G26" i="1"/>
  <c r="F26" i="1"/>
  <c r="Y5" i="6" s="1"/>
  <c r="E26" i="1"/>
  <c r="Y4" i="6" s="1"/>
  <c r="D26" i="1"/>
  <c r="H25" i="1"/>
  <c r="X7" i="6" s="1"/>
  <c r="G25" i="1"/>
  <c r="F25" i="1"/>
  <c r="X5" i="6" s="1"/>
  <c r="E25" i="1"/>
  <c r="X4" i="6" s="1"/>
  <c r="D25" i="1"/>
  <c r="H24" i="1"/>
  <c r="W7" i="6" s="1"/>
  <c r="G24" i="1"/>
  <c r="F24" i="1"/>
  <c r="W5" i="6" s="1"/>
  <c r="E24" i="1"/>
  <c r="W4" i="6" s="1"/>
  <c r="D24" i="1"/>
  <c r="H23" i="1"/>
  <c r="V7" i="6" s="1"/>
  <c r="G23" i="1"/>
  <c r="F23" i="1"/>
  <c r="V5" i="6" s="1"/>
  <c r="E23" i="1"/>
  <c r="V4" i="6" s="1"/>
  <c r="D23" i="1"/>
  <c r="H22" i="1"/>
  <c r="U7" i="6" s="1"/>
  <c r="G22" i="1"/>
  <c r="F22" i="1"/>
  <c r="U5" i="6" s="1"/>
  <c r="E22" i="1"/>
  <c r="U4" i="6" s="1"/>
  <c r="D22" i="1"/>
  <c r="H21" i="1"/>
  <c r="T7" i="6" s="1"/>
  <c r="G21" i="1"/>
  <c r="F21" i="1"/>
  <c r="T5" i="6" s="1"/>
  <c r="E21" i="1"/>
  <c r="T4" i="6" s="1"/>
  <c r="D21" i="1"/>
  <c r="H20" i="1"/>
  <c r="S7" i="6" s="1"/>
  <c r="G20" i="1"/>
  <c r="F20" i="1"/>
  <c r="S5" i="6" s="1"/>
  <c r="E20" i="1"/>
  <c r="S4" i="6" s="1"/>
  <c r="D20" i="1"/>
  <c r="H19" i="1"/>
  <c r="R7" i="6" s="1"/>
  <c r="G19" i="1"/>
  <c r="F19" i="1"/>
  <c r="R5" i="6" s="1"/>
  <c r="E19" i="1"/>
  <c r="R4" i="6" s="1"/>
  <c r="D19" i="1"/>
  <c r="H18" i="1"/>
  <c r="Q7" i="6" s="1"/>
  <c r="G18" i="1"/>
  <c r="F18" i="1"/>
  <c r="Q5" i="6" s="1"/>
  <c r="E18" i="1"/>
  <c r="Q4" i="6" s="1"/>
  <c r="D18" i="1"/>
  <c r="H17" i="1"/>
  <c r="P7" i="6" s="1"/>
  <c r="G17" i="1"/>
  <c r="F17" i="1"/>
  <c r="P5" i="6" s="1"/>
  <c r="E17" i="1"/>
  <c r="P4" i="6" s="1"/>
  <c r="D17" i="1"/>
  <c r="H16" i="1"/>
  <c r="O7" i="6" s="1"/>
  <c r="G16" i="1"/>
  <c r="F16" i="1"/>
  <c r="O5" i="6" s="1"/>
  <c r="E16" i="1"/>
  <c r="O4" i="6" s="1"/>
  <c r="D16" i="1"/>
  <c r="H15" i="1"/>
  <c r="N7" i="6" s="1"/>
  <c r="G15" i="1"/>
  <c r="F15" i="1"/>
  <c r="N5" i="6" s="1"/>
  <c r="E15" i="1"/>
  <c r="N4" i="6" s="1"/>
  <c r="D15" i="1"/>
  <c r="C15" i="1" s="1"/>
  <c r="N2" i="6" s="1"/>
  <c r="H14" i="1"/>
  <c r="M7" i="6" s="1"/>
  <c r="G14" i="1"/>
  <c r="F14" i="1"/>
  <c r="M5" i="6" s="1"/>
  <c r="E14" i="1"/>
  <c r="M4" i="6" s="1"/>
  <c r="D14" i="1"/>
  <c r="H13" i="1"/>
  <c r="L7" i="6" s="1"/>
  <c r="G13" i="1"/>
  <c r="F13" i="1"/>
  <c r="L5" i="6" s="1"/>
  <c r="E13" i="1"/>
  <c r="L4" i="6" s="1"/>
  <c r="D13" i="1"/>
  <c r="H12" i="1"/>
  <c r="K7" i="6" s="1"/>
  <c r="G12" i="1"/>
  <c r="F12" i="1"/>
  <c r="K5" i="6" s="1"/>
  <c r="E12" i="1"/>
  <c r="K4" i="6" s="1"/>
  <c r="D12" i="1"/>
  <c r="H11" i="1"/>
  <c r="J7" i="6" s="1"/>
  <c r="G11" i="1"/>
  <c r="F11" i="1"/>
  <c r="J5" i="6" s="1"/>
  <c r="E11" i="1"/>
  <c r="J4" i="6" s="1"/>
  <c r="D11" i="1"/>
  <c r="H10" i="1"/>
  <c r="I7" i="6" s="1"/>
  <c r="G10" i="1"/>
  <c r="F10" i="1"/>
  <c r="I5" i="6" s="1"/>
  <c r="E10" i="1"/>
  <c r="I4" i="6" s="1"/>
  <c r="D10" i="1"/>
  <c r="H9" i="1"/>
  <c r="H7" i="6" s="1"/>
  <c r="G9" i="1"/>
  <c r="F9" i="1"/>
  <c r="H5" i="6" s="1"/>
  <c r="E9" i="1"/>
  <c r="H4" i="6" s="1"/>
  <c r="D9" i="1"/>
  <c r="H8" i="1"/>
  <c r="G7" i="6" s="1"/>
  <c r="G8" i="1"/>
  <c r="F8" i="1"/>
  <c r="G5" i="6" s="1"/>
  <c r="E8" i="1"/>
  <c r="G4" i="6" s="1"/>
  <c r="D8" i="1"/>
  <c r="H7" i="1"/>
  <c r="F7" i="6" s="1"/>
  <c r="G7" i="1"/>
  <c r="F7" i="1"/>
  <c r="F5" i="6" s="1"/>
  <c r="E7" i="1"/>
  <c r="F4" i="6" s="1"/>
  <c r="D7" i="1"/>
  <c r="H6" i="1"/>
  <c r="E7" i="6" s="1"/>
  <c r="G6" i="1"/>
  <c r="F6" i="1"/>
  <c r="E5" i="6" s="1"/>
  <c r="E6" i="1"/>
  <c r="E4" i="6" s="1"/>
  <c r="D6" i="1"/>
  <c r="H5" i="1"/>
  <c r="D7" i="6" s="1"/>
  <c r="G5" i="1"/>
  <c r="F5" i="1"/>
  <c r="D5" i="6" s="1"/>
  <c r="E5" i="1"/>
  <c r="D4" i="6" s="1"/>
  <c r="D5" i="1"/>
  <c r="H4" i="1"/>
  <c r="C7" i="6" s="1"/>
  <c r="F4" i="1"/>
  <c r="C5" i="6" s="1"/>
  <c r="E4" i="1"/>
  <c r="C4" i="6" s="1"/>
  <c r="D4" i="1"/>
  <c r="H3" i="1"/>
  <c r="B7" i="6" s="1"/>
  <c r="G3" i="1"/>
  <c r="F3" i="1"/>
  <c r="B5" i="6" s="1"/>
  <c r="E3" i="1"/>
  <c r="B4" i="6" s="1"/>
  <c r="D3" i="1"/>
  <c r="W2" i="1"/>
  <c r="A22" i="6" s="1"/>
  <c r="V2" i="1"/>
  <c r="A21" i="6" s="1"/>
  <c r="U2" i="1"/>
  <c r="A20" i="6" s="1"/>
  <c r="T2" i="1"/>
  <c r="A19" i="6" s="1"/>
  <c r="S2" i="1"/>
  <c r="A18" i="6" s="1"/>
  <c r="R2" i="1"/>
  <c r="A17" i="6" s="1"/>
  <c r="Q2" i="1"/>
  <c r="A16" i="6" s="1"/>
  <c r="P2" i="1"/>
  <c r="A15" i="6" s="1"/>
  <c r="O2" i="1"/>
  <c r="A14" i="6" s="1"/>
  <c r="H2" i="1"/>
  <c r="A7" i="6" s="1"/>
  <c r="G2" i="1"/>
  <c r="F2" i="1"/>
  <c r="A5" i="6" s="1"/>
  <c r="E2" i="1"/>
  <c r="A4" i="6" s="1"/>
  <c r="D2" i="1"/>
  <c r="A3" i="6" s="1"/>
  <c r="T1" i="1"/>
  <c r="S1" i="1"/>
  <c r="R1" i="1"/>
  <c r="B87" i="1" l="1"/>
  <c r="CH1" i="6" s="1"/>
  <c r="C87" i="1"/>
  <c r="CH2" i="6" s="1"/>
  <c r="B111" i="1"/>
  <c r="DF1" i="6" s="1"/>
  <c r="C111" i="1"/>
  <c r="DF2" i="6" s="1"/>
  <c r="B135" i="1"/>
  <c r="ED1" i="6" s="1"/>
  <c r="C135" i="1"/>
  <c r="ED2" i="6" s="1"/>
  <c r="B183" i="1"/>
  <c r="FZ1" i="6" s="1"/>
  <c r="C183" i="1"/>
  <c r="FZ2" i="6" s="1"/>
  <c r="B54" i="1"/>
  <c r="BA1" i="6" s="1"/>
  <c r="C54" i="1"/>
  <c r="BA2" i="6" s="1"/>
  <c r="B5" i="1"/>
  <c r="D1" i="6" s="1"/>
  <c r="C5" i="1"/>
  <c r="D2" i="6" s="1"/>
  <c r="B10" i="1"/>
  <c r="I1" i="6" s="1"/>
  <c r="C10" i="1"/>
  <c r="I2" i="6" s="1"/>
  <c r="B22" i="1"/>
  <c r="U1" i="6" s="1"/>
  <c r="C22" i="1"/>
  <c r="U2" i="6" s="1"/>
  <c r="AD6" i="6"/>
  <c r="B34" i="1"/>
  <c r="AG1" i="6" s="1"/>
  <c r="C34" i="1"/>
  <c r="AG2" i="6" s="1"/>
  <c r="B46" i="1"/>
  <c r="AS1" i="6" s="1"/>
  <c r="C46" i="1"/>
  <c r="AS2" i="6" s="1"/>
  <c r="B58" i="1"/>
  <c r="BE1" i="6" s="1"/>
  <c r="C58" i="1"/>
  <c r="BE2" i="6" s="1"/>
  <c r="B70" i="1"/>
  <c r="BQ1" i="6" s="1"/>
  <c r="C70" i="1"/>
  <c r="BQ2" i="6" s="1"/>
  <c r="BZ6" i="6"/>
  <c r="B82" i="1"/>
  <c r="CC1" i="6" s="1"/>
  <c r="C82" i="1"/>
  <c r="CC2" i="6" s="1"/>
  <c r="CL6" i="6"/>
  <c r="B94" i="1"/>
  <c r="CO1" i="6" s="1"/>
  <c r="C94" i="1"/>
  <c r="CO2" i="6" s="1"/>
  <c r="B106" i="1"/>
  <c r="DA1" i="6" s="1"/>
  <c r="C106" i="1"/>
  <c r="DA2" i="6" s="1"/>
  <c r="B118" i="1"/>
  <c r="AH118" i="1" s="1"/>
  <c r="C118" i="1"/>
  <c r="DM2" i="6" s="1"/>
  <c r="B130" i="1"/>
  <c r="DY1" i="6" s="1"/>
  <c r="C130" i="1"/>
  <c r="DY2" i="6" s="1"/>
  <c r="B142" i="1"/>
  <c r="EK1" i="6" s="1"/>
  <c r="C142" i="1"/>
  <c r="EK2" i="6" s="1"/>
  <c r="ET6" i="6"/>
  <c r="B154" i="1"/>
  <c r="EW1" i="6" s="1"/>
  <c r="C154" i="1"/>
  <c r="EW2" i="6" s="1"/>
  <c r="FF6" i="6"/>
  <c r="B166" i="1"/>
  <c r="FI1" i="6" s="1"/>
  <c r="C166" i="1"/>
  <c r="FI2" i="6" s="1"/>
  <c r="B178" i="1"/>
  <c r="FU1" i="6" s="1"/>
  <c r="C178" i="1"/>
  <c r="FU2" i="6" s="1"/>
  <c r="B190" i="1"/>
  <c r="GG1" i="6" s="1"/>
  <c r="C190" i="1"/>
  <c r="GG2" i="6" s="1"/>
  <c r="B202" i="1"/>
  <c r="GS1" i="6" s="1"/>
  <c r="C202" i="1"/>
  <c r="GS2" i="6" s="1"/>
  <c r="B3" i="1"/>
  <c r="B1" i="6" s="1"/>
  <c r="C3" i="1"/>
  <c r="B2" i="6" s="1"/>
  <c r="D6" i="6"/>
  <c r="B8" i="1"/>
  <c r="G1" i="6" s="1"/>
  <c r="C8" i="1"/>
  <c r="G2" i="6" s="1"/>
  <c r="B20" i="1"/>
  <c r="S1" i="6" s="1"/>
  <c r="C20" i="1"/>
  <c r="S2" i="6" s="1"/>
  <c r="B32" i="1"/>
  <c r="AE1" i="6" s="1"/>
  <c r="C32" i="1"/>
  <c r="AE2" i="6" s="1"/>
  <c r="AN6" i="6"/>
  <c r="B44" i="1"/>
  <c r="AQ1" i="6" s="1"/>
  <c r="C44" i="1"/>
  <c r="AQ2" i="6" s="1"/>
  <c r="AZ6" i="6"/>
  <c r="B56" i="1"/>
  <c r="BC1" i="6" s="1"/>
  <c r="C56" i="1"/>
  <c r="BC2" i="6" s="1"/>
  <c r="B68" i="1"/>
  <c r="BO1" i="6" s="1"/>
  <c r="C68" i="1"/>
  <c r="BO2" i="6" s="1"/>
  <c r="B80" i="1"/>
  <c r="CA1" i="6" s="1"/>
  <c r="C80" i="1"/>
  <c r="CA2" i="6" s="1"/>
  <c r="CJ6" i="6"/>
  <c r="B92" i="1"/>
  <c r="CM1" i="6" s="1"/>
  <c r="C92" i="1"/>
  <c r="CM2" i="6" s="1"/>
  <c r="CV6" i="6"/>
  <c r="B104" i="1"/>
  <c r="CY1" i="6" s="1"/>
  <c r="C104" i="1"/>
  <c r="CY2" i="6" s="1"/>
  <c r="B116" i="1"/>
  <c r="DK1" i="6" s="1"/>
  <c r="C116" i="1"/>
  <c r="DK2" i="6" s="1"/>
  <c r="B128" i="1"/>
  <c r="DW1" i="6" s="1"/>
  <c r="C128" i="1"/>
  <c r="DW2" i="6" s="1"/>
  <c r="B140" i="1"/>
  <c r="EI1" i="6" s="1"/>
  <c r="C140" i="1"/>
  <c r="EI2" i="6" s="1"/>
  <c r="ER6" i="6"/>
  <c r="B152" i="1"/>
  <c r="EU1" i="6" s="1"/>
  <c r="C152" i="1"/>
  <c r="EU2" i="6" s="1"/>
  <c r="FD6" i="6"/>
  <c r="B164" i="1"/>
  <c r="FG1" i="6" s="1"/>
  <c r="C164" i="1"/>
  <c r="FG2" i="6" s="1"/>
  <c r="FP6" i="6"/>
  <c r="B176" i="1"/>
  <c r="FS1" i="6" s="1"/>
  <c r="C176" i="1"/>
  <c r="FS2" i="6" s="1"/>
  <c r="B188" i="1"/>
  <c r="GE1" i="6" s="1"/>
  <c r="C188" i="1"/>
  <c r="GE2" i="6" s="1"/>
  <c r="B200" i="1"/>
  <c r="GQ1" i="6" s="1"/>
  <c r="C200" i="1"/>
  <c r="GQ2" i="6" s="1"/>
  <c r="B39" i="1"/>
  <c r="AL1" i="6" s="1"/>
  <c r="C39" i="1"/>
  <c r="AL2" i="6" s="1"/>
  <c r="B75" i="1"/>
  <c r="BV1" i="6" s="1"/>
  <c r="C75" i="1"/>
  <c r="BV2" i="6" s="1"/>
  <c r="B99" i="1"/>
  <c r="CT1" i="6" s="1"/>
  <c r="C99" i="1"/>
  <c r="CT2" i="6" s="1"/>
  <c r="B13" i="1"/>
  <c r="L1" i="6" s="1"/>
  <c r="C13" i="1"/>
  <c r="L2" i="6" s="1"/>
  <c r="B25" i="1"/>
  <c r="X1" i="6" s="1"/>
  <c r="C25" i="1"/>
  <c r="X2" i="6" s="1"/>
  <c r="B37" i="1"/>
  <c r="AJ1" i="6" s="1"/>
  <c r="C37" i="1"/>
  <c r="AJ2" i="6" s="1"/>
  <c r="B49" i="1"/>
  <c r="AV1" i="6" s="1"/>
  <c r="C49" i="1"/>
  <c r="AV2" i="6" s="1"/>
  <c r="B61" i="1"/>
  <c r="BH1" i="6" s="1"/>
  <c r="C61" i="1"/>
  <c r="BH2" i="6" s="1"/>
  <c r="B73" i="1"/>
  <c r="BT1" i="6" s="1"/>
  <c r="C73" i="1"/>
  <c r="BT2" i="6" s="1"/>
  <c r="B85" i="1"/>
  <c r="CF1" i="6" s="1"/>
  <c r="C85" i="1"/>
  <c r="CF2" i="6" s="1"/>
  <c r="B97" i="1"/>
  <c r="CR1" i="6" s="1"/>
  <c r="C97" i="1"/>
  <c r="CR2" i="6" s="1"/>
  <c r="B109" i="1"/>
  <c r="DD1" i="6" s="1"/>
  <c r="C109" i="1"/>
  <c r="DD2" i="6" s="1"/>
  <c r="B121" i="1"/>
  <c r="DP1" i="6" s="1"/>
  <c r="C121" i="1"/>
  <c r="DP2" i="6" s="1"/>
  <c r="B133" i="1"/>
  <c r="EB1" i="6" s="1"/>
  <c r="C133" i="1"/>
  <c r="EB2" i="6" s="1"/>
  <c r="B145" i="1"/>
  <c r="EN1" i="6" s="1"/>
  <c r="C145" i="1"/>
  <c r="EN2" i="6" s="1"/>
  <c r="B157" i="1"/>
  <c r="EZ1" i="6" s="1"/>
  <c r="C157" i="1"/>
  <c r="EZ2" i="6" s="1"/>
  <c r="B169" i="1"/>
  <c r="FL1" i="6" s="1"/>
  <c r="C169" i="1"/>
  <c r="FL2" i="6" s="1"/>
  <c r="B181" i="1"/>
  <c r="FX1" i="6" s="1"/>
  <c r="C181" i="1"/>
  <c r="FX2" i="6" s="1"/>
  <c r="B193" i="1"/>
  <c r="GJ1" i="6" s="1"/>
  <c r="C193" i="1"/>
  <c r="GJ2" i="6" s="1"/>
  <c r="GS6" i="6"/>
  <c r="B27" i="1"/>
  <c r="Z1" i="6" s="1"/>
  <c r="C27" i="1"/>
  <c r="Z2" i="6" s="1"/>
  <c r="B30" i="1"/>
  <c r="AC1" i="6" s="1"/>
  <c r="C30" i="1"/>
  <c r="AC2" i="6" s="1"/>
  <c r="B78" i="1"/>
  <c r="BY1" i="6" s="1"/>
  <c r="C78" i="1"/>
  <c r="BY2" i="6" s="1"/>
  <c r="B90" i="1"/>
  <c r="CK1" i="6" s="1"/>
  <c r="C90" i="1"/>
  <c r="CK2" i="6" s="1"/>
  <c r="B102" i="1"/>
  <c r="CW1" i="6" s="1"/>
  <c r="C102" i="1"/>
  <c r="CW2" i="6" s="1"/>
  <c r="B114" i="1"/>
  <c r="DI1" i="6" s="1"/>
  <c r="C114" i="1"/>
  <c r="DI2" i="6" s="1"/>
  <c r="B126" i="1"/>
  <c r="DU1" i="6" s="1"/>
  <c r="C126" i="1"/>
  <c r="DU2" i="6" s="1"/>
  <c r="B138" i="1"/>
  <c r="EG1" i="6" s="1"/>
  <c r="C138" i="1"/>
  <c r="EG2" i="6" s="1"/>
  <c r="B150" i="1"/>
  <c r="ES1" i="6" s="1"/>
  <c r="C150" i="1"/>
  <c r="ES2" i="6" s="1"/>
  <c r="B162" i="1"/>
  <c r="FE1" i="6" s="1"/>
  <c r="C162" i="1"/>
  <c r="FE2" i="6" s="1"/>
  <c r="B174" i="1"/>
  <c r="FQ1" i="6" s="1"/>
  <c r="C174" i="1"/>
  <c r="FQ2" i="6" s="1"/>
  <c r="B186" i="1"/>
  <c r="GC1" i="6" s="1"/>
  <c r="C186" i="1"/>
  <c r="GC2" i="6" s="1"/>
  <c r="B198" i="1"/>
  <c r="GO1" i="6" s="1"/>
  <c r="C198" i="1"/>
  <c r="GO2" i="6" s="1"/>
  <c r="B147" i="1"/>
  <c r="EP1" i="6" s="1"/>
  <c r="C147" i="1"/>
  <c r="EP2" i="6" s="1"/>
  <c r="B66" i="1"/>
  <c r="BM1" i="6" s="1"/>
  <c r="C66" i="1"/>
  <c r="BM2" i="6" s="1"/>
  <c r="G6" i="6"/>
  <c r="B11" i="1"/>
  <c r="AH11" i="1" s="1"/>
  <c r="C11" i="1"/>
  <c r="J2" i="6" s="1"/>
  <c r="B23" i="1"/>
  <c r="V1" i="6" s="1"/>
  <c r="C23" i="1"/>
  <c r="V2" i="6" s="1"/>
  <c r="B35" i="1"/>
  <c r="AH1" i="6" s="1"/>
  <c r="C35" i="1"/>
  <c r="AH2" i="6" s="1"/>
  <c r="B47" i="1"/>
  <c r="AT1" i="6" s="1"/>
  <c r="C47" i="1"/>
  <c r="AT2" i="6" s="1"/>
  <c r="B59" i="1"/>
  <c r="BF1" i="6" s="1"/>
  <c r="C59" i="1"/>
  <c r="BF2" i="6" s="1"/>
  <c r="B71" i="1"/>
  <c r="BR1" i="6" s="1"/>
  <c r="C71" i="1"/>
  <c r="BR2" i="6" s="1"/>
  <c r="B83" i="1"/>
  <c r="CD1" i="6" s="1"/>
  <c r="C83" i="1"/>
  <c r="CD2" i="6" s="1"/>
  <c r="B95" i="1"/>
  <c r="CP1" i="6" s="1"/>
  <c r="C95" i="1"/>
  <c r="CP2" i="6" s="1"/>
  <c r="B107" i="1"/>
  <c r="DB1" i="6" s="1"/>
  <c r="C107" i="1"/>
  <c r="DB2" i="6" s="1"/>
  <c r="B119" i="1"/>
  <c r="DN1" i="6" s="1"/>
  <c r="C119" i="1"/>
  <c r="DN2" i="6" s="1"/>
  <c r="B131" i="1"/>
  <c r="DZ1" i="6" s="1"/>
  <c r="C131" i="1"/>
  <c r="DZ2" i="6" s="1"/>
  <c r="B143" i="1"/>
  <c r="EL1" i="6" s="1"/>
  <c r="C143" i="1"/>
  <c r="EL2" i="6" s="1"/>
  <c r="B155" i="1"/>
  <c r="EX1" i="6" s="1"/>
  <c r="C155" i="1"/>
  <c r="EX2" i="6" s="1"/>
  <c r="B167" i="1"/>
  <c r="FJ1" i="6" s="1"/>
  <c r="C167" i="1"/>
  <c r="FJ2" i="6" s="1"/>
  <c r="B179" i="1"/>
  <c r="FV1" i="6" s="1"/>
  <c r="C179" i="1"/>
  <c r="FV2" i="6" s="1"/>
  <c r="B191" i="1"/>
  <c r="GH1" i="6" s="1"/>
  <c r="C191" i="1"/>
  <c r="GH2" i="6" s="1"/>
  <c r="B16" i="1"/>
  <c r="O1" i="6" s="1"/>
  <c r="C16" i="1"/>
  <c r="O2" i="6" s="1"/>
  <c r="B28" i="1"/>
  <c r="AA1" i="6" s="1"/>
  <c r="C28" i="1"/>
  <c r="AA2" i="6" s="1"/>
  <c r="B40" i="1"/>
  <c r="AM1" i="6" s="1"/>
  <c r="C40" i="1"/>
  <c r="AM2" i="6" s="1"/>
  <c r="B52" i="1"/>
  <c r="AY1" i="6" s="1"/>
  <c r="C52" i="1"/>
  <c r="AY2" i="6" s="1"/>
  <c r="B64" i="1"/>
  <c r="BK1" i="6" s="1"/>
  <c r="C64" i="1"/>
  <c r="BK2" i="6" s="1"/>
  <c r="B76" i="1"/>
  <c r="BW1" i="6" s="1"/>
  <c r="C76" i="1"/>
  <c r="BW2" i="6" s="1"/>
  <c r="B88" i="1"/>
  <c r="CI1" i="6" s="1"/>
  <c r="C88" i="1"/>
  <c r="CI2" i="6" s="1"/>
  <c r="B100" i="1"/>
  <c r="CU1" i="6" s="1"/>
  <c r="C100" i="1"/>
  <c r="CU2" i="6" s="1"/>
  <c r="B112" i="1"/>
  <c r="DG1" i="6" s="1"/>
  <c r="C112" i="1"/>
  <c r="DG2" i="6" s="1"/>
  <c r="B124" i="1"/>
  <c r="DS1" i="6" s="1"/>
  <c r="C124" i="1"/>
  <c r="DS2" i="6" s="1"/>
  <c r="B136" i="1"/>
  <c r="EE1" i="6" s="1"/>
  <c r="C136" i="1"/>
  <c r="EE2" i="6" s="1"/>
  <c r="B148" i="1"/>
  <c r="EQ1" i="6" s="1"/>
  <c r="C148" i="1"/>
  <c r="EQ2" i="6" s="1"/>
  <c r="B160" i="1"/>
  <c r="FC1" i="6" s="1"/>
  <c r="C160" i="1"/>
  <c r="FC2" i="6" s="1"/>
  <c r="B172" i="1"/>
  <c r="FO1" i="6" s="1"/>
  <c r="C172" i="1"/>
  <c r="FO2" i="6" s="1"/>
  <c r="B184" i="1"/>
  <c r="GA1" i="6" s="1"/>
  <c r="C184" i="1"/>
  <c r="GA2" i="6" s="1"/>
  <c r="B196" i="1"/>
  <c r="GM1" i="6" s="1"/>
  <c r="C196" i="1"/>
  <c r="GM2" i="6" s="1"/>
  <c r="B51" i="1"/>
  <c r="AX1" i="6" s="1"/>
  <c r="C51" i="1"/>
  <c r="AX2" i="6" s="1"/>
  <c r="B4" i="1"/>
  <c r="C4" i="1"/>
  <c r="C2" i="6" s="1"/>
  <c r="E6" i="6"/>
  <c r="B9" i="1"/>
  <c r="H1" i="6" s="1"/>
  <c r="C9" i="1"/>
  <c r="H2" i="6" s="1"/>
  <c r="Q6" i="6"/>
  <c r="B21" i="1"/>
  <c r="T1" i="6" s="1"/>
  <c r="C21" i="1"/>
  <c r="T2" i="6" s="1"/>
  <c r="AC6" i="6"/>
  <c r="B33" i="1"/>
  <c r="AF1" i="6" s="1"/>
  <c r="C33" i="1"/>
  <c r="AF2" i="6" s="1"/>
  <c r="AO6" i="6"/>
  <c r="B45" i="1"/>
  <c r="AR1" i="6" s="1"/>
  <c r="C45" i="1"/>
  <c r="AR2" i="6" s="1"/>
  <c r="BA6" i="6"/>
  <c r="B57" i="1"/>
  <c r="BD1" i="6" s="1"/>
  <c r="C57" i="1"/>
  <c r="BD2" i="6" s="1"/>
  <c r="BM6" i="6"/>
  <c r="B69" i="1"/>
  <c r="BP1" i="6" s="1"/>
  <c r="C69" i="1"/>
  <c r="BP2" i="6" s="1"/>
  <c r="BY6" i="6"/>
  <c r="B81" i="1"/>
  <c r="CB1" i="6" s="1"/>
  <c r="C81" i="1"/>
  <c r="CB2" i="6" s="1"/>
  <c r="B93" i="1"/>
  <c r="CN1" i="6" s="1"/>
  <c r="C93" i="1"/>
  <c r="CN2" i="6" s="1"/>
  <c r="B105" i="1"/>
  <c r="CZ1" i="6" s="1"/>
  <c r="C105" i="1"/>
  <c r="CZ2" i="6" s="1"/>
  <c r="B117" i="1"/>
  <c r="DL1" i="6" s="1"/>
  <c r="C117" i="1"/>
  <c r="DL2" i="6" s="1"/>
  <c r="B129" i="1"/>
  <c r="DX1" i="6" s="1"/>
  <c r="C129" i="1"/>
  <c r="DX2" i="6" s="1"/>
  <c r="B141" i="1"/>
  <c r="EJ1" i="6" s="1"/>
  <c r="C141" i="1"/>
  <c r="EJ2" i="6" s="1"/>
  <c r="B153" i="1"/>
  <c r="EV1" i="6" s="1"/>
  <c r="C153" i="1"/>
  <c r="EV2" i="6" s="1"/>
  <c r="B165" i="1"/>
  <c r="FH1" i="6" s="1"/>
  <c r="C165" i="1"/>
  <c r="FH2" i="6" s="1"/>
  <c r="B177" i="1"/>
  <c r="FT1" i="6" s="1"/>
  <c r="C177" i="1"/>
  <c r="FT2" i="6" s="1"/>
  <c r="B189" i="1"/>
  <c r="GF1" i="6" s="1"/>
  <c r="C189" i="1"/>
  <c r="GF2" i="6" s="1"/>
  <c r="B201" i="1"/>
  <c r="GR1" i="6" s="1"/>
  <c r="C201" i="1"/>
  <c r="GR2" i="6" s="1"/>
  <c r="B18" i="1"/>
  <c r="Q1" i="6" s="1"/>
  <c r="C18" i="1"/>
  <c r="Q2" i="6" s="1"/>
  <c r="B14" i="1"/>
  <c r="M1" i="6" s="1"/>
  <c r="C14" i="1"/>
  <c r="M2" i="6" s="1"/>
  <c r="B26" i="1"/>
  <c r="Y1" i="6" s="1"/>
  <c r="C26" i="1"/>
  <c r="Y2" i="6" s="1"/>
  <c r="B38" i="1"/>
  <c r="AK1" i="6" s="1"/>
  <c r="C38" i="1"/>
  <c r="AK2" i="6" s="1"/>
  <c r="B50" i="1"/>
  <c r="AW1" i="6" s="1"/>
  <c r="C50" i="1"/>
  <c r="AW2" i="6" s="1"/>
  <c r="B62" i="1"/>
  <c r="BI1" i="6" s="1"/>
  <c r="C62" i="1"/>
  <c r="BI2" i="6" s="1"/>
  <c r="B74" i="1"/>
  <c r="BU1" i="6" s="1"/>
  <c r="C74" i="1"/>
  <c r="BU2" i="6" s="1"/>
  <c r="B86" i="1"/>
  <c r="CG1" i="6" s="1"/>
  <c r="C86" i="1"/>
  <c r="CG2" i="6" s="1"/>
  <c r="B98" i="1"/>
  <c r="CS1" i="6" s="1"/>
  <c r="C98" i="1"/>
  <c r="CS2" i="6" s="1"/>
  <c r="B110" i="1"/>
  <c r="DE1" i="6" s="1"/>
  <c r="C110" i="1"/>
  <c r="DE2" i="6" s="1"/>
  <c r="B122" i="1"/>
  <c r="DQ1" i="6" s="1"/>
  <c r="C122" i="1"/>
  <c r="DQ2" i="6" s="1"/>
  <c r="B134" i="1"/>
  <c r="EC1" i="6" s="1"/>
  <c r="C134" i="1"/>
  <c r="EC2" i="6" s="1"/>
  <c r="B146" i="1"/>
  <c r="EO1" i="6" s="1"/>
  <c r="C146" i="1"/>
  <c r="EO2" i="6" s="1"/>
  <c r="B158" i="1"/>
  <c r="FA1" i="6" s="1"/>
  <c r="C158" i="1"/>
  <c r="FA2" i="6" s="1"/>
  <c r="B170" i="1"/>
  <c r="FM1" i="6" s="1"/>
  <c r="C170" i="1"/>
  <c r="FM2" i="6" s="1"/>
  <c r="B182" i="1"/>
  <c r="FY1" i="6" s="1"/>
  <c r="C182" i="1"/>
  <c r="FY2" i="6" s="1"/>
  <c r="B194" i="1"/>
  <c r="GK1" i="6" s="1"/>
  <c r="C194" i="1"/>
  <c r="GK2" i="6" s="1"/>
  <c r="B6" i="1"/>
  <c r="E1" i="6" s="1"/>
  <c r="C6" i="1"/>
  <c r="E2" i="6" s="1"/>
  <c r="B7" i="1"/>
  <c r="F1" i="6" s="1"/>
  <c r="C7" i="1"/>
  <c r="F2" i="6" s="1"/>
  <c r="B19" i="1"/>
  <c r="R1" i="6" s="1"/>
  <c r="C19" i="1"/>
  <c r="R2" i="6" s="1"/>
  <c r="B31" i="1"/>
  <c r="AD1" i="6" s="1"/>
  <c r="C31" i="1"/>
  <c r="AD2" i="6" s="1"/>
  <c r="B43" i="1"/>
  <c r="AP1" i="6" s="1"/>
  <c r="C43" i="1"/>
  <c r="AP2" i="6" s="1"/>
  <c r="B55" i="1"/>
  <c r="BB1" i="6" s="1"/>
  <c r="C55" i="1"/>
  <c r="BB2" i="6" s="1"/>
  <c r="B67" i="1"/>
  <c r="BN1" i="6" s="1"/>
  <c r="C67" i="1"/>
  <c r="BN2" i="6" s="1"/>
  <c r="B79" i="1"/>
  <c r="BZ1" i="6" s="1"/>
  <c r="C79" i="1"/>
  <c r="BZ2" i="6" s="1"/>
  <c r="B91" i="1"/>
  <c r="CL1" i="6" s="1"/>
  <c r="C91" i="1"/>
  <c r="CL2" i="6" s="1"/>
  <c r="B103" i="1"/>
  <c r="CX1" i="6" s="1"/>
  <c r="C103" i="1"/>
  <c r="CX2" i="6" s="1"/>
  <c r="B115" i="1"/>
  <c r="DJ1" i="6" s="1"/>
  <c r="C115" i="1"/>
  <c r="DJ2" i="6" s="1"/>
  <c r="B127" i="1"/>
  <c r="DV1" i="6" s="1"/>
  <c r="C127" i="1"/>
  <c r="DV2" i="6" s="1"/>
  <c r="B139" i="1"/>
  <c r="EH1" i="6" s="1"/>
  <c r="C139" i="1"/>
  <c r="EH2" i="6" s="1"/>
  <c r="B151" i="1"/>
  <c r="ET1" i="6" s="1"/>
  <c r="C151" i="1"/>
  <c r="ET2" i="6" s="1"/>
  <c r="B163" i="1"/>
  <c r="FF1" i="6" s="1"/>
  <c r="C163" i="1"/>
  <c r="FF2" i="6" s="1"/>
  <c r="B175" i="1"/>
  <c r="FR1" i="6" s="1"/>
  <c r="C175" i="1"/>
  <c r="FR2" i="6" s="1"/>
  <c r="B187" i="1"/>
  <c r="GD1" i="6" s="1"/>
  <c r="C187" i="1"/>
  <c r="GD2" i="6" s="1"/>
  <c r="B199" i="1"/>
  <c r="GP1" i="6" s="1"/>
  <c r="C199" i="1"/>
  <c r="GP2" i="6" s="1"/>
  <c r="B63" i="1"/>
  <c r="BJ1" i="6" s="1"/>
  <c r="C63" i="1"/>
  <c r="BJ2" i="6" s="1"/>
  <c r="B123" i="1"/>
  <c r="DR1" i="6" s="1"/>
  <c r="C123" i="1"/>
  <c r="DR2" i="6" s="1"/>
  <c r="B171" i="1"/>
  <c r="FN1" i="6" s="1"/>
  <c r="C171" i="1"/>
  <c r="FN2" i="6" s="1"/>
  <c r="B195" i="1"/>
  <c r="GL1" i="6" s="1"/>
  <c r="C195" i="1"/>
  <c r="GL2" i="6" s="1"/>
  <c r="B12" i="1"/>
  <c r="K1" i="6" s="1"/>
  <c r="C12" i="1"/>
  <c r="K2" i="6" s="1"/>
  <c r="B24" i="1"/>
  <c r="W1" i="6" s="1"/>
  <c r="C24" i="1"/>
  <c r="W2" i="6" s="1"/>
  <c r="B36" i="1"/>
  <c r="AI1" i="6" s="1"/>
  <c r="C36" i="1"/>
  <c r="AI2" i="6" s="1"/>
  <c r="B48" i="1"/>
  <c r="AU1" i="6" s="1"/>
  <c r="C48" i="1"/>
  <c r="AU2" i="6" s="1"/>
  <c r="B60" i="1"/>
  <c r="BG1" i="6" s="1"/>
  <c r="C60" i="1"/>
  <c r="BG2" i="6" s="1"/>
  <c r="B72" i="1"/>
  <c r="BS1" i="6" s="1"/>
  <c r="C72" i="1"/>
  <c r="BS2" i="6" s="1"/>
  <c r="B84" i="1"/>
  <c r="CE1" i="6" s="1"/>
  <c r="C84" i="1"/>
  <c r="CE2" i="6" s="1"/>
  <c r="B96" i="1"/>
  <c r="CQ1" i="6" s="1"/>
  <c r="C96" i="1"/>
  <c r="CQ2" i="6" s="1"/>
  <c r="B108" i="1"/>
  <c r="DC1" i="6" s="1"/>
  <c r="C108" i="1"/>
  <c r="DC2" i="6" s="1"/>
  <c r="B120" i="1"/>
  <c r="DO1" i="6" s="1"/>
  <c r="C120" i="1"/>
  <c r="DO2" i="6" s="1"/>
  <c r="B132" i="1"/>
  <c r="EA1" i="6" s="1"/>
  <c r="C132" i="1"/>
  <c r="EA2" i="6" s="1"/>
  <c r="B144" i="1"/>
  <c r="EM1" i="6" s="1"/>
  <c r="C144" i="1"/>
  <c r="EM2" i="6" s="1"/>
  <c r="B156" i="1"/>
  <c r="EY1" i="6" s="1"/>
  <c r="C156" i="1"/>
  <c r="EY2" i="6" s="1"/>
  <c r="B168" i="1"/>
  <c r="FK1" i="6" s="1"/>
  <c r="C168" i="1"/>
  <c r="FK2" i="6" s="1"/>
  <c r="B180" i="1"/>
  <c r="FW1" i="6" s="1"/>
  <c r="C180" i="1"/>
  <c r="FW2" i="6" s="1"/>
  <c r="B192" i="1"/>
  <c r="GI1" i="6" s="1"/>
  <c r="C192" i="1"/>
  <c r="GI2" i="6" s="1"/>
  <c r="B159" i="1"/>
  <c r="FB1" i="6" s="1"/>
  <c r="C159" i="1"/>
  <c r="FB2" i="6" s="1"/>
  <c r="B42" i="1"/>
  <c r="AO1" i="6" s="1"/>
  <c r="C42" i="1"/>
  <c r="AO2" i="6" s="1"/>
  <c r="B17" i="1"/>
  <c r="P1" i="6" s="1"/>
  <c r="C17" i="1"/>
  <c r="P2" i="6" s="1"/>
  <c r="B29" i="1"/>
  <c r="AB1" i="6" s="1"/>
  <c r="C29" i="1"/>
  <c r="AB2" i="6" s="1"/>
  <c r="B41" i="1"/>
  <c r="AN1" i="6" s="1"/>
  <c r="C41" i="1"/>
  <c r="AN2" i="6" s="1"/>
  <c r="B53" i="1"/>
  <c r="AZ1" i="6" s="1"/>
  <c r="C53" i="1"/>
  <c r="AZ2" i="6" s="1"/>
  <c r="B65" i="1"/>
  <c r="BL1" i="6" s="1"/>
  <c r="C65" i="1"/>
  <c r="BL2" i="6" s="1"/>
  <c r="B77" i="1"/>
  <c r="BX1" i="6" s="1"/>
  <c r="C77" i="1"/>
  <c r="BX2" i="6" s="1"/>
  <c r="B89" i="1"/>
  <c r="CJ1" i="6" s="1"/>
  <c r="C89" i="1"/>
  <c r="CJ2" i="6" s="1"/>
  <c r="B101" i="1"/>
  <c r="CV1" i="6" s="1"/>
  <c r="C101" i="1"/>
  <c r="CV2" i="6" s="1"/>
  <c r="B113" i="1"/>
  <c r="DH1" i="6" s="1"/>
  <c r="C113" i="1"/>
  <c r="DH2" i="6" s="1"/>
  <c r="B125" i="1"/>
  <c r="DT1" i="6" s="1"/>
  <c r="C125" i="1"/>
  <c r="DT2" i="6" s="1"/>
  <c r="B137" i="1"/>
  <c r="EF1" i="6" s="1"/>
  <c r="C137" i="1"/>
  <c r="EF2" i="6" s="1"/>
  <c r="B149" i="1"/>
  <c r="ER1" i="6" s="1"/>
  <c r="C149" i="1"/>
  <c r="ER2" i="6" s="1"/>
  <c r="B161" i="1"/>
  <c r="FD1" i="6" s="1"/>
  <c r="C161" i="1"/>
  <c r="FD2" i="6" s="1"/>
  <c r="B173" i="1"/>
  <c r="FP1" i="6" s="1"/>
  <c r="C173" i="1"/>
  <c r="FP2" i="6" s="1"/>
  <c r="B185" i="1"/>
  <c r="GB1" i="6" s="1"/>
  <c r="C185" i="1"/>
  <c r="GB2" i="6" s="1"/>
  <c r="B197" i="1"/>
  <c r="GN1" i="6" s="1"/>
  <c r="C197" i="1"/>
  <c r="GN2" i="6" s="1"/>
  <c r="C1" i="6"/>
  <c r="A7" i="7"/>
  <c r="A8" i="7"/>
  <c r="B15" i="1"/>
  <c r="AH15" i="1" s="1"/>
  <c r="N202" i="1"/>
  <c r="GS13" i="6" s="1"/>
  <c r="AV3" i="6"/>
  <c r="GJ3" i="6"/>
  <c r="N5" i="1"/>
  <c r="D13" i="6" s="1"/>
  <c r="N25" i="1"/>
  <c r="X13" i="6" s="1"/>
  <c r="N41" i="1"/>
  <c r="AN13" i="6" s="1"/>
  <c r="N53" i="1"/>
  <c r="AZ13" i="6" s="1"/>
  <c r="N89" i="1"/>
  <c r="CJ13" i="6" s="1"/>
  <c r="N101" i="1"/>
  <c r="CV13" i="6" s="1"/>
  <c r="M160" i="1"/>
  <c r="FC12" i="6" s="1"/>
  <c r="M172" i="1"/>
  <c r="FO12" i="6" s="1"/>
  <c r="K10" i="1"/>
  <c r="I10" i="6" s="1"/>
  <c r="K22" i="1"/>
  <c r="U10" i="6" s="1"/>
  <c r="L34" i="1"/>
  <c r="K46" i="1"/>
  <c r="N58" i="1"/>
  <c r="BE13" i="6" s="1"/>
  <c r="N36" i="1"/>
  <c r="AI13" i="6" s="1"/>
  <c r="K45" i="1"/>
  <c r="K49" i="1"/>
  <c r="K57" i="1"/>
  <c r="BD10" i="6" s="1"/>
  <c r="K61" i="1"/>
  <c r="BH10" i="6" s="1"/>
  <c r="L65" i="1"/>
  <c r="L81" i="1"/>
  <c r="K93" i="1"/>
  <c r="K105" i="1"/>
  <c r="CZ10" i="6" s="1"/>
  <c r="K109" i="1"/>
  <c r="L113" i="1"/>
  <c r="K117" i="1"/>
  <c r="N149" i="1"/>
  <c r="ER13" i="6" s="1"/>
  <c r="L161" i="1"/>
  <c r="K165" i="1"/>
  <c r="N169" i="1"/>
  <c r="FL13" i="6" s="1"/>
  <c r="L177" i="1"/>
  <c r="L193" i="1"/>
  <c r="M201" i="1"/>
  <c r="GR12" i="6" s="1"/>
  <c r="L48" i="1"/>
  <c r="M76" i="1"/>
  <c r="BW12" i="6" s="1"/>
  <c r="M112" i="1"/>
  <c r="DG12" i="6" s="1"/>
  <c r="M124" i="1"/>
  <c r="DS12" i="6" s="1"/>
  <c r="AF14" i="6"/>
  <c r="N33" i="1"/>
  <c r="AF13" i="6" s="1"/>
  <c r="CR14" i="6"/>
  <c r="N97" i="1"/>
  <c r="CR13" i="6" s="1"/>
  <c r="DP14" i="6"/>
  <c r="L121" i="1"/>
  <c r="EJ14" i="6"/>
  <c r="L141" i="1"/>
  <c r="N141" i="1"/>
  <c r="EJ13" i="6" s="1"/>
  <c r="GN14" i="6"/>
  <c r="K197" i="1"/>
  <c r="GN10" i="6" s="1"/>
  <c r="K85" i="1"/>
  <c r="N154" i="1"/>
  <c r="EW13" i="6" s="1"/>
  <c r="E16" i="6"/>
  <c r="M6" i="1"/>
  <c r="E12" i="6" s="1"/>
  <c r="I16" i="6"/>
  <c r="M10" i="1"/>
  <c r="I12" i="6" s="1"/>
  <c r="K34" i="1"/>
  <c r="AG10" i="6" s="1"/>
  <c r="K82" i="1"/>
  <c r="CC10" i="6" s="1"/>
  <c r="K130" i="1"/>
  <c r="DY10" i="6" s="1"/>
  <c r="K178" i="1"/>
  <c r="L97" i="1"/>
  <c r="M28" i="1"/>
  <c r="AA12" i="6" s="1"/>
  <c r="M91" i="1"/>
  <c r="CL12" i="6" s="1"/>
  <c r="M155" i="1"/>
  <c r="EX12" i="6" s="1"/>
  <c r="N22" i="1"/>
  <c r="U13" i="6" s="1"/>
  <c r="N85" i="1"/>
  <c r="CF13" i="6" s="1"/>
  <c r="L14" i="6"/>
  <c r="L13" i="1"/>
  <c r="N13" i="1"/>
  <c r="L13" i="6" s="1"/>
  <c r="BP14" i="6"/>
  <c r="L69" i="1"/>
  <c r="BX14" i="6"/>
  <c r="L77" i="1"/>
  <c r="K77" i="1"/>
  <c r="N77" i="1"/>
  <c r="BX13" i="6" s="1"/>
  <c r="DX14" i="6"/>
  <c r="N129" i="1"/>
  <c r="DX13" i="6" s="1"/>
  <c r="EN14" i="6"/>
  <c r="N145" i="1"/>
  <c r="EN13" i="6" s="1"/>
  <c r="EV14" i="6"/>
  <c r="L153" i="1"/>
  <c r="N153" i="1"/>
  <c r="EV13" i="6" s="1"/>
  <c r="GF14" i="6"/>
  <c r="L189" i="1"/>
  <c r="N189" i="1"/>
  <c r="GF13" i="6" s="1"/>
  <c r="K37" i="1"/>
  <c r="AJ10" i="6" s="1"/>
  <c r="L166" i="1"/>
  <c r="M31" i="1"/>
  <c r="AD12" i="6" s="1"/>
  <c r="K141" i="1"/>
  <c r="K189" i="1"/>
  <c r="L111" i="1"/>
  <c r="M42" i="1"/>
  <c r="AO12" i="6" s="1"/>
  <c r="M105" i="1"/>
  <c r="CZ12" i="6" s="1"/>
  <c r="M171" i="1"/>
  <c r="FN12" i="6" s="1"/>
  <c r="N99" i="1"/>
  <c r="CT13" i="6" s="1"/>
  <c r="N165" i="1"/>
  <c r="FH13" i="6" s="1"/>
  <c r="D16" i="6"/>
  <c r="M5" i="1"/>
  <c r="D12" i="6" s="1"/>
  <c r="L16" i="6"/>
  <c r="M13" i="1"/>
  <c r="L12" i="6" s="1"/>
  <c r="P16" i="6"/>
  <c r="M17" i="1"/>
  <c r="P12" i="6" s="1"/>
  <c r="T16" i="6"/>
  <c r="M21" i="1"/>
  <c r="T12" i="6" s="1"/>
  <c r="X16" i="6"/>
  <c r="M25" i="1"/>
  <c r="X12" i="6" s="1"/>
  <c r="AB16" i="6"/>
  <c r="M29" i="1"/>
  <c r="AB12" i="6" s="1"/>
  <c r="AF16" i="6"/>
  <c r="M33" i="1"/>
  <c r="AF12" i="6" s="1"/>
  <c r="AJ16" i="6"/>
  <c r="M37" i="1"/>
  <c r="AJ12" i="6" s="1"/>
  <c r="AN16" i="6"/>
  <c r="M41" i="1"/>
  <c r="AN12" i="6" s="1"/>
  <c r="AR16" i="6"/>
  <c r="M45" i="1"/>
  <c r="AR12" i="6" s="1"/>
  <c r="AV16" i="6"/>
  <c r="M49" i="1"/>
  <c r="AV12" i="6" s="1"/>
  <c r="AZ16" i="6"/>
  <c r="M53" i="1"/>
  <c r="AZ12" i="6" s="1"/>
  <c r="K94" i="1"/>
  <c r="CO10" i="6" s="1"/>
  <c r="K142" i="1"/>
  <c r="EK10" i="6" s="1"/>
  <c r="K190" i="1"/>
  <c r="L49" i="1"/>
  <c r="L178" i="1"/>
  <c r="M43" i="1"/>
  <c r="AP12" i="6" s="1"/>
  <c r="M107" i="1"/>
  <c r="DB12" i="6" s="1"/>
  <c r="N37" i="1"/>
  <c r="AJ13" i="6" s="1"/>
  <c r="N166" i="1"/>
  <c r="FI13" i="6" s="1"/>
  <c r="C14" i="6"/>
  <c r="N4" i="1"/>
  <c r="C13" i="6" s="1"/>
  <c r="L4" i="1"/>
  <c r="K4" i="1"/>
  <c r="C10" i="6" s="1"/>
  <c r="G14" i="6"/>
  <c r="N8" i="1"/>
  <c r="G13" i="6" s="1"/>
  <c r="K8" i="1"/>
  <c r="L8" i="1"/>
  <c r="K14" i="6"/>
  <c r="L12" i="1"/>
  <c r="N12" i="1"/>
  <c r="K13" i="6" s="1"/>
  <c r="K12" i="1"/>
  <c r="K10" i="6" s="1"/>
  <c r="O14" i="6"/>
  <c r="N16" i="1"/>
  <c r="O13" i="6" s="1"/>
  <c r="L16" i="1"/>
  <c r="K16" i="1"/>
  <c r="O10" i="6" s="1"/>
  <c r="S14" i="6"/>
  <c r="N20" i="1"/>
  <c r="S13" i="6" s="1"/>
  <c r="K20" i="1"/>
  <c r="S10" i="6" s="1"/>
  <c r="W14" i="6"/>
  <c r="L24" i="1"/>
  <c r="N24" i="1"/>
  <c r="W13" i="6" s="1"/>
  <c r="K24" i="1"/>
  <c r="W10" i="6" s="1"/>
  <c r="AA14" i="6"/>
  <c r="N28" i="1"/>
  <c r="AA13" i="6" s="1"/>
  <c r="L28" i="1"/>
  <c r="K28" i="1"/>
  <c r="L3" i="1"/>
  <c r="K97" i="1"/>
  <c r="CR10" i="6" s="1"/>
  <c r="K145" i="1"/>
  <c r="K193" i="1"/>
  <c r="L53" i="1"/>
  <c r="L118" i="1"/>
  <c r="L181" i="1"/>
  <c r="M47" i="1"/>
  <c r="AT12" i="6" s="1"/>
  <c r="M175" i="1"/>
  <c r="FR12" i="6" s="1"/>
  <c r="N106" i="1"/>
  <c r="DA13" i="6" s="1"/>
  <c r="H14" i="6"/>
  <c r="N9" i="1"/>
  <c r="H13" i="6" s="1"/>
  <c r="T14" i="6"/>
  <c r="L21" i="1"/>
  <c r="FT14" i="6"/>
  <c r="N177" i="1"/>
  <c r="FT13" i="6" s="1"/>
  <c r="GB14" i="6"/>
  <c r="K185" i="1"/>
  <c r="L185" i="1"/>
  <c r="K133" i="1"/>
  <c r="EB10" i="6" s="1"/>
  <c r="GM15" i="6"/>
  <c r="K196" i="1"/>
  <c r="GM10" i="6" s="1"/>
  <c r="K9" i="1"/>
  <c r="H10" i="6" s="1"/>
  <c r="K153" i="1"/>
  <c r="K201" i="1"/>
  <c r="GR10" i="6" s="1"/>
  <c r="L63" i="1"/>
  <c r="L129" i="1"/>
  <c r="L192" i="1"/>
  <c r="M57" i="1"/>
  <c r="BD12" i="6" s="1"/>
  <c r="M123" i="1"/>
  <c r="DR12" i="6" s="1"/>
  <c r="M186" i="1"/>
  <c r="GC12" i="6" s="1"/>
  <c r="N51" i="1"/>
  <c r="AX13" i="6" s="1"/>
  <c r="N117" i="1"/>
  <c r="DL13" i="6" s="1"/>
  <c r="N180" i="1"/>
  <c r="FW13" i="6" s="1"/>
  <c r="AN14" i="6"/>
  <c r="K41" i="1"/>
  <c r="AN10" i="6" s="1"/>
  <c r="L41" i="1"/>
  <c r="BD14" i="6"/>
  <c r="L57" i="1"/>
  <c r="N57" i="1"/>
  <c r="BD13" i="6" s="1"/>
  <c r="M95" i="1"/>
  <c r="CP12" i="6" s="1"/>
  <c r="C16" i="6"/>
  <c r="M4" i="1"/>
  <c r="C12" i="6" s="1"/>
  <c r="G16" i="6"/>
  <c r="M8" i="1"/>
  <c r="G12" i="6" s="1"/>
  <c r="K16" i="6"/>
  <c r="M12" i="1"/>
  <c r="K12" i="6" s="1"/>
  <c r="K58" i="1"/>
  <c r="K106" i="1"/>
  <c r="DA10" i="6" s="1"/>
  <c r="K154" i="1"/>
  <c r="EW10" i="6" s="1"/>
  <c r="L5" i="1"/>
  <c r="L130" i="1"/>
  <c r="M59" i="1"/>
  <c r="BF12" i="6" s="1"/>
  <c r="M187" i="1"/>
  <c r="GD12" i="6" s="1"/>
  <c r="N118" i="1"/>
  <c r="DM13" i="6" s="1"/>
  <c r="N181" i="1"/>
  <c r="FX13" i="6" s="1"/>
  <c r="AZ14" i="6"/>
  <c r="K53" i="1"/>
  <c r="AZ10" i="6" s="1"/>
  <c r="CV14" i="6"/>
  <c r="K101" i="1"/>
  <c r="EZ14" i="6"/>
  <c r="L157" i="1"/>
  <c r="N157" i="1"/>
  <c r="EZ13" i="6" s="1"/>
  <c r="B14" i="6"/>
  <c r="N3" i="1"/>
  <c r="B13" i="6" s="1"/>
  <c r="K3" i="1"/>
  <c r="B10" i="6" s="1"/>
  <c r="F14" i="6"/>
  <c r="K7" i="1"/>
  <c r="F10" i="6" s="1"/>
  <c r="N7" i="1"/>
  <c r="F13" i="6" s="1"/>
  <c r="L7" i="1"/>
  <c r="J14" i="6"/>
  <c r="L11" i="1"/>
  <c r="N11" i="1"/>
  <c r="J13" i="6" s="1"/>
  <c r="K11" i="1"/>
  <c r="J10" i="6" s="1"/>
  <c r="N14" i="6"/>
  <c r="L15" i="1"/>
  <c r="N15" i="1"/>
  <c r="N13" i="6" s="1"/>
  <c r="K15" i="1"/>
  <c r="R14" i="6"/>
  <c r="N19" i="1"/>
  <c r="R13" i="6" s="1"/>
  <c r="K19" i="1"/>
  <c r="R10" i="6" s="1"/>
  <c r="V14" i="6"/>
  <c r="N23" i="1"/>
  <c r="V13" i="6" s="1"/>
  <c r="K23" i="1"/>
  <c r="V10" i="6" s="1"/>
  <c r="Z14" i="6"/>
  <c r="L27" i="1"/>
  <c r="N27" i="1"/>
  <c r="Z13" i="6" s="1"/>
  <c r="K27" i="1"/>
  <c r="AD14" i="6"/>
  <c r="L31" i="1"/>
  <c r="K31" i="1"/>
  <c r="N31" i="1"/>
  <c r="AD13" i="6" s="1"/>
  <c r="AH14" i="6"/>
  <c r="N35" i="1"/>
  <c r="AH13" i="6" s="1"/>
  <c r="L35" i="1"/>
  <c r="K35" i="1"/>
  <c r="AH10" i="6" s="1"/>
  <c r="AL14" i="6"/>
  <c r="L39" i="1"/>
  <c r="K39" i="1"/>
  <c r="N39" i="1"/>
  <c r="AL13" i="6" s="1"/>
  <c r="K13" i="1"/>
  <c r="K157" i="1"/>
  <c r="L9" i="1"/>
  <c r="L70" i="1"/>
  <c r="L133" i="1"/>
  <c r="L197" i="1"/>
  <c r="M64" i="1"/>
  <c r="BK12" i="6" s="1"/>
  <c r="M127" i="1"/>
  <c r="DV12" i="6" s="1"/>
  <c r="M191" i="1"/>
  <c r="GH12" i="6" s="1"/>
  <c r="N121" i="1"/>
  <c r="DP13" i="6" s="1"/>
  <c r="N185" i="1"/>
  <c r="GB13" i="6" s="1"/>
  <c r="AV14" i="6"/>
  <c r="N49" i="1"/>
  <c r="AV13" i="6" s="1"/>
  <c r="BH14" i="6"/>
  <c r="L61" i="1"/>
  <c r="N61" i="1"/>
  <c r="BH13" i="6" s="1"/>
  <c r="BT14" i="6"/>
  <c r="L73" i="1"/>
  <c r="CZ14" i="6"/>
  <c r="L105" i="1"/>
  <c r="N105" i="1"/>
  <c r="CZ13" i="6" s="1"/>
  <c r="K181" i="1"/>
  <c r="FX10" i="6" s="1"/>
  <c r="K21" i="1"/>
  <c r="K69" i="1"/>
  <c r="L19" i="1"/>
  <c r="L144" i="1"/>
  <c r="M9" i="1"/>
  <c r="H12" i="6" s="1"/>
  <c r="M75" i="1"/>
  <c r="BV12" i="6" s="1"/>
  <c r="M138" i="1"/>
  <c r="EG12" i="6" s="1"/>
  <c r="N69" i="1"/>
  <c r="BP13" i="6" s="1"/>
  <c r="N132" i="1"/>
  <c r="EA13" i="6" s="1"/>
  <c r="N195" i="1"/>
  <c r="GL13" i="6" s="1"/>
  <c r="DH14" i="6"/>
  <c r="N113" i="1"/>
  <c r="DH13" i="6" s="1"/>
  <c r="K113" i="1"/>
  <c r="DT14" i="6"/>
  <c r="L125" i="1"/>
  <c r="K125" i="1"/>
  <c r="N125" i="1"/>
  <c r="DT13" i="6" s="1"/>
  <c r="EF14" i="6"/>
  <c r="K137" i="1"/>
  <c r="EF10" i="6" s="1"/>
  <c r="L137" i="1"/>
  <c r="ER14" i="6"/>
  <c r="K149" i="1"/>
  <c r="ER10" i="6" s="1"/>
  <c r="FD14" i="6"/>
  <c r="N161" i="1"/>
  <c r="FD13" i="6" s="1"/>
  <c r="K161" i="1"/>
  <c r="GJ14" i="6"/>
  <c r="N193" i="1"/>
  <c r="GJ13" i="6" s="1"/>
  <c r="M3" i="1"/>
  <c r="B12" i="6" s="1"/>
  <c r="B16" i="6"/>
  <c r="F16" i="6"/>
  <c r="M7" i="1"/>
  <c r="F12" i="6" s="1"/>
  <c r="N16" i="6"/>
  <c r="M15" i="1"/>
  <c r="N12" i="6" s="1"/>
  <c r="R16" i="6"/>
  <c r="M19" i="1"/>
  <c r="R12" i="6" s="1"/>
  <c r="V16" i="6"/>
  <c r="M23" i="1"/>
  <c r="V12" i="6" s="1"/>
  <c r="AH16" i="6"/>
  <c r="M35" i="1"/>
  <c r="AH12" i="6" s="1"/>
  <c r="AL16" i="6"/>
  <c r="M39" i="1"/>
  <c r="AL12" i="6" s="1"/>
  <c r="AX16" i="6"/>
  <c r="M51" i="1"/>
  <c r="AX12" i="6" s="1"/>
  <c r="BB16" i="6"/>
  <c r="M55" i="1"/>
  <c r="BB12" i="6" s="1"/>
  <c r="BJ16" i="6"/>
  <c r="M63" i="1"/>
  <c r="BJ12" i="6" s="1"/>
  <c r="K70" i="1"/>
  <c r="BQ10" i="6" s="1"/>
  <c r="K118" i="1"/>
  <c r="K166" i="1"/>
  <c r="L20" i="1"/>
  <c r="L82" i="1"/>
  <c r="L145" i="1"/>
  <c r="M11" i="1"/>
  <c r="J12" i="6" s="1"/>
  <c r="M139" i="1"/>
  <c r="EH12" i="6" s="1"/>
  <c r="N70" i="1"/>
  <c r="BQ13" i="6" s="1"/>
  <c r="N133" i="1"/>
  <c r="EB13" i="6" s="1"/>
  <c r="N197" i="1"/>
  <c r="GN13" i="6" s="1"/>
  <c r="D14" i="6"/>
  <c r="K5" i="1"/>
  <c r="D10" i="6" s="1"/>
  <c r="P14" i="6"/>
  <c r="L17" i="1"/>
  <c r="N17" i="1"/>
  <c r="P13" i="6" s="1"/>
  <c r="K17" i="1"/>
  <c r="X14" i="6"/>
  <c r="L25" i="1"/>
  <c r="AR14" i="6"/>
  <c r="L45" i="1"/>
  <c r="N45" i="1"/>
  <c r="AR13" i="6" s="1"/>
  <c r="CB14" i="6"/>
  <c r="N81" i="1"/>
  <c r="CB13" i="6" s="1"/>
  <c r="CJ14" i="6"/>
  <c r="K89" i="1"/>
  <c r="L89" i="1"/>
  <c r="DD14" i="6"/>
  <c r="L109" i="1"/>
  <c r="N109" i="1"/>
  <c r="DD13" i="6" s="1"/>
  <c r="DL14" i="6"/>
  <c r="L117" i="1"/>
  <c r="FL14" i="6"/>
  <c r="L169" i="1"/>
  <c r="GR14" i="6"/>
  <c r="L201" i="1"/>
  <c r="N201" i="1"/>
  <c r="GR13" i="6" s="1"/>
  <c r="L101" i="1"/>
  <c r="E14" i="6"/>
  <c r="N6" i="1"/>
  <c r="E13" i="6" s="1"/>
  <c r="L6" i="1"/>
  <c r="K6" i="1"/>
  <c r="I14" i="6"/>
  <c r="L10" i="1"/>
  <c r="M14" i="6"/>
  <c r="L14" i="1"/>
  <c r="N14" i="1"/>
  <c r="M13" i="6" s="1"/>
  <c r="K14" i="1"/>
  <c r="M10" i="6" s="1"/>
  <c r="Q14" i="6"/>
  <c r="N18" i="1"/>
  <c r="Q13" i="6" s="1"/>
  <c r="L18" i="1"/>
  <c r="K18" i="1"/>
  <c r="U14" i="6"/>
  <c r="L22" i="1"/>
  <c r="Y14" i="6"/>
  <c r="L26" i="1"/>
  <c r="N26" i="1"/>
  <c r="Y13" i="6" s="1"/>
  <c r="K26" i="1"/>
  <c r="Y10" i="6" s="1"/>
  <c r="AC14" i="6"/>
  <c r="N30" i="1"/>
  <c r="AC13" i="6" s="1"/>
  <c r="L30" i="1"/>
  <c r="K30" i="1"/>
  <c r="AG14" i="6"/>
  <c r="N34" i="1"/>
  <c r="AG13" i="6" s="1"/>
  <c r="AK14" i="6"/>
  <c r="L38" i="1"/>
  <c r="K38" i="1"/>
  <c r="N38" i="1"/>
  <c r="AK13" i="6" s="1"/>
  <c r="AO14" i="6"/>
  <c r="N42" i="1"/>
  <c r="AO13" i="6" s="1"/>
  <c r="L42" i="1"/>
  <c r="K42" i="1"/>
  <c r="AO10" i="6" s="1"/>
  <c r="AS14" i="6"/>
  <c r="L46" i="1"/>
  <c r="N46" i="1"/>
  <c r="AS13" i="6" s="1"/>
  <c r="AW14" i="6"/>
  <c r="N50" i="1"/>
  <c r="AW13" i="6" s="1"/>
  <c r="K50" i="1"/>
  <c r="L50" i="1"/>
  <c r="BA14" i="6"/>
  <c r="N54" i="1"/>
  <c r="BA13" i="6" s="1"/>
  <c r="L54" i="1"/>
  <c r="K54" i="1"/>
  <c r="BA10" i="6" s="1"/>
  <c r="BE14" i="6"/>
  <c r="L58" i="1"/>
  <c r="BI14" i="6"/>
  <c r="L62" i="1"/>
  <c r="N62" i="1"/>
  <c r="BI13" i="6" s="1"/>
  <c r="K62" i="1"/>
  <c r="BM14" i="6"/>
  <c r="N66" i="1"/>
  <c r="BM13" i="6" s="1"/>
  <c r="L66" i="1"/>
  <c r="K66" i="1"/>
  <c r="BM10" i="6" s="1"/>
  <c r="K25" i="1"/>
  <c r="X10" i="6" s="1"/>
  <c r="K73" i="1"/>
  <c r="BT10" i="6" s="1"/>
  <c r="K121" i="1"/>
  <c r="DP10" i="6" s="1"/>
  <c r="K169" i="1"/>
  <c r="L23" i="1"/>
  <c r="L85" i="1"/>
  <c r="L149" i="1"/>
  <c r="M16" i="1"/>
  <c r="O12" i="6" s="1"/>
  <c r="M79" i="1"/>
  <c r="BZ12" i="6" s="1"/>
  <c r="M143" i="1"/>
  <c r="EL12" i="6" s="1"/>
  <c r="N10" i="1"/>
  <c r="I13" i="6" s="1"/>
  <c r="N73" i="1"/>
  <c r="BT13" i="6" s="1"/>
  <c r="N137" i="1"/>
  <c r="EF13" i="6" s="1"/>
  <c r="AB14" i="6"/>
  <c r="L29" i="1"/>
  <c r="K29" i="1"/>
  <c r="N29" i="1"/>
  <c r="AB13" i="6" s="1"/>
  <c r="BL14" i="6"/>
  <c r="N65" i="1"/>
  <c r="BL13" i="6" s="1"/>
  <c r="K65" i="1"/>
  <c r="CN14" i="6"/>
  <c r="L93" i="1"/>
  <c r="N93" i="1"/>
  <c r="CN13" i="6" s="1"/>
  <c r="FH14" i="6"/>
  <c r="L165" i="1"/>
  <c r="FP14" i="6"/>
  <c r="L173" i="1"/>
  <c r="K173" i="1"/>
  <c r="N173" i="1"/>
  <c r="FP13" i="6" s="1"/>
  <c r="L37" i="1"/>
  <c r="K33" i="1"/>
  <c r="K81" i="1"/>
  <c r="K129" i="1"/>
  <c r="K177" i="1"/>
  <c r="FT10" i="6" s="1"/>
  <c r="L33" i="1"/>
  <c r="L96" i="1"/>
  <c r="L159" i="1"/>
  <c r="M27" i="1"/>
  <c r="Z12" i="6" s="1"/>
  <c r="M90" i="1"/>
  <c r="CK12" i="6" s="1"/>
  <c r="M153" i="1"/>
  <c r="EV12" i="6" s="1"/>
  <c r="N21" i="1"/>
  <c r="T13" i="6" s="1"/>
  <c r="N84" i="1"/>
  <c r="CE13" i="6" s="1"/>
  <c r="N147" i="1"/>
  <c r="EP13" i="6" s="1"/>
  <c r="K47" i="1"/>
  <c r="K59" i="1"/>
  <c r="K71" i="1"/>
  <c r="BR10" i="6" s="1"/>
  <c r="K83" i="1"/>
  <c r="CD10" i="6" s="1"/>
  <c r="K95" i="1"/>
  <c r="CP10" i="6" s="1"/>
  <c r="K107" i="1"/>
  <c r="DB10" i="6" s="1"/>
  <c r="K119" i="1"/>
  <c r="K131" i="1"/>
  <c r="K143" i="1"/>
  <c r="K155" i="1"/>
  <c r="K167" i="1"/>
  <c r="K179" i="1"/>
  <c r="K191" i="1"/>
  <c r="L67" i="1"/>
  <c r="L83" i="1"/>
  <c r="L98" i="1"/>
  <c r="L115" i="1"/>
  <c r="L131" i="1"/>
  <c r="L146" i="1"/>
  <c r="L163" i="1"/>
  <c r="L179" i="1"/>
  <c r="L194" i="1"/>
  <c r="M44" i="1"/>
  <c r="AQ12" i="6" s="1"/>
  <c r="M61" i="1"/>
  <c r="BH12" i="6" s="1"/>
  <c r="M77" i="1"/>
  <c r="BX12" i="6" s="1"/>
  <c r="M92" i="1"/>
  <c r="CM12" i="6" s="1"/>
  <c r="M109" i="1"/>
  <c r="DD12" i="6" s="1"/>
  <c r="M125" i="1"/>
  <c r="DT12" i="6" s="1"/>
  <c r="M140" i="1"/>
  <c r="EI12" i="6" s="1"/>
  <c r="M157" i="1"/>
  <c r="EZ12" i="6" s="1"/>
  <c r="M173" i="1"/>
  <c r="FP12" i="6" s="1"/>
  <c r="M188" i="1"/>
  <c r="GE12" i="6" s="1"/>
  <c r="N55" i="1"/>
  <c r="BB13" i="6" s="1"/>
  <c r="N71" i="1"/>
  <c r="BR13" i="6" s="1"/>
  <c r="N86" i="1"/>
  <c r="CG13" i="6" s="1"/>
  <c r="N103" i="1"/>
  <c r="CX13" i="6" s="1"/>
  <c r="N119" i="1"/>
  <c r="DN13" i="6" s="1"/>
  <c r="N134" i="1"/>
  <c r="EC13" i="6" s="1"/>
  <c r="N151" i="1"/>
  <c r="ET13" i="6" s="1"/>
  <c r="N167" i="1"/>
  <c r="FJ13" i="6" s="1"/>
  <c r="N182" i="1"/>
  <c r="FY13" i="6" s="1"/>
  <c r="N199" i="1"/>
  <c r="GP13" i="6" s="1"/>
  <c r="AE14" i="6"/>
  <c r="N32" i="1"/>
  <c r="AE13" i="6" s="1"/>
  <c r="AM14" i="6"/>
  <c r="N40" i="1"/>
  <c r="AM13" i="6" s="1"/>
  <c r="L40" i="1"/>
  <c r="AQ14" i="6"/>
  <c r="N44" i="1"/>
  <c r="AQ13" i="6" s="1"/>
  <c r="L44" i="1"/>
  <c r="AY14" i="6"/>
  <c r="N52" i="1"/>
  <c r="AY13" i="6" s="1"/>
  <c r="L52" i="1"/>
  <c r="BC14" i="6"/>
  <c r="N56" i="1"/>
  <c r="BC13" i="6" s="1"/>
  <c r="L56" i="1"/>
  <c r="BK14" i="6"/>
  <c r="N64" i="1"/>
  <c r="BK13" i="6" s="1"/>
  <c r="L64" i="1"/>
  <c r="BO14" i="6"/>
  <c r="N68" i="1"/>
  <c r="BO13" i="6" s="1"/>
  <c r="L68" i="1"/>
  <c r="BW14" i="6"/>
  <c r="N76" i="1"/>
  <c r="BW13" i="6" s="1"/>
  <c r="L76" i="1"/>
  <c r="CA14" i="6"/>
  <c r="N80" i="1"/>
  <c r="CA13" i="6" s="1"/>
  <c r="L80" i="1"/>
  <c r="CI14" i="6"/>
  <c r="N88" i="1"/>
  <c r="CI13" i="6" s="1"/>
  <c r="L88" i="1"/>
  <c r="CM14" i="6"/>
  <c r="N92" i="1"/>
  <c r="CM13" i="6" s="1"/>
  <c r="L92" i="1"/>
  <c r="CU14" i="6"/>
  <c r="N100" i="1"/>
  <c r="CU13" i="6" s="1"/>
  <c r="L100" i="1"/>
  <c r="CY14" i="6"/>
  <c r="N104" i="1"/>
  <c r="CY13" i="6" s="1"/>
  <c r="L104" i="1"/>
  <c r="DG14" i="6"/>
  <c r="N112" i="1"/>
  <c r="DG13" i="6" s="1"/>
  <c r="L112" i="1"/>
  <c r="DK14" i="6"/>
  <c r="N116" i="1"/>
  <c r="DK13" i="6" s="1"/>
  <c r="L116" i="1"/>
  <c r="DS14" i="6"/>
  <c r="N124" i="1"/>
  <c r="DS13" i="6" s="1"/>
  <c r="L124" i="1"/>
  <c r="DW14" i="6"/>
  <c r="N128" i="1"/>
  <c r="DW13" i="6" s="1"/>
  <c r="L128" i="1"/>
  <c r="EE14" i="6"/>
  <c r="N136" i="1"/>
  <c r="EE13" i="6" s="1"/>
  <c r="L136" i="1"/>
  <c r="EI14" i="6"/>
  <c r="N140" i="1"/>
  <c r="EI13" i="6" s="1"/>
  <c r="L140" i="1"/>
  <c r="EQ14" i="6"/>
  <c r="N148" i="1"/>
  <c r="EQ13" i="6" s="1"/>
  <c r="L148" i="1"/>
  <c r="EU14" i="6"/>
  <c r="N152" i="1"/>
  <c r="EU13" i="6" s="1"/>
  <c r="L152" i="1"/>
  <c r="FC14" i="6"/>
  <c r="N160" i="1"/>
  <c r="FC13" i="6" s="1"/>
  <c r="L160" i="1"/>
  <c r="FG14" i="6"/>
  <c r="N164" i="1"/>
  <c r="FG13" i="6" s="1"/>
  <c r="L164" i="1"/>
  <c r="FO14" i="6"/>
  <c r="N172" i="1"/>
  <c r="FO13" i="6" s="1"/>
  <c r="L172" i="1"/>
  <c r="FS14" i="6"/>
  <c r="N176" i="1"/>
  <c r="FS13" i="6" s="1"/>
  <c r="L176" i="1"/>
  <c r="GA14" i="6"/>
  <c r="N184" i="1"/>
  <c r="GA13" i="6" s="1"/>
  <c r="L184" i="1"/>
  <c r="GE14" i="6"/>
  <c r="N188" i="1"/>
  <c r="GE13" i="6" s="1"/>
  <c r="L188" i="1"/>
  <c r="GM14" i="6"/>
  <c r="N196" i="1"/>
  <c r="GM13" i="6" s="1"/>
  <c r="L196" i="1"/>
  <c r="GQ14" i="6"/>
  <c r="N200" i="1"/>
  <c r="GQ13" i="6" s="1"/>
  <c r="L200" i="1"/>
  <c r="K36" i="1"/>
  <c r="AI10" i="6" s="1"/>
  <c r="K48" i="1"/>
  <c r="K60" i="1"/>
  <c r="K72" i="1"/>
  <c r="K84" i="1"/>
  <c r="K96" i="1"/>
  <c r="K108" i="1"/>
  <c r="DC10" i="6" s="1"/>
  <c r="K120" i="1"/>
  <c r="K132" i="1"/>
  <c r="EA10" i="6" s="1"/>
  <c r="K144" i="1"/>
  <c r="EM10" i="6" s="1"/>
  <c r="K156" i="1"/>
  <c r="EY10" i="6" s="1"/>
  <c r="K168" i="1"/>
  <c r="FK10" i="6" s="1"/>
  <c r="K180" i="1"/>
  <c r="FW10" i="6" s="1"/>
  <c r="K192" i="1"/>
  <c r="L36" i="1"/>
  <c r="L51" i="1"/>
  <c r="L84" i="1"/>
  <c r="L99" i="1"/>
  <c r="L132" i="1"/>
  <c r="L147" i="1"/>
  <c r="L180" i="1"/>
  <c r="L195" i="1"/>
  <c r="M30" i="1"/>
  <c r="AC12" i="6" s="1"/>
  <c r="M78" i="1"/>
  <c r="BY12" i="6" s="1"/>
  <c r="M93" i="1"/>
  <c r="CN12" i="6" s="1"/>
  <c r="M111" i="1"/>
  <c r="DF12" i="6" s="1"/>
  <c r="M126" i="1"/>
  <c r="DU12" i="6" s="1"/>
  <c r="M141" i="1"/>
  <c r="EJ12" i="6" s="1"/>
  <c r="M159" i="1"/>
  <c r="FB12" i="6" s="1"/>
  <c r="M174" i="1"/>
  <c r="FQ12" i="6" s="1"/>
  <c r="M189" i="1"/>
  <c r="GF12" i="6" s="1"/>
  <c r="N72" i="1"/>
  <c r="BS13" i="6" s="1"/>
  <c r="N87" i="1"/>
  <c r="CH13" i="6" s="1"/>
  <c r="N120" i="1"/>
  <c r="DO13" i="6" s="1"/>
  <c r="N135" i="1"/>
  <c r="ED13" i="6" s="1"/>
  <c r="N168" i="1"/>
  <c r="FK13" i="6" s="1"/>
  <c r="N183" i="1"/>
  <c r="FZ13" i="6" s="1"/>
  <c r="W16" i="6"/>
  <c r="M24" i="1"/>
  <c r="W12" i="6" s="1"/>
  <c r="AI16" i="6"/>
  <c r="M36" i="1"/>
  <c r="AI12" i="6" s="1"/>
  <c r="AU16" i="6"/>
  <c r="M48" i="1"/>
  <c r="AU12" i="6" s="1"/>
  <c r="BG16" i="6"/>
  <c r="M60" i="1"/>
  <c r="BG12" i="6" s="1"/>
  <c r="BS16" i="6"/>
  <c r="M72" i="1"/>
  <c r="BS12" i="6" s="1"/>
  <c r="CE16" i="6"/>
  <c r="M84" i="1"/>
  <c r="CE12" i="6" s="1"/>
  <c r="CQ16" i="6"/>
  <c r="M96" i="1"/>
  <c r="CQ12" i="6" s="1"/>
  <c r="DC16" i="6"/>
  <c r="M108" i="1"/>
  <c r="DC12" i="6" s="1"/>
  <c r="DO16" i="6"/>
  <c r="M120" i="1"/>
  <c r="DO12" i="6" s="1"/>
  <c r="EA16" i="6"/>
  <c r="M132" i="1"/>
  <c r="EA12" i="6" s="1"/>
  <c r="EM16" i="6"/>
  <c r="M144" i="1"/>
  <c r="EM12" i="6" s="1"/>
  <c r="EY16" i="6"/>
  <c r="M156" i="1"/>
  <c r="EY12" i="6" s="1"/>
  <c r="FK16" i="6"/>
  <c r="M168" i="1"/>
  <c r="FK12" i="6" s="1"/>
  <c r="FW16" i="6"/>
  <c r="M180" i="1"/>
  <c r="FW12" i="6" s="1"/>
  <c r="GI16" i="6"/>
  <c r="M192" i="1"/>
  <c r="GI12" i="6" s="1"/>
  <c r="K74" i="1"/>
  <c r="BU10" i="6" s="1"/>
  <c r="K86" i="1"/>
  <c r="CG10" i="6" s="1"/>
  <c r="K98" i="1"/>
  <c r="CS10" i="6" s="1"/>
  <c r="K110" i="1"/>
  <c r="DE10" i="6" s="1"/>
  <c r="K122" i="1"/>
  <c r="DQ10" i="6" s="1"/>
  <c r="K134" i="1"/>
  <c r="EC10" i="6" s="1"/>
  <c r="K146" i="1"/>
  <c r="K158" i="1"/>
  <c r="K170" i="1"/>
  <c r="K182" i="1"/>
  <c r="K194" i="1"/>
  <c r="L55" i="1"/>
  <c r="L71" i="1"/>
  <c r="L86" i="1"/>
  <c r="L103" i="1"/>
  <c r="L119" i="1"/>
  <c r="L134" i="1"/>
  <c r="L151" i="1"/>
  <c r="L167" i="1"/>
  <c r="L182" i="1"/>
  <c r="L199" i="1"/>
  <c r="M32" i="1"/>
  <c r="AE12" i="6" s="1"/>
  <c r="M65" i="1"/>
  <c r="BL12" i="6" s="1"/>
  <c r="M80" i="1"/>
  <c r="CA12" i="6" s="1"/>
  <c r="M97" i="1"/>
  <c r="CR12" i="6" s="1"/>
  <c r="M113" i="1"/>
  <c r="DH12" i="6" s="1"/>
  <c r="M128" i="1"/>
  <c r="DW12" i="6" s="1"/>
  <c r="M145" i="1"/>
  <c r="EN12" i="6" s="1"/>
  <c r="M161" i="1"/>
  <c r="FD12" i="6" s="1"/>
  <c r="M176" i="1"/>
  <c r="FS12" i="6" s="1"/>
  <c r="M193" i="1"/>
  <c r="GJ12" i="6" s="1"/>
  <c r="N43" i="1"/>
  <c r="AP13" i="6" s="1"/>
  <c r="N59" i="1"/>
  <c r="BF13" i="6" s="1"/>
  <c r="N74" i="1"/>
  <c r="BU13" i="6" s="1"/>
  <c r="N91" i="1"/>
  <c r="CL13" i="6" s="1"/>
  <c r="N107" i="1"/>
  <c r="DB13" i="6" s="1"/>
  <c r="N122" i="1"/>
  <c r="DQ13" i="6" s="1"/>
  <c r="N139" i="1"/>
  <c r="EH13" i="6" s="1"/>
  <c r="N155" i="1"/>
  <c r="EX13" i="6" s="1"/>
  <c r="N170" i="1"/>
  <c r="FM13" i="6" s="1"/>
  <c r="N187" i="1"/>
  <c r="GD13" i="6" s="1"/>
  <c r="K51" i="1"/>
  <c r="AX10" i="6" s="1"/>
  <c r="K63" i="1"/>
  <c r="K75" i="1"/>
  <c r="K87" i="1"/>
  <c r="K99" i="1"/>
  <c r="K111" i="1"/>
  <c r="K123" i="1"/>
  <c r="DR10" i="6" s="1"/>
  <c r="K135" i="1"/>
  <c r="ED10" i="6" s="1"/>
  <c r="K147" i="1"/>
  <c r="EP10" i="6" s="1"/>
  <c r="K159" i="1"/>
  <c r="FB10" i="6" s="1"/>
  <c r="K171" i="1"/>
  <c r="K183" i="1"/>
  <c r="FZ10" i="6" s="1"/>
  <c r="K195" i="1"/>
  <c r="GL10" i="6" s="1"/>
  <c r="L72" i="1"/>
  <c r="L87" i="1"/>
  <c r="L120" i="1"/>
  <c r="L135" i="1"/>
  <c r="L168" i="1"/>
  <c r="L183" i="1"/>
  <c r="M18" i="1"/>
  <c r="Q12" i="6" s="1"/>
  <c r="M66" i="1"/>
  <c r="BM12" i="6" s="1"/>
  <c r="M81" i="1"/>
  <c r="CB12" i="6" s="1"/>
  <c r="M99" i="1"/>
  <c r="CT12" i="6" s="1"/>
  <c r="M114" i="1"/>
  <c r="DI12" i="6" s="1"/>
  <c r="M129" i="1"/>
  <c r="DX12" i="6" s="1"/>
  <c r="M147" i="1"/>
  <c r="EP12" i="6" s="1"/>
  <c r="M162" i="1"/>
  <c r="FE12" i="6" s="1"/>
  <c r="M177" i="1"/>
  <c r="FT12" i="6" s="1"/>
  <c r="M195" i="1"/>
  <c r="GL12" i="6" s="1"/>
  <c r="N60" i="1"/>
  <c r="BG13" i="6" s="1"/>
  <c r="N75" i="1"/>
  <c r="BV13" i="6" s="1"/>
  <c r="N108" i="1"/>
  <c r="DC13" i="6" s="1"/>
  <c r="N123" i="1"/>
  <c r="DR13" i="6" s="1"/>
  <c r="N156" i="1"/>
  <c r="EY13" i="6" s="1"/>
  <c r="N171" i="1"/>
  <c r="FN13" i="6" s="1"/>
  <c r="K40" i="1"/>
  <c r="AM10" i="6" s="1"/>
  <c r="K52" i="1"/>
  <c r="AY10" i="6" s="1"/>
  <c r="K64" i="1"/>
  <c r="K76" i="1"/>
  <c r="K88" i="1"/>
  <c r="K100" i="1"/>
  <c r="K112" i="1"/>
  <c r="K124" i="1"/>
  <c r="DS10" i="6" s="1"/>
  <c r="K136" i="1"/>
  <c r="EE10" i="6" s="1"/>
  <c r="K148" i="1"/>
  <c r="EQ10" i="6" s="1"/>
  <c r="K160" i="1"/>
  <c r="FC10" i="6" s="1"/>
  <c r="K172" i="1"/>
  <c r="FO10" i="6" s="1"/>
  <c r="K184" i="1"/>
  <c r="GA10" i="6" s="1"/>
  <c r="L106" i="1"/>
  <c r="L154" i="1"/>
  <c r="M52" i="1"/>
  <c r="AY12" i="6" s="1"/>
  <c r="M67" i="1"/>
  <c r="BN12" i="6" s="1"/>
  <c r="M83" i="1"/>
  <c r="CD12" i="6" s="1"/>
  <c r="M100" i="1"/>
  <c r="CU12" i="6" s="1"/>
  <c r="M115" i="1"/>
  <c r="DJ12" i="6" s="1"/>
  <c r="M131" i="1"/>
  <c r="DZ12" i="6" s="1"/>
  <c r="M148" i="1"/>
  <c r="EQ12" i="6" s="1"/>
  <c r="M163" i="1"/>
  <c r="FF12" i="6" s="1"/>
  <c r="M179" i="1"/>
  <c r="FV12" i="6" s="1"/>
  <c r="M196" i="1"/>
  <c r="GM12" i="6" s="1"/>
  <c r="N94" i="1"/>
  <c r="CO13" i="6" s="1"/>
  <c r="N142" i="1"/>
  <c r="EK13" i="6" s="1"/>
  <c r="N190" i="1"/>
  <c r="GG13" i="6" s="1"/>
  <c r="L43" i="1"/>
  <c r="L59" i="1"/>
  <c r="L74" i="1"/>
  <c r="L91" i="1"/>
  <c r="L107" i="1"/>
  <c r="L122" i="1"/>
  <c r="L139" i="1"/>
  <c r="L155" i="1"/>
  <c r="L170" i="1"/>
  <c r="L187" i="1"/>
  <c r="M20" i="1"/>
  <c r="S12" i="6" s="1"/>
  <c r="M68" i="1"/>
  <c r="BO12" i="6" s="1"/>
  <c r="M85" i="1"/>
  <c r="CF12" i="6" s="1"/>
  <c r="M101" i="1"/>
  <c r="CV12" i="6" s="1"/>
  <c r="M116" i="1"/>
  <c r="DK12" i="6" s="1"/>
  <c r="M133" i="1"/>
  <c r="EB12" i="6" s="1"/>
  <c r="M149" i="1"/>
  <c r="ER12" i="6" s="1"/>
  <c r="M164" i="1"/>
  <c r="FG12" i="6" s="1"/>
  <c r="M181" i="1"/>
  <c r="FX12" i="6" s="1"/>
  <c r="M197" i="1"/>
  <c r="GN12" i="6" s="1"/>
  <c r="N47" i="1"/>
  <c r="AT13" i="6" s="1"/>
  <c r="N79" i="1"/>
  <c r="BZ13" i="6" s="1"/>
  <c r="N95" i="1"/>
  <c r="CP13" i="6" s="1"/>
  <c r="N110" i="1"/>
  <c r="DE13" i="6" s="1"/>
  <c r="N127" i="1"/>
  <c r="DV13" i="6" s="1"/>
  <c r="N143" i="1"/>
  <c r="EL13" i="6" s="1"/>
  <c r="N158" i="1"/>
  <c r="FA13" i="6" s="1"/>
  <c r="N175" i="1"/>
  <c r="FR13" i="6" s="1"/>
  <c r="N191" i="1"/>
  <c r="GH13" i="6" s="1"/>
  <c r="BY14" i="6"/>
  <c r="N78" i="1"/>
  <c r="BY13" i="6" s="1"/>
  <c r="L78" i="1"/>
  <c r="CK14" i="6"/>
  <c r="N90" i="1"/>
  <c r="CK13" i="6" s="1"/>
  <c r="L90" i="1"/>
  <c r="CW14" i="6"/>
  <c r="N102" i="1"/>
  <c r="CW13" i="6" s="1"/>
  <c r="L102" i="1"/>
  <c r="DI14" i="6"/>
  <c r="N114" i="1"/>
  <c r="DI13" i="6" s="1"/>
  <c r="L114" i="1"/>
  <c r="DU14" i="6"/>
  <c r="N126" i="1"/>
  <c r="DU13" i="6" s="1"/>
  <c r="L126" i="1"/>
  <c r="EG14" i="6"/>
  <c r="N138" i="1"/>
  <c r="EG13" i="6" s="1"/>
  <c r="L138" i="1"/>
  <c r="ES14" i="6"/>
  <c r="N150" i="1"/>
  <c r="ES13" i="6" s="1"/>
  <c r="L150" i="1"/>
  <c r="FE14" i="6"/>
  <c r="N162" i="1"/>
  <c r="FE13" i="6" s="1"/>
  <c r="L162" i="1"/>
  <c r="FQ14" i="6"/>
  <c r="N174" i="1"/>
  <c r="FQ13" i="6" s="1"/>
  <c r="L174" i="1"/>
  <c r="GC14" i="6"/>
  <c r="N186" i="1"/>
  <c r="GC13" i="6" s="1"/>
  <c r="L186" i="1"/>
  <c r="GO14" i="6"/>
  <c r="N198" i="1"/>
  <c r="GO13" i="6" s="1"/>
  <c r="L198" i="1"/>
  <c r="K78" i="1"/>
  <c r="K90" i="1"/>
  <c r="CK10" i="6" s="1"/>
  <c r="K102" i="1"/>
  <c r="CW10" i="6" s="1"/>
  <c r="K114" i="1"/>
  <c r="DI10" i="6" s="1"/>
  <c r="K126" i="1"/>
  <c r="DU10" i="6" s="1"/>
  <c r="K138" i="1"/>
  <c r="EG10" i="6" s="1"/>
  <c r="K150" i="1"/>
  <c r="ES10" i="6" s="1"/>
  <c r="K162" i="1"/>
  <c r="FE10" i="6" s="1"/>
  <c r="K174" i="1"/>
  <c r="K186" i="1"/>
  <c r="K198" i="1"/>
  <c r="L60" i="1"/>
  <c r="L75" i="1"/>
  <c r="L108" i="1"/>
  <c r="L123" i="1"/>
  <c r="L156" i="1"/>
  <c r="L171" i="1"/>
  <c r="M54" i="1"/>
  <c r="BA12" i="6" s="1"/>
  <c r="M69" i="1"/>
  <c r="BP12" i="6" s="1"/>
  <c r="M87" i="1"/>
  <c r="CH12" i="6" s="1"/>
  <c r="M102" i="1"/>
  <c r="CW12" i="6" s="1"/>
  <c r="M117" i="1"/>
  <c r="DL12" i="6" s="1"/>
  <c r="M135" i="1"/>
  <c r="ED12" i="6" s="1"/>
  <c r="M150" i="1"/>
  <c r="ES12" i="6" s="1"/>
  <c r="M165" i="1"/>
  <c r="FH12" i="6" s="1"/>
  <c r="M183" i="1"/>
  <c r="FZ12" i="6" s="1"/>
  <c r="M198" i="1"/>
  <c r="GO12" i="6" s="1"/>
  <c r="N48" i="1"/>
  <c r="AU13" i="6" s="1"/>
  <c r="N63" i="1"/>
  <c r="BJ13" i="6" s="1"/>
  <c r="N96" i="1"/>
  <c r="CQ13" i="6" s="1"/>
  <c r="N111" i="1"/>
  <c r="DF13" i="6" s="1"/>
  <c r="N144" i="1"/>
  <c r="EM13" i="6" s="1"/>
  <c r="N159" i="1"/>
  <c r="FB13" i="6" s="1"/>
  <c r="N192" i="1"/>
  <c r="GI13" i="6" s="1"/>
  <c r="K43" i="1"/>
  <c r="K55" i="1"/>
  <c r="K67" i="1"/>
  <c r="K79" i="1"/>
  <c r="BZ10" i="6" s="1"/>
  <c r="K91" i="1"/>
  <c r="CL10" i="6" s="1"/>
  <c r="K103" i="1"/>
  <c r="CX10" i="6" s="1"/>
  <c r="K115" i="1"/>
  <c r="DJ10" i="6" s="1"/>
  <c r="K127" i="1"/>
  <c r="DV10" i="6" s="1"/>
  <c r="K139" i="1"/>
  <c r="EH10" i="6" s="1"/>
  <c r="K151" i="1"/>
  <c r="ET10" i="6" s="1"/>
  <c r="K163" i="1"/>
  <c r="K175" i="1"/>
  <c r="K187" i="1"/>
  <c r="K199" i="1"/>
  <c r="L94" i="1"/>
  <c r="L142" i="1"/>
  <c r="L190" i="1"/>
  <c r="M40" i="1"/>
  <c r="AM12" i="6" s="1"/>
  <c r="M71" i="1"/>
  <c r="BR12" i="6" s="1"/>
  <c r="M88" i="1"/>
  <c r="CI12" i="6" s="1"/>
  <c r="M103" i="1"/>
  <c r="CX12" i="6" s="1"/>
  <c r="M119" i="1"/>
  <c r="DN12" i="6" s="1"/>
  <c r="M136" i="1"/>
  <c r="EE12" i="6" s="1"/>
  <c r="M151" i="1"/>
  <c r="ET12" i="6" s="1"/>
  <c r="M167" i="1"/>
  <c r="FJ12" i="6" s="1"/>
  <c r="M184" i="1"/>
  <c r="GA12" i="6" s="1"/>
  <c r="M199" i="1"/>
  <c r="GP12" i="6" s="1"/>
  <c r="N82" i="1"/>
  <c r="CC13" i="6" s="1"/>
  <c r="N130" i="1"/>
  <c r="DY13" i="6" s="1"/>
  <c r="N178" i="1"/>
  <c r="FU13" i="6" s="1"/>
  <c r="M16" i="6"/>
  <c r="M14" i="1"/>
  <c r="M12" i="6" s="1"/>
  <c r="U16" i="6"/>
  <c r="M22" i="1"/>
  <c r="U12" i="6" s="1"/>
  <c r="Y16" i="6"/>
  <c r="M26" i="1"/>
  <c r="Y12" i="6" s="1"/>
  <c r="AG16" i="6"/>
  <c r="M34" i="1"/>
  <c r="AG12" i="6" s="1"/>
  <c r="AK16" i="6"/>
  <c r="M38" i="1"/>
  <c r="AK12" i="6" s="1"/>
  <c r="AS16" i="6"/>
  <c r="M46" i="1"/>
  <c r="AS12" i="6" s="1"/>
  <c r="AW16" i="6"/>
  <c r="M50" i="1"/>
  <c r="AW12" i="6" s="1"/>
  <c r="BE16" i="6"/>
  <c r="M58" i="1"/>
  <c r="BE12" i="6" s="1"/>
  <c r="BI16" i="6"/>
  <c r="M62" i="1"/>
  <c r="BI12" i="6" s="1"/>
  <c r="BQ16" i="6"/>
  <c r="M70" i="1"/>
  <c r="BQ12" i="6" s="1"/>
  <c r="BU16" i="6"/>
  <c r="M74" i="1"/>
  <c r="BU12" i="6" s="1"/>
  <c r="CC16" i="6"/>
  <c r="M82" i="1"/>
  <c r="CC12" i="6" s="1"/>
  <c r="CG16" i="6"/>
  <c r="M86" i="1"/>
  <c r="CG12" i="6" s="1"/>
  <c r="CO16" i="6"/>
  <c r="M94" i="1"/>
  <c r="CO12" i="6" s="1"/>
  <c r="CS16" i="6"/>
  <c r="M98" i="1"/>
  <c r="CS12" i="6" s="1"/>
  <c r="DA16" i="6"/>
  <c r="M106" i="1"/>
  <c r="DA12" i="6" s="1"/>
  <c r="DE16" i="6"/>
  <c r="M110" i="1"/>
  <c r="DE12" i="6" s="1"/>
  <c r="DM16" i="6"/>
  <c r="M118" i="1"/>
  <c r="DM12" i="6" s="1"/>
  <c r="DQ16" i="6"/>
  <c r="M122" i="1"/>
  <c r="DQ12" i="6" s="1"/>
  <c r="DY16" i="6"/>
  <c r="M130" i="1"/>
  <c r="DY12" i="6" s="1"/>
  <c r="EC16" i="6"/>
  <c r="M134" i="1"/>
  <c r="EC12" i="6" s="1"/>
  <c r="EK16" i="6"/>
  <c r="M142" i="1"/>
  <c r="EK12" i="6" s="1"/>
  <c r="EO16" i="6"/>
  <c r="M146" i="1"/>
  <c r="EO12" i="6" s="1"/>
  <c r="EW16" i="6"/>
  <c r="M154" i="1"/>
  <c r="EW12" i="6" s="1"/>
  <c r="FA16" i="6"/>
  <c r="M158" i="1"/>
  <c r="FA12" i="6" s="1"/>
  <c r="FI16" i="6"/>
  <c r="M166" i="1"/>
  <c r="FI12" i="6" s="1"/>
  <c r="FM16" i="6"/>
  <c r="M170" i="1"/>
  <c r="FM12" i="6" s="1"/>
  <c r="FU16" i="6"/>
  <c r="M178" i="1"/>
  <c r="FU12" i="6" s="1"/>
  <c r="FY16" i="6"/>
  <c r="M182" i="1"/>
  <c r="FY12" i="6" s="1"/>
  <c r="GG16" i="6"/>
  <c r="M190" i="1"/>
  <c r="GG12" i="6" s="1"/>
  <c r="GK16" i="6"/>
  <c r="M194" i="1"/>
  <c r="GK12" i="6" s="1"/>
  <c r="K32" i="1"/>
  <c r="AE10" i="6" s="1"/>
  <c r="K44" i="1"/>
  <c r="AQ10" i="6" s="1"/>
  <c r="K56" i="1"/>
  <c r="K68" i="1"/>
  <c r="K80" i="1"/>
  <c r="K92" i="1"/>
  <c r="K104" i="1"/>
  <c r="K116" i="1"/>
  <c r="DK10" i="6" s="1"/>
  <c r="K128" i="1"/>
  <c r="DW10" i="6" s="1"/>
  <c r="K140" i="1"/>
  <c r="EI10" i="6" s="1"/>
  <c r="K152" i="1"/>
  <c r="EU10" i="6" s="1"/>
  <c r="K164" i="1"/>
  <c r="FG10" i="6" s="1"/>
  <c r="K176" i="1"/>
  <c r="FS10" i="6" s="1"/>
  <c r="K188" i="1"/>
  <c r="GE10" i="6" s="1"/>
  <c r="K200" i="1"/>
  <c r="L32" i="1"/>
  <c r="L47" i="1"/>
  <c r="L79" i="1"/>
  <c r="L95" i="1"/>
  <c r="L110" i="1"/>
  <c r="L127" i="1"/>
  <c r="L143" i="1"/>
  <c r="L158" i="1"/>
  <c r="L175" i="1"/>
  <c r="L191" i="1"/>
  <c r="M56" i="1"/>
  <c r="BC12" i="6" s="1"/>
  <c r="M73" i="1"/>
  <c r="BT12" i="6" s="1"/>
  <c r="M89" i="1"/>
  <c r="CJ12" i="6" s="1"/>
  <c r="M104" i="1"/>
  <c r="CY12" i="6" s="1"/>
  <c r="M121" i="1"/>
  <c r="DP12" i="6" s="1"/>
  <c r="M137" i="1"/>
  <c r="EF12" i="6" s="1"/>
  <c r="M152" i="1"/>
  <c r="EU12" i="6" s="1"/>
  <c r="M169" i="1"/>
  <c r="FL12" i="6" s="1"/>
  <c r="M185" i="1"/>
  <c r="GB12" i="6" s="1"/>
  <c r="M200" i="1"/>
  <c r="GQ12" i="6" s="1"/>
  <c r="N67" i="1"/>
  <c r="BN13" i="6" s="1"/>
  <c r="N83" i="1"/>
  <c r="CD13" i="6" s="1"/>
  <c r="N98" i="1"/>
  <c r="CS13" i="6" s="1"/>
  <c r="N115" i="1"/>
  <c r="DJ13" i="6" s="1"/>
  <c r="N131" i="1"/>
  <c r="DZ13" i="6" s="1"/>
  <c r="N146" i="1"/>
  <c r="EO13" i="6" s="1"/>
  <c r="N163" i="1"/>
  <c r="FF13" i="6" s="1"/>
  <c r="N179" i="1"/>
  <c r="FV13" i="6" s="1"/>
  <c r="N194" i="1"/>
  <c r="GK13" i="6" s="1"/>
  <c r="AH5" i="1"/>
  <c r="AH66" i="1"/>
  <c r="AH138" i="1"/>
  <c r="AH149" i="1"/>
  <c r="AH65" i="1"/>
  <c r="AH137" i="1"/>
  <c r="AH6" i="1"/>
  <c r="AH78" i="1"/>
  <c r="AH150" i="1"/>
  <c r="AH17" i="1"/>
  <c r="AH89" i="1"/>
  <c r="AH161" i="1"/>
  <c r="AH18" i="1"/>
  <c r="AH90" i="1"/>
  <c r="AH162" i="1"/>
  <c r="AH29" i="1"/>
  <c r="AH101" i="1"/>
  <c r="AH30" i="1"/>
  <c r="AH102" i="1"/>
  <c r="AH174" i="1"/>
  <c r="AH41" i="1"/>
  <c r="AH113" i="1"/>
  <c r="AH185" i="1"/>
  <c r="AH42" i="1"/>
  <c r="AH114" i="1"/>
  <c r="AH186" i="1"/>
  <c r="AH53" i="1"/>
  <c r="AH197" i="1"/>
  <c r="AH54" i="1"/>
  <c r="AH126" i="1"/>
  <c r="AH198" i="1"/>
  <c r="AH4" i="1"/>
  <c r="AH16" i="1"/>
  <c r="AH28" i="1"/>
  <c r="AH40" i="1"/>
  <c r="AH52" i="1"/>
  <c r="AH64" i="1"/>
  <c r="AH76" i="1"/>
  <c r="AH88" i="1"/>
  <c r="AH100" i="1"/>
  <c r="AH112" i="1"/>
  <c r="AH124" i="1"/>
  <c r="AH136" i="1"/>
  <c r="AH148" i="1"/>
  <c r="AH160" i="1"/>
  <c r="AH172" i="1"/>
  <c r="AH184" i="1"/>
  <c r="AH196" i="1"/>
  <c r="AH7" i="1"/>
  <c r="AH19" i="1"/>
  <c r="AH43" i="1"/>
  <c r="AH55" i="1"/>
  <c r="AH67" i="1"/>
  <c r="AH91" i="1"/>
  <c r="AH115" i="1"/>
  <c r="AH127" i="1"/>
  <c r="AH139" i="1"/>
  <c r="AH151" i="1"/>
  <c r="AH163" i="1"/>
  <c r="AH187" i="1"/>
  <c r="AH199" i="1"/>
  <c r="AH8" i="1"/>
  <c r="AH20" i="1"/>
  <c r="AH32" i="1"/>
  <c r="AH44" i="1"/>
  <c r="AH56" i="1"/>
  <c r="AH68" i="1"/>
  <c r="AH80" i="1"/>
  <c r="AH92" i="1"/>
  <c r="AH104" i="1"/>
  <c r="AH116" i="1"/>
  <c r="AH128" i="1"/>
  <c r="AH140" i="1"/>
  <c r="AH152" i="1"/>
  <c r="AH164" i="1"/>
  <c r="AH176" i="1"/>
  <c r="AH188" i="1"/>
  <c r="AH200" i="1"/>
  <c r="AH9" i="1"/>
  <c r="AH33" i="1"/>
  <c r="AH45" i="1"/>
  <c r="AH69" i="1"/>
  <c r="AH81" i="1"/>
  <c r="AH93" i="1"/>
  <c r="AH105" i="1"/>
  <c r="AH117" i="1"/>
  <c r="AH129" i="1"/>
  <c r="AH141" i="1"/>
  <c r="AH153" i="1"/>
  <c r="AH165" i="1"/>
  <c r="AH177" i="1"/>
  <c r="AH189" i="1"/>
  <c r="AH202" i="1"/>
  <c r="AH10" i="1"/>
  <c r="AH22" i="1"/>
  <c r="AH34" i="1"/>
  <c r="AH58" i="1"/>
  <c r="AH70" i="1"/>
  <c r="AH82" i="1"/>
  <c r="AH94" i="1"/>
  <c r="AH106" i="1"/>
  <c r="AH130" i="1"/>
  <c r="AH142" i="1"/>
  <c r="AH154" i="1"/>
  <c r="AH166" i="1"/>
  <c r="AH178" i="1"/>
  <c r="AH190" i="1"/>
  <c r="AH23" i="1"/>
  <c r="AH35" i="1"/>
  <c r="AH47" i="1"/>
  <c r="AH59" i="1"/>
  <c r="AH83" i="1"/>
  <c r="AH95" i="1"/>
  <c r="AH107" i="1"/>
  <c r="AH119" i="1"/>
  <c r="AH131" i="1"/>
  <c r="AH155" i="1"/>
  <c r="AH167" i="1"/>
  <c r="AH179" i="1"/>
  <c r="AH191" i="1"/>
  <c r="AH12" i="1"/>
  <c r="AH24" i="1"/>
  <c r="AH36" i="1"/>
  <c r="AH60" i="1"/>
  <c r="AH72" i="1"/>
  <c r="AH84" i="1"/>
  <c r="AH108" i="1"/>
  <c r="AH120" i="1"/>
  <c r="AH132" i="1"/>
  <c r="AH156" i="1"/>
  <c r="AH168" i="1"/>
  <c r="AH180" i="1"/>
  <c r="AH13" i="1"/>
  <c r="AH25" i="1"/>
  <c r="AH37" i="1"/>
  <c r="AH49" i="1"/>
  <c r="AH61" i="1"/>
  <c r="AH73" i="1"/>
  <c r="AH85" i="1"/>
  <c r="AH97" i="1"/>
  <c r="AH109" i="1"/>
  <c r="AH121" i="1"/>
  <c r="AH133" i="1"/>
  <c r="AH145" i="1"/>
  <c r="AH157" i="1"/>
  <c r="AH169" i="1"/>
  <c r="AH181" i="1"/>
  <c r="AH193" i="1"/>
  <c r="AH201" i="1"/>
  <c r="AH14" i="1"/>
  <c r="AH26" i="1"/>
  <c r="AH50" i="1"/>
  <c r="AH62" i="1"/>
  <c r="AH74" i="1"/>
  <c r="AH98" i="1"/>
  <c r="AH110" i="1"/>
  <c r="AH122" i="1"/>
  <c r="AH146" i="1"/>
  <c r="AH158" i="1"/>
  <c r="AH170" i="1"/>
  <c r="AH194" i="1"/>
  <c r="AH3" i="1"/>
  <c r="AH27" i="1"/>
  <c r="AH39" i="1"/>
  <c r="AH51" i="1"/>
  <c r="AH63" i="1"/>
  <c r="AH87" i="1"/>
  <c r="AH99" i="1"/>
  <c r="AH111" i="1"/>
  <c r="AH123" i="1"/>
  <c r="AH135" i="1"/>
  <c r="AH147" i="1"/>
  <c r="AH159" i="1"/>
  <c r="AH171" i="1"/>
  <c r="AH183" i="1"/>
  <c r="AH195" i="1"/>
  <c r="AJ3" i="6"/>
  <c r="FX3" i="6"/>
  <c r="BH3" i="6"/>
  <c r="BT3" i="6"/>
  <c r="CF3" i="6"/>
  <c r="CR3" i="6"/>
  <c r="DD3" i="6"/>
  <c r="DP3" i="6"/>
  <c r="EB3" i="6"/>
  <c r="EN3" i="6"/>
  <c r="L3" i="6"/>
  <c r="EZ3" i="6"/>
  <c r="X3" i="6"/>
  <c r="FL3" i="6"/>
  <c r="A12" i="7"/>
  <c r="A31" i="7"/>
  <c r="A13" i="7"/>
  <c r="A32" i="7"/>
  <c r="O6" i="6"/>
  <c r="AA6" i="6"/>
  <c r="AM6" i="6"/>
  <c r="AY6" i="6"/>
  <c r="BK6" i="6"/>
  <c r="BW6" i="6"/>
  <c r="CI6" i="6"/>
  <c r="CU6" i="6"/>
  <c r="DG6" i="6"/>
  <c r="DS6" i="6"/>
  <c r="EE6" i="6"/>
  <c r="EQ6" i="6"/>
  <c r="FC6" i="6"/>
  <c r="FO6" i="6"/>
  <c r="GA6" i="6"/>
  <c r="GM6" i="6"/>
  <c r="M3" i="6"/>
  <c r="Y3" i="6"/>
  <c r="AK3" i="6"/>
  <c r="AW3" i="6"/>
  <c r="BI3" i="6"/>
  <c r="BU3" i="6"/>
  <c r="CG3" i="6"/>
  <c r="CS3" i="6"/>
  <c r="DE3" i="6"/>
  <c r="DQ3" i="6"/>
  <c r="EC3" i="6"/>
  <c r="EO3" i="6"/>
  <c r="FA3" i="6"/>
  <c r="FM3" i="6"/>
  <c r="FY3" i="6"/>
  <c r="GK3" i="6"/>
  <c r="GH6" i="6"/>
  <c r="A33" i="7"/>
  <c r="A14" i="7"/>
  <c r="H6" i="6"/>
  <c r="T6" i="6"/>
  <c r="AF6" i="6"/>
  <c r="AR6" i="6"/>
  <c r="BD6" i="6"/>
  <c r="BP6" i="6"/>
  <c r="CB6" i="6"/>
  <c r="CN6" i="6"/>
  <c r="CZ6" i="6"/>
  <c r="DL6" i="6"/>
  <c r="DX6" i="6"/>
  <c r="EJ6" i="6"/>
  <c r="EV6" i="6"/>
  <c r="FH6" i="6"/>
  <c r="FT6" i="6"/>
  <c r="GF6" i="6"/>
  <c r="GR6" i="6"/>
  <c r="B3" i="6"/>
  <c r="N3" i="6"/>
  <c r="Z3" i="6"/>
  <c r="AL3" i="6"/>
  <c r="AX3" i="6"/>
  <c r="BJ3" i="6"/>
  <c r="BV3" i="6"/>
  <c r="CH3" i="6"/>
  <c r="CT3" i="6"/>
  <c r="DF3" i="6"/>
  <c r="DR3" i="6"/>
  <c r="ED3" i="6"/>
  <c r="EP3" i="6"/>
  <c r="FB3" i="6"/>
  <c r="FN3" i="6"/>
  <c r="FZ3" i="6"/>
  <c r="GL3" i="6"/>
  <c r="FV6" i="6"/>
  <c r="GK6" i="6"/>
  <c r="C3" i="6"/>
  <c r="O3" i="6"/>
  <c r="AA3" i="6"/>
  <c r="AM3" i="6"/>
  <c r="AY3" i="6"/>
  <c r="BK3" i="6"/>
  <c r="BW3" i="6"/>
  <c r="CI3" i="6"/>
  <c r="CU3" i="6"/>
  <c r="DG3" i="6"/>
  <c r="DS3" i="6"/>
  <c r="EE3" i="6"/>
  <c r="EQ3" i="6"/>
  <c r="FC3" i="6"/>
  <c r="FO3" i="6"/>
  <c r="GA3" i="6"/>
  <c r="GM3" i="6"/>
  <c r="M6" i="6"/>
  <c r="Y6" i="6"/>
  <c r="A35" i="7"/>
  <c r="A16" i="7"/>
  <c r="D3" i="6"/>
  <c r="P3" i="6"/>
  <c r="AB3" i="6"/>
  <c r="AN3" i="6"/>
  <c r="AZ3" i="6"/>
  <c r="BL3" i="6"/>
  <c r="BX3" i="6"/>
  <c r="CJ3" i="6"/>
  <c r="CV3" i="6"/>
  <c r="DH3" i="6"/>
  <c r="DT3" i="6"/>
  <c r="EF3" i="6"/>
  <c r="ER3" i="6"/>
  <c r="FD3" i="6"/>
  <c r="FP3" i="6"/>
  <c r="GB3" i="6"/>
  <c r="GN3" i="6"/>
  <c r="AP6" i="6"/>
  <c r="DN6" i="6"/>
  <c r="DZ6" i="6"/>
  <c r="AW6" i="6"/>
  <c r="BI6" i="6"/>
  <c r="EO6" i="6"/>
  <c r="FY6" i="6"/>
  <c r="A36" i="7"/>
  <c r="A17" i="7"/>
  <c r="K6" i="6"/>
  <c r="W6" i="6"/>
  <c r="AI6" i="6"/>
  <c r="AU6" i="6"/>
  <c r="BG6" i="6"/>
  <c r="BS6" i="6"/>
  <c r="CE6" i="6"/>
  <c r="CQ6" i="6"/>
  <c r="DC6" i="6"/>
  <c r="DO6" i="6"/>
  <c r="EA6" i="6"/>
  <c r="EM6" i="6"/>
  <c r="EY6" i="6"/>
  <c r="FK6" i="6"/>
  <c r="FW6" i="6"/>
  <c r="GI6" i="6"/>
  <c r="E3" i="6"/>
  <c r="Q3" i="6"/>
  <c r="AC3" i="6"/>
  <c r="AO3" i="6"/>
  <c r="BA3" i="6"/>
  <c r="BM3" i="6"/>
  <c r="BY3" i="6"/>
  <c r="CK3" i="6"/>
  <c r="CW3" i="6"/>
  <c r="DI3" i="6"/>
  <c r="DU3" i="6"/>
  <c r="EG3" i="6"/>
  <c r="ES3" i="6"/>
  <c r="FE3" i="6"/>
  <c r="FQ3" i="6"/>
  <c r="GC3" i="6"/>
  <c r="GO3" i="6"/>
  <c r="F6" i="6"/>
  <c r="CX6" i="6"/>
  <c r="FR6" i="6"/>
  <c r="J6" i="6"/>
  <c r="V6" i="6"/>
  <c r="AH6" i="6"/>
  <c r="EC6" i="6"/>
  <c r="F3" i="6"/>
  <c r="R3" i="6"/>
  <c r="AD3" i="6"/>
  <c r="AP3" i="6"/>
  <c r="BB3" i="6"/>
  <c r="BN3" i="6"/>
  <c r="BZ3" i="6"/>
  <c r="CL3" i="6"/>
  <c r="CX3" i="6"/>
  <c r="DJ3" i="6"/>
  <c r="DV3" i="6"/>
  <c r="EH3" i="6"/>
  <c r="ET3" i="6"/>
  <c r="FF3" i="6"/>
  <c r="FR3" i="6"/>
  <c r="GD3" i="6"/>
  <c r="GP3" i="6"/>
  <c r="DH6" i="6"/>
  <c r="GB6" i="6"/>
  <c r="AT6" i="6"/>
  <c r="BF6" i="6"/>
  <c r="BR6" i="6"/>
  <c r="CP6" i="6"/>
  <c r="DB6" i="6"/>
  <c r="A15" i="7"/>
  <c r="A34" i="7"/>
  <c r="BU6" i="6"/>
  <c r="A6" i="6"/>
  <c r="I6" i="6"/>
  <c r="U6" i="6"/>
  <c r="AG6" i="6"/>
  <c r="AS6" i="6"/>
  <c r="BE6" i="6"/>
  <c r="BQ6" i="6"/>
  <c r="CC6" i="6"/>
  <c r="CO6" i="6"/>
  <c r="DA6" i="6"/>
  <c r="DM6" i="6"/>
  <c r="DY6" i="6"/>
  <c r="EK6" i="6"/>
  <c r="EW6" i="6"/>
  <c r="FI6" i="6"/>
  <c r="FU6" i="6"/>
  <c r="GG6" i="6"/>
  <c r="C15" i="6"/>
  <c r="G3" i="6"/>
  <c r="S3" i="6"/>
  <c r="AE3" i="6"/>
  <c r="AQ3" i="6"/>
  <c r="BC3" i="6"/>
  <c r="BO3" i="6"/>
  <c r="CA3" i="6"/>
  <c r="CM3" i="6"/>
  <c r="CY3" i="6"/>
  <c r="DK3" i="6"/>
  <c r="DW3" i="6"/>
  <c r="EI3" i="6"/>
  <c r="EU3" i="6"/>
  <c r="FG3" i="6"/>
  <c r="FS3" i="6"/>
  <c r="GE3" i="6"/>
  <c r="GQ3" i="6"/>
  <c r="P6" i="6"/>
  <c r="BB6" i="6"/>
  <c r="DJ6" i="6"/>
  <c r="GD6" i="6"/>
  <c r="DE6" i="6"/>
  <c r="N6" i="6"/>
  <c r="Z6" i="6"/>
  <c r="AL6" i="6"/>
  <c r="AX6" i="6"/>
  <c r="BJ6" i="6"/>
  <c r="BV6" i="6"/>
  <c r="CH6" i="6"/>
  <c r="CT6" i="6"/>
  <c r="DF6" i="6"/>
  <c r="DR6" i="6"/>
  <c r="ED6" i="6"/>
  <c r="EP6" i="6"/>
  <c r="FB6" i="6"/>
  <c r="FN6" i="6"/>
  <c r="FZ6" i="6"/>
  <c r="GL6" i="6"/>
  <c r="H3" i="6"/>
  <c r="T3" i="6"/>
  <c r="AF3" i="6"/>
  <c r="AR3" i="6"/>
  <c r="BD3" i="6"/>
  <c r="BP3" i="6"/>
  <c r="CB3" i="6"/>
  <c r="CN3" i="6"/>
  <c r="CZ3" i="6"/>
  <c r="DL3" i="6"/>
  <c r="DX3" i="6"/>
  <c r="EJ3" i="6"/>
  <c r="EV3" i="6"/>
  <c r="FH3" i="6"/>
  <c r="FT3" i="6"/>
  <c r="GF3" i="6"/>
  <c r="GR3" i="6"/>
  <c r="BL6" i="6"/>
  <c r="DT6" i="6"/>
  <c r="GN6" i="6"/>
  <c r="FJ6" i="6"/>
  <c r="CG6" i="6"/>
  <c r="FM6" i="6"/>
  <c r="A28" i="7"/>
  <c r="A9" i="7"/>
  <c r="B6" i="6"/>
  <c r="G10" i="6"/>
  <c r="AE6" i="6"/>
  <c r="AQ6" i="6"/>
  <c r="BC6" i="6"/>
  <c r="BO6" i="6"/>
  <c r="CA6" i="6"/>
  <c r="CM6" i="6"/>
  <c r="CY6" i="6"/>
  <c r="DK6" i="6"/>
  <c r="DW6" i="6"/>
  <c r="EI6" i="6"/>
  <c r="EU6" i="6"/>
  <c r="FG6" i="6"/>
  <c r="FS6" i="6"/>
  <c r="GE6" i="6"/>
  <c r="GQ6" i="6"/>
  <c r="I3" i="6"/>
  <c r="U3" i="6"/>
  <c r="AG3" i="6"/>
  <c r="AS3" i="6"/>
  <c r="BE3" i="6"/>
  <c r="BQ3" i="6"/>
  <c r="CC3" i="6"/>
  <c r="CO3" i="6"/>
  <c r="DA3" i="6"/>
  <c r="DM3" i="6"/>
  <c r="DY3" i="6"/>
  <c r="EK3" i="6"/>
  <c r="EW3" i="6"/>
  <c r="FI3" i="6"/>
  <c r="FU3" i="6"/>
  <c r="GG3" i="6"/>
  <c r="GS3" i="6"/>
  <c r="R6" i="6"/>
  <c r="DV6" i="6"/>
  <c r="GP6" i="6"/>
  <c r="CD6" i="6"/>
  <c r="EX6" i="6"/>
  <c r="A10" i="7"/>
  <c r="A29" i="7"/>
  <c r="L6" i="6"/>
  <c r="X6" i="6"/>
  <c r="AJ6" i="6"/>
  <c r="AV6" i="6"/>
  <c r="BH6" i="6"/>
  <c r="BT6" i="6"/>
  <c r="CF6" i="6"/>
  <c r="CR6" i="6"/>
  <c r="DD6" i="6"/>
  <c r="DP6" i="6"/>
  <c r="EB6" i="6"/>
  <c r="EN6" i="6"/>
  <c r="EZ6" i="6"/>
  <c r="FL6" i="6"/>
  <c r="FX6" i="6"/>
  <c r="GJ6" i="6"/>
  <c r="J3" i="6"/>
  <c r="V3" i="6"/>
  <c r="AH3" i="6"/>
  <c r="AT3" i="6"/>
  <c r="BF3" i="6"/>
  <c r="BR3" i="6"/>
  <c r="CD3" i="6"/>
  <c r="CP3" i="6"/>
  <c r="DB3" i="6"/>
  <c r="DN3" i="6"/>
  <c r="DZ3" i="6"/>
  <c r="EL3" i="6"/>
  <c r="EX3" i="6"/>
  <c r="FJ3" i="6"/>
  <c r="FV3" i="6"/>
  <c r="GH3" i="6"/>
  <c r="S6" i="6"/>
  <c r="BN6" i="6"/>
  <c r="EF6" i="6"/>
  <c r="EL6" i="6"/>
  <c r="AK6" i="6"/>
  <c r="CS6" i="6"/>
  <c r="DQ6" i="6"/>
  <c r="FA6" i="6"/>
  <c r="A30" i="7"/>
  <c r="A11" i="7"/>
  <c r="CK6" i="6"/>
  <c r="CW6" i="6"/>
  <c r="DI6" i="6"/>
  <c r="DU6" i="6"/>
  <c r="EG6" i="6"/>
  <c r="ES6" i="6"/>
  <c r="FE6" i="6"/>
  <c r="FQ6" i="6"/>
  <c r="GC6" i="6"/>
  <c r="GO6" i="6"/>
  <c r="K3" i="6"/>
  <c r="W3" i="6"/>
  <c r="AI3" i="6"/>
  <c r="AU3" i="6"/>
  <c r="BG3" i="6"/>
  <c r="BS3" i="6"/>
  <c r="CE3" i="6"/>
  <c r="CQ3" i="6"/>
  <c r="DC3" i="6"/>
  <c r="DO3" i="6"/>
  <c r="EA3" i="6"/>
  <c r="EM3" i="6"/>
  <c r="EY3" i="6"/>
  <c r="FK3" i="6"/>
  <c r="FW3" i="6"/>
  <c r="GI3" i="6"/>
  <c r="AB6" i="6"/>
  <c r="BX6" i="6"/>
  <c r="EH6" i="6"/>
  <c r="A25" i="7"/>
  <c r="P58" i="7" s="1"/>
  <c r="A6" i="7"/>
  <c r="D60" i="7" s="1"/>
  <c r="AF12" i="4"/>
  <c r="C60" i="7"/>
  <c r="A24" i="7"/>
  <c r="DM1" i="6"/>
  <c r="L38" i="7"/>
  <c r="AQ36" i="4" s="1"/>
  <c r="L2" i="7"/>
  <c r="L4" i="7" s="1" a="1"/>
  <c r="L4" i="7" s="1"/>
  <c r="L39" i="7"/>
  <c r="AQ37" i="4" s="1"/>
  <c r="J1" i="6"/>
  <c r="I39" i="7"/>
  <c r="AN37" i="4" s="1"/>
  <c r="C49" i="7"/>
  <c r="AH47" i="4" s="1"/>
  <c r="E53" i="7"/>
  <c r="AJ51" i="4" s="1"/>
  <c r="C48" i="7"/>
  <c r="AH46" i="4" s="1"/>
  <c r="F53" i="7"/>
  <c r="AK51" i="4" s="1"/>
  <c r="I40" i="7"/>
  <c r="AN38" i="4" s="1"/>
  <c r="CM10" i="6"/>
  <c r="CY10" i="6"/>
  <c r="GQ10" i="6"/>
  <c r="E10" i="6"/>
  <c r="Q10" i="6"/>
  <c r="AC10" i="6"/>
  <c r="BY10" i="6"/>
  <c r="FQ10" i="6"/>
  <c r="GC10" i="6"/>
  <c r="GO10" i="6"/>
  <c r="AT10" i="6"/>
  <c r="DN10" i="6"/>
  <c r="EX10" i="6"/>
  <c r="AA10" i="6"/>
  <c r="BK10" i="6"/>
  <c r="BW10" i="6"/>
  <c r="CI10" i="6"/>
  <c r="CU10" i="6"/>
  <c r="DG10" i="6"/>
  <c r="DZ10" i="6"/>
  <c r="EL10" i="6"/>
  <c r="CB10" i="6"/>
  <c r="CN10" i="6"/>
  <c r="DL10" i="6"/>
  <c r="AK10" i="6"/>
  <c r="AW10" i="6"/>
  <c r="BI10" i="6"/>
  <c r="EO10" i="6"/>
  <c r="FA10" i="6"/>
  <c r="FM10" i="6"/>
  <c r="FY10" i="6"/>
  <c r="GK10" i="6"/>
  <c r="BF10" i="6"/>
  <c r="GH10" i="6"/>
  <c r="T10" i="6"/>
  <c r="AR10" i="6"/>
  <c r="BP10" i="6"/>
  <c r="AD10" i="6"/>
  <c r="AP10" i="6"/>
  <c r="BB10" i="6"/>
  <c r="BN10" i="6"/>
  <c r="FF10" i="6"/>
  <c r="FR10" i="6"/>
  <c r="GD10" i="6"/>
  <c r="GP10" i="6"/>
  <c r="FV10" i="6"/>
  <c r="AU10" i="6"/>
  <c r="BG10" i="6"/>
  <c r="BS10" i="6"/>
  <c r="CE10" i="6"/>
  <c r="CQ10" i="6"/>
  <c r="DO10" i="6"/>
  <c r="GI10" i="6"/>
  <c r="L10" i="6"/>
  <c r="Z10" i="6"/>
  <c r="AL10" i="6"/>
  <c r="AV10" i="6"/>
  <c r="BJ10" i="6"/>
  <c r="BV10" i="6"/>
  <c r="CF10" i="6"/>
  <c r="CH10" i="6"/>
  <c r="CT10" i="6"/>
  <c r="DD10" i="6"/>
  <c r="DF10" i="6"/>
  <c r="EN10" i="6"/>
  <c r="EZ10" i="6"/>
  <c r="FJ10" i="6"/>
  <c r="P10" i="6"/>
  <c r="AB10" i="6"/>
  <c r="BL10" i="6"/>
  <c r="BX10" i="6"/>
  <c r="CJ10" i="6"/>
  <c r="CV10" i="6"/>
  <c r="DH10" i="6"/>
  <c r="DT10" i="6"/>
  <c r="FD10" i="6"/>
  <c r="FP10" i="6"/>
  <c r="GB10" i="6"/>
  <c r="DX10" i="6"/>
  <c r="EJ10" i="6"/>
  <c r="EV10" i="6"/>
  <c r="AS10" i="6"/>
  <c r="BE10" i="6"/>
  <c r="DM10" i="6"/>
  <c r="FI10" i="6"/>
  <c r="FU10" i="6"/>
  <c r="GG10" i="6"/>
  <c r="AF10" i="6"/>
  <c r="FH10" i="6"/>
  <c r="GF10" i="6"/>
  <c r="N10" i="6"/>
  <c r="BO10" i="6"/>
  <c r="BC10" i="6"/>
  <c r="CA10" i="6"/>
  <c r="FL10" i="6"/>
  <c r="FN10" i="6"/>
  <c r="GJ10" i="6"/>
  <c r="X3" i="1"/>
  <c r="Y3" i="1"/>
  <c r="Z3" i="1"/>
  <c r="AA3" i="1"/>
  <c r="AB3" i="1"/>
  <c r="AC3" i="1"/>
  <c r="AD3" i="1"/>
  <c r="AE3" i="1"/>
  <c r="AF3" i="1"/>
  <c r="AG3" i="1"/>
  <c r="X4" i="1"/>
  <c r="Y4" i="1"/>
  <c r="Z4" i="1"/>
  <c r="AA4" i="1"/>
  <c r="AB4" i="1"/>
  <c r="AC4" i="1"/>
  <c r="AD4" i="1"/>
  <c r="AE4" i="1"/>
  <c r="AF4" i="1"/>
  <c r="AG4" i="1"/>
  <c r="X5" i="1"/>
  <c r="Y5" i="1"/>
  <c r="Z5" i="1"/>
  <c r="AA5" i="1"/>
  <c r="AB5" i="1"/>
  <c r="AC5" i="1"/>
  <c r="AD5" i="1"/>
  <c r="AE5" i="1"/>
  <c r="AF5" i="1"/>
  <c r="AG5" i="1"/>
  <c r="X6" i="1"/>
  <c r="Y6" i="1"/>
  <c r="Z6" i="1"/>
  <c r="AA6" i="1"/>
  <c r="AB6" i="1"/>
  <c r="AC6" i="1"/>
  <c r="AD6" i="1"/>
  <c r="AE6" i="1"/>
  <c r="AF6" i="1"/>
  <c r="AG6" i="1"/>
  <c r="X7" i="1"/>
  <c r="Y7" i="1"/>
  <c r="Z7" i="1"/>
  <c r="AA7" i="1"/>
  <c r="AB7" i="1"/>
  <c r="AC7" i="1"/>
  <c r="AD7" i="1"/>
  <c r="AE7" i="1"/>
  <c r="AF7" i="1"/>
  <c r="AG7" i="1"/>
  <c r="X8" i="1"/>
  <c r="Y8" i="1"/>
  <c r="Z8" i="1"/>
  <c r="AA8" i="1"/>
  <c r="AB8" i="1"/>
  <c r="AC8" i="1"/>
  <c r="AD8" i="1"/>
  <c r="AE8" i="1"/>
  <c r="AF8" i="1"/>
  <c r="AG8" i="1"/>
  <c r="X9" i="1"/>
  <c r="Y9" i="1"/>
  <c r="Z9" i="1"/>
  <c r="AA9" i="1"/>
  <c r="AB9" i="1"/>
  <c r="AC9" i="1"/>
  <c r="AD9" i="1"/>
  <c r="AE9" i="1"/>
  <c r="AF9" i="1"/>
  <c r="AG9" i="1"/>
  <c r="X10" i="1"/>
  <c r="Y10" i="1"/>
  <c r="Z10" i="1"/>
  <c r="AA10" i="1"/>
  <c r="AB10" i="1"/>
  <c r="AC10" i="1"/>
  <c r="AD10" i="1"/>
  <c r="AE10" i="1"/>
  <c r="AF10" i="1"/>
  <c r="AG10" i="1"/>
  <c r="X11" i="1"/>
  <c r="Y11" i="1"/>
  <c r="Z11" i="1"/>
  <c r="AA11" i="1"/>
  <c r="AB11" i="1"/>
  <c r="AC11" i="1"/>
  <c r="AD11" i="1"/>
  <c r="AE11" i="1"/>
  <c r="AF11" i="1"/>
  <c r="AG11" i="1"/>
  <c r="X12" i="1"/>
  <c r="Y12" i="1"/>
  <c r="Z12" i="1"/>
  <c r="AA12" i="1"/>
  <c r="AB12" i="1"/>
  <c r="AC12" i="1"/>
  <c r="AD12" i="1"/>
  <c r="AE12" i="1"/>
  <c r="AF12" i="1"/>
  <c r="AG12" i="1"/>
  <c r="X13" i="1"/>
  <c r="Y13" i="1"/>
  <c r="Z13" i="1"/>
  <c r="AA13" i="1"/>
  <c r="AB13" i="1"/>
  <c r="AC13" i="1"/>
  <c r="AD13" i="1"/>
  <c r="AE13" i="1"/>
  <c r="AF13" i="1"/>
  <c r="AG13" i="1"/>
  <c r="X14" i="1"/>
  <c r="Y14" i="1"/>
  <c r="Z14" i="1"/>
  <c r="AA14" i="1"/>
  <c r="AB14" i="1"/>
  <c r="AC14" i="1"/>
  <c r="AD14" i="1"/>
  <c r="AE14" i="1"/>
  <c r="AF14" i="1"/>
  <c r="AG14" i="1"/>
  <c r="X15" i="1"/>
  <c r="Y15" i="1"/>
  <c r="Z15" i="1"/>
  <c r="AA15" i="1"/>
  <c r="AB15" i="1"/>
  <c r="AC15" i="1"/>
  <c r="AD15" i="1"/>
  <c r="AE15" i="1"/>
  <c r="AF15" i="1"/>
  <c r="AG15" i="1"/>
  <c r="X16" i="1"/>
  <c r="Y16" i="1"/>
  <c r="Z16" i="1"/>
  <c r="AA16" i="1"/>
  <c r="AB16" i="1"/>
  <c r="AC16" i="1"/>
  <c r="AD16" i="1"/>
  <c r="AE16" i="1"/>
  <c r="AF16" i="1"/>
  <c r="AG16" i="1"/>
  <c r="X17" i="1"/>
  <c r="Y17" i="1"/>
  <c r="Z17" i="1"/>
  <c r="AA17" i="1"/>
  <c r="AB17" i="1"/>
  <c r="AC17" i="1"/>
  <c r="AD17" i="1"/>
  <c r="AE17" i="1"/>
  <c r="AF17" i="1"/>
  <c r="AG17" i="1"/>
  <c r="X18" i="1"/>
  <c r="Y18" i="1"/>
  <c r="Z18" i="1"/>
  <c r="AA18" i="1"/>
  <c r="AB18" i="1"/>
  <c r="AC18" i="1"/>
  <c r="AD18" i="1"/>
  <c r="AE18" i="1"/>
  <c r="AF18" i="1"/>
  <c r="AG18" i="1"/>
  <c r="X19" i="1"/>
  <c r="Y19" i="1"/>
  <c r="Z19" i="1"/>
  <c r="AA19" i="1"/>
  <c r="AB19" i="1"/>
  <c r="AC19" i="1"/>
  <c r="AD19" i="1"/>
  <c r="AE19" i="1"/>
  <c r="AF19" i="1"/>
  <c r="AG19" i="1"/>
  <c r="X20" i="1"/>
  <c r="Y20" i="1"/>
  <c r="Z20" i="1"/>
  <c r="AA20" i="1"/>
  <c r="AB20" i="1"/>
  <c r="AC20" i="1"/>
  <c r="AD20" i="1"/>
  <c r="AE20" i="1"/>
  <c r="AF20" i="1"/>
  <c r="AG20" i="1"/>
  <c r="X21" i="1"/>
  <c r="Y21" i="1"/>
  <c r="Z21" i="1"/>
  <c r="AA21" i="1"/>
  <c r="AB21" i="1"/>
  <c r="AC21" i="1"/>
  <c r="AD21" i="1"/>
  <c r="AE21" i="1"/>
  <c r="AF21" i="1"/>
  <c r="AG21" i="1"/>
  <c r="X22" i="1"/>
  <c r="Y22" i="1"/>
  <c r="Z22" i="1"/>
  <c r="AA22" i="1"/>
  <c r="AB22" i="1"/>
  <c r="AC22" i="1"/>
  <c r="AD22" i="1"/>
  <c r="AE22" i="1"/>
  <c r="AF22" i="1"/>
  <c r="AG22" i="1"/>
  <c r="X23" i="1"/>
  <c r="Y23" i="1"/>
  <c r="Z23" i="1"/>
  <c r="AA23" i="1"/>
  <c r="AB23" i="1"/>
  <c r="AC23" i="1"/>
  <c r="AD23" i="1"/>
  <c r="AE23" i="1"/>
  <c r="AF23" i="1"/>
  <c r="AG23" i="1"/>
  <c r="X24" i="1"/>
  <c r="Y24" i="1"/>
  <c r="Z24" i="1"/>
  <c r="AA24" i="1"/>
  <c r="AB24" i="1"/>
  <c r="AC24" i="1"/>
  <c r="AD24" i="1"/>
  <c r="AE24" i="1"/>
  <c r="AF24" i="1"/>
  <c r="AG24" i="1"/>
  <c r="X25" i="1"/>
  <c r="Y25" i="1"/>
  <c r="Z25" i="1"/>
  <c r="AA25" i="1"/>
  <c r="AB25" i="1"/>
  <c r="AC25" i="1"/>
  <c r="AD25" i="1"/>
  <c r="AE25" i="1"/>
  <c r="AF25" i="1"/>
  <c r="AG25" i="1"/>
  <c r="X26" i="1"/>
  <c r="Y26" i="1"/>
  <c r="Z26" i="1"/>
  <c r="AA26" i="1"/>
  <c r="AB26" i="1"/>
  <c r="AC26" i="1"/>
  <c r="AD26" i="1"/>
  <c r="AE26" i="1"/>
  <c r="AF26" i="1"/>
  <c r="AG26" i="1"/>
  <c r="X27" i="1"/>
  <c r="Y27" i="1"/>
  <c r="Z27" i="1"/>
  <c r="AA27" i="1"/>
  <c r="AB27" i="1"/>
  <c r="AC27" i="1"/>
  <c r="AD27" i="1"/>
  <c r="AE27" i="1"/>
  <c r="AF27" i="1"/>
  <c r="AG27" i="1"/>
  <c r="X28" i="1"/>
  <c r="Y28" i="1"/>
  <c r="Z28" i="1"/>
  <c r="AA28" i="1"/>
  <c r="AB28" i="1"/>
  <c r="AC28" i="1"/>
  <c r="AD28" i="1"/>
  <c r="AE28" i="1"/>
  <c r="AF28" i="1"/>
  <c r="AG28" i="1"/>
  <c r="Y29" i="1"/>
  <c r="X30" i="1"/>
  <c r="Y30" i="1"/>
  <c r="Z30" i="1"/>
  <c r="AA30" i="1"/>
  <c r="AB30" i="1"/>
  <c r="AC30" i="1"/>
  <c r="AD30" i="1"/>
  <c r="AE30" i="1"/>
  <c r="AF30" i="1"/>
  <c r="AG30" i="1"/>
  <c r="AC31" i="1"/>
  <c r="X32" i="1"/>
  <c r="Y32" i="1"/>
  <c r="Z32" i="1"/>
  <c r="AA32" i="1"/>
  <c r="AB32" i="1"/>
  <c r="AC32" i="1"/>
  <c r="AD32" i="1"/>
  <c r="AE32" i="1"/>
  <c r="AF32" i="1"/>
  <c r="AG32" i="1"/>
  <c r="X33" i="1"/>
  <c r="Y33" i="1"/>
  <c r="Z33" i="1"/>
  <c r="AA33" i="1"/>
  <c r="AB33" i="1"/>
  <c r="AC33" i="1"/>
  <c r="AD33" i="1"/>
  <c r="AE33" i="1"/>
  <c r="AF33" i="1"/>
  <c r="AG33" i="1"/>
  <c r="X34" i="1"/>
  <c r="Y34" i="1"/>
  <c r="Z34" i="1"/>
  <c r="AA34" i="1"/>
  <c r="AB34" i="1"/>
  <c r="AC34" i="1"/>
  <c r="AD34" i="1"/>
  <c r="AE34" i="1"/>
  <c r="AF34" i="1"/>
  <c r="AG34" i="1"/>
  <c r="X35" i="1"/>
  <c r="Y35" i="1"/>
  <c r="Z35" i="1"/>
  <c r="AA35" i="1"/>
  <c r="AB35" i="1"/>
  <c r="AC35" i="1"/>
  <c r="AD35" i="1"/>
  <c r="AE35" i="1"/>
  <c r="AF35" i="1"/>
  <c r="AG35" i="1"/>
  <c r="X36" i="1"/>
  <c r="Y36" i="1"/>
  <c r="Z36" i="1"/>
  <c r="AA36" i="1"/>
  <c r="AB36" i="1"/>
  <c r="AC36" i="1"/>
  <c r="AD36" i="1"/>
  <c r="AE36" i="1"/>
  <c r="AF36" i="1"/>
  <c r="AG36" i="1"/>
  <c r="X37" i="1"/>
  <c r="Y37" i="1"/>
  <c r="Z37" i="1"/>
  <c r="AA37" i="1"/>
  <c r="AB37" i="1"/>
  <c r="AC37" i="1"/>
  <c r="AD37" i="1"/>
  <c r="AE37" i="1"/>
  <c r="AF37" i="1"/>
  <c r="AG37" i="1"/>
  <c r="AE38" i="1"/>
  <c r="X39" i="1"/>
  <c r="Y39" i="1"/>
  <c r="Z39" i="1"/>
  <c r="AA39" i="1"/>
  <c r="AB39" i="1"/>
  <c r="AC39" i="1"/>
  <c r="AD39" i="1"/>
  <c r="AE39" i="1"/>
  <c r="AF39" i="1"/>
  <c r="AG39" i="1"/>
  <c r="X40" i="1"/>
  <c r="Y40" i="1"/>
  <c r="Z40" i="1"/>
  <c r="AA40" i="1"/>
  <c r="AB40" i="1"/>
  <c r="AC40" i="1"/>
  <c r="AD40" i="1"/>
  <c r="AE40" i="1"/>
  <c r="AF40" i="1"/>
  <c r="AG40" i="1"/>
  <c r="X41" i="1"/>
  <c r="Y41" i="1"/>
  <c r="Z41" i="1"/>
  <c r="AA41" i="1"/>
  <c r="AB41" i="1"/>
  <c r="AC41" i="1"/>
  <c r="AD41" i="1"/>
  <c r="AE41" i="1"/>
  <c r="AF41" i="1"/>
  <c r="AG41" i="1"/>
  <c r="X42" i="1"/>
  <c r="Y42" i="1"/>
  <c r="Z42" i="1"/>
  <c r="AA42" i="1"/>
  <c r="AB42" i="1"/>
  <c r="AC42" i="1"/>
  <c r="AD42" i="1"/>
  <c r="AE42" i="1"/>
  <c r="AF42" i="1"/>
  <c r="AG42" i="1"/>
  <c r="X43" i="1"/>
  <c r="Y43" i="1"/>
  <c r="Z43" i="1"/>
  <c r="AA43" i="1"/>
  <c r="AB43" i="1"/>
  <c r="AC43" i="1"/>
  <c r="AD43" i="1"/>
  <c r="AE43" i="1"/>
  <c r="AF43" i="1"/>
  <c r="AG43" i="1"/>
  <c r="X44" i="1"/>
  <c r="Y44" i="1"/>
  <c r="Z44" i="1"/>
  <c r="AA44" i="1"/>
  <c r="AB44" i="1"/>
  <c r="AC44" i="1"/>
  <c r="AD44" i="1"/>
  <c r="AE44" i="1"/>
  <c r="AF44" i="1"/>
  <c r="AG44" i="1"/>
  <c r="X45" i="1"/>
  <c r="Y45" i="1"/>
  <c r="Z45" i="1"/>
  <c r="AA45" i="1"/>
  <c r="AB45" i="1"/>
  <c r="AC45" i="1"/>
  <c r="AD45" i="1"/>
  <c r="AE45" i="1"/>
  <c r="AF45" i="1"/>
  <c r="AG45" i="1"/>
  <c r="X47" i="1"/>
  <c r="Y47" i="1"/>
  <c r="Z47" i="1"/>
  <c r="AA47" i="1"/>
  <c r="AB47" i="1"/>
  <c r="AC47" i="1"/>
  <c r="AD47" i="1"/>
  <c r="AE47" i="1"/>
  <c r="AF47" i="1"/>
  <c r="AG47" i="1"/>
  <c r="AA48" i="1"/>
  <c r="X49" i="1"/>
  <c r="Y49" i="1"/>
  <c r="Z49" i="1"/>
  <c r="AA49" i="1"/>
  <c r="AB49" i="1"/>
  <c r="AC49" i="1"/>
  <c r="AD49" i="1"/>
  <c r="AE49" i="1"/>
  <c r="AF49" i="1"/>
  <c r="AG49" i="1"/>
  <c r="X50" i="1"/>
  <c r="Y50" i="1"/>
  <c r="Z50" i="1"/>
  <c r="AA50" i="1"/>
  <c r="AB50" i="1"/>
  <c r="AC50" i="1"/>
  <c r="AD50" i="1"/>
  <c r="AE50" i="1"/>
  <c r="AF50" i="1"/>
  <c r="AG50" i="1"/>
  <c r="AG51" i="1"/>
  <c r="X52" i="1"/>
  <c r="Y52" i="1"/>
  <c r="Z52" i="1"/>
  <c r="AA52" i="1"/>
  <c r="AB52" i="1"/>
  <c r="AC52" i="1"/>
  <c r="AD52" i="1"/>
  <c r="AE52" i="1"/>
  <c r="AF52" i="1"/>
  <c r="AG52" i="1"/>
  <c r="X53" i="1"/>
  <c r="Y53" i="1"/>
  <c r="Z53" i="1"/>
  <c r="AA53" i="1"/>
  <c r="AB53" i="1"/>
  <c r="AC53" i="1"/>
  <c r="AD53" i="1"/>
  <c r="AE53" i="1"/>
  <c r="AF53" i="1"/>
  <c r="AG53" i="1"/>
  <c r="X54" i="1"/>
  <c r="Y54" i="1"/>
  <c r="Z54" i="1"/>
  <c r="AA54" i="1"/>
  <c r="AB54" i="1"/>
  <c r="AC54" i="1"/>
  <c r="AD54" i="1"/>
  <c r="AE54" i="1"/>
  <c r="AF54" i="1"/>
  <c r="AG54" i="1"/>
  <c r="X55" i="1"/>
  <c r="Y55" i="1"/>
  <c r="Z55" i="1"/>
  <c r="AA55" i="1"/>
  <c r="AB55" i="1"/>
  <c r="AC55" i="1"/>
  <c r="AD55" i="1"/>
  <c r="AE55" i="1"/>
  <c r="AF55" i="1"/>
  <c r="AG55" i="1"/>
  <c r="X56" i="1"/>
  <c r="Y56" i="1"/>
  <c r="Z56" i="1"/>
  <c r="AA56" i="1"/>
  <c r="AB56" i="1"/>
  <c r="AC56" i="1"/>
  <c r="AD56" i="1"/>
  <c r="AE56" i="1"/>
  <c r="AF56" i="1"/>
  <c r="AG56" i="1"/>
  <c r="X57" i="1"/>
  <c r="Y57" i="1"/>
  <c r="Z57" i="1"/>
  <c r="AA57" i="1"/>
  <c r="AB57" i="1"/>
  <c r="AC57" i="1"/>
  <c r="AD57" i="1"/>
  <c r="AE57" i="1"/>
  <c r="AF57" i="1"/>
  <c r="AG57" i="1"/>
  <c r="X58" i="1"/>
  <c r="Y58" i="1"/>
  <c r="Z58" i="1"/>
  <c r="AA58" i="1"/>
  <c r="AB58" i="1"/>
  <c r="AC58" i="1"/>
  <c r="AD58" i="1"/>
  <c r="AE58" i="1"/>
  <c r="AF58" i="1"/>
  <c r="AG58" i="1"/>
  <c r="X59" i="1"/>
  <c r="Y59" i="1"/>
  <c r="Z59" i="1"/>
  <c r="AA59" i="1"/>
  <c r="AB59" i="1"/>
  <c r="AC59" i="1"/>
  <c r="AD59" i="1"/>
  <c r="AE59" i="1"/>
  <c r="AF59" i="1"/>
  <c r="AG59" i="1"/>
  <c r="X60" i="1"/>
  <c r="Y60" i="1"/>
  <c r="Z60" i="1"/>
  <c r="AA60" i="1"/>
  <c r="AB60" i="1"/>
  <c r="AC60" i="1"/>
  <c r="AD60" i="1"/>
  <c r="AE60" i="1"/>
  <c r="AF60" i="1"/>
  <c r="AG60" i="1"/>
  <c r="X61" i="1"/>
  <c r="Y61" i="1"/>
  <c r="Z61" i="1"/>
  <c r="AA61" i="1"/>
  <c r="AB61" i="1"/>
  <c r="AC61" i="1"/>
  <c r="AD61" i="1"/>
  <c r="AE61" i="1"/>
  <c r="AF61" i="1"/>
  <c r="AG61" i="1"/>
  <c r="X62" i="1"/>
  <c r="Y62" i="1"/>
  <c r="Z62" i="1"/>
  <c r="AA62" i="1"/>
  <c r="AB62" i="1"/>
  <c r="AC62" i="1"/>
  <c r="AD62" i="1"/>
  <c r="AE62" i="1"/>
  <c r="AF62" i="1"/>
  <c r="AG62" i="1"/>
  <c r="X63" i="1"/>
  <c r="Y63" i="1"/>
  <c r="Z63" i="1"/>
  <c r="AA63" i="1"/>
  <c r="AB63" i="1"/>
  <c r="AC63" i="1"/>
  <c r="AD63" i="1"/>
  <c r="AE63" i="1"/>
  <c r="AF63" i="1"/>
  <c r="AG63" i="1"/>
  <c r="X64" i="1"/>
  <c r="Y64" i="1"/>
  <c r="Z64" i="1"/>
  <c r="AA64" i="1"/>
  <c r="AB64" i="1"/>
  <c r="AC64" i="1"/>
  <c r="AD64" i="1"/>
  <c r="AE64" i="1"/>
  <c r="AF64" i="1"/>
  <c r="AG64" i="1"/>
  <c r="X65" i="1"/>
  <c r="Y65" i="1"/>
  <c r="Z65" i="1"/>
  <c r="AA65" i="1"/>
  <c r="AB65" i="1"/>
  <c r="AC65" i="1"/>
  <c r="AD65" i="1"/>
  <c r="AE65" i="1"/>
  <c r="AF65" i="1"/>
  <c r="AG65" i="1"/>
  <c r="X66" i="1"/>
  <c r="Y66" i="1"/>
  <c r="Z66" i="1"/>
  <c r="AA66" i="1"/>
  <c r="AB66" i="1"/>
  <c r="AC66" i="1"/>
  <c r="AD66" i="1"/>
  <c r="AE66" i="1"/>
  <c r="AF66" i="1"/>
  <c r="AG66" i="1"/>
  <c r="X67" i="1"/>
  <c r="Y67" i="1"/>
  <c r="Z67" i="1"/>
  <c r="AA67" i="1"/>
  <c r="AB67" i="1"/>
  <c r="AC67" i="1"/>
  <c r="AD67" i="1"/>
  <c r="AE67" i="1"/>
  <c r="AF67" i="1"/>
  <c r="AG67" i="1"/>
  <c r="X68" i="1"/>
  <c r="Y68" i="1"/>
  <c r="Z68" i="1"/>
  <c r="AA68" i="1"/>
  <c r="AB68" i="1"/>
  <c r="AC68" i="1"/>
  <c r="AD68" i="1"/>
  <c r="AE68" i="1"/>
  <c r="AF68" i="1"/>
  <c r="AG68" i="1"/>
  <c r="X69" i="1"/>
  <c r="Y69" i="1"/>
  <c r="Z69" i="1"/>
  <c r="AA69" i="1"/>
  <c r="AB69" i="1"/>
  <c r="AC69" i="1"/>
  <c r="AD69" i="1"/>
  <c r="AE69" i="1"/>
  <c r="AF69" i="1"/>
  <c r="AG69" i="1"/>
  <c r="X70" i="1"/>
  <c r="Y70" i="1"/>
  <c r="Z70" i="1"/>
  <c r="AA70" i="1"/>
  <c r="AB70" i="1"/>
  <c r="AC70" i="1"/>
  <c r="AD70" i="1"/>
  <c r="AE70" i="1"/>
  <c r="AF70" i="1"/>
  <c r="AG70" i="1"/>
  <c r="Y71" i="1"/>
  <c r="X72" i="1"/>
  <c r="Y72" i="1"/>
  <c r="Z72" i="1"/>
  <c r="AA72" i="1"/>
  <c r="AB72" i="1"/>
  <c r="AC72" i="1"/>
  <c r="AD72" i="1"/>
  <c r="AE72" i="1"/>
  <c r="AF72" i="1"/>
  <c r="AG72" i="1"/>
  <c r="X73" i="1"/>
  <c r="Y73" i="1"/>
  <c r="Z73" i="1"/>
  <c r="AA73" i="1"/>
  <c r="AB73" i="1"/>
  <c r="AC73" i="1"/>
  <c r="AD73" i="1"/>
  <c r="AE73" i="1"/>
  <c r="AF73" i="1"/>
  <c r="AG73" i="1"/>
  <c r="X74" i="1"/>
  <c r="Y74" i="1"/>
  <c r="Z74" i="1"/>
  <c r="AA74" i="1"/>
  <c r="AB74" i="1"/>
  <c r="AC74" i="1"/>
  <c r="AD74" i="1"/>
  <c r="AE74" i="1"/>
  <c r="AF74" i="1"/>
  <c r="AG74" i="1"/>
  <c r="AG75" i="1"/>
  <c r="X76" i="1"/>
  <c r="Y76" i="1"/>
  <c r="Z76" i="1"/>
  <c r="AA76" i="1"/>
  <c r="AB76" i="1"/>
  <c r="AC76" i="1"/>
  <c r="AD76" i="1"/>
  <c r="AE76" i="1"/>
  <c r="AF76" i="1"/>
  <c r="AG76" i="1"/>
  <c r="Y77" i="1"/>
  <c r="X78" i="1"/>
  <c r="Y78" i="1"/>
  <c r="Z78" i="1"/>
  <c r="AA78" i="1"/>
  <c r="AB78" i="1"/>
  <c r="AC78" i="1"/>
  <c r="AD78" i="1"/>
  <c r="AE78" i="1"/>
  <c r="AF78" i="1"/>
  <c r="AG78" i="1"/>
  <c r="X79" i="1"/>
  <c r="Y79" i="1"/>
  <c r="Z79" i="1"/>
  <c r="AA79" i="1"/>
  <c r="AB79" i="1"/>
  <c r="AC79" i="1"/>
  <c r="AD79" i="1"/>
  <c r="AE79" i="1"/>
  <c r="AF79" i="1"/>
  <c r="AG79" i="1"/>
  <c r="X80" i="1"/>
  <c r="Y80" i="1"/>
  <c r="Z80" i="1"/>
  <c r="AA80" i="1"/>
  <c r="AB80" i="1"/>
  <c r="AC80" i="1"/>
  <c r="AD80" i="1"/>
  <c r="AE80" i="1"/>
  <c r="AF80" i="1"/>
  <c r="AG80" i="1"/>
  <c r="X81" i="1"/>
  <c r="Y81" i="1"/>
  <c r="Z81" i="1"/>
  <c r="AA81" i="1"/>
  <c r="AB81" i="1"/>
  <c r="AC81" i="1"/>
  <c r="AD81" i="1"/>
  <c r="AE81" i="1"/>
  <c r="AF81" i="1"/>
  <c r="AG81" i="1"/>
  <c r="X82" i="1"/>
  <c r="Y82" i="1"/>
  <c r="Z82" i="1"/>
  <c r="AA82" i="1"/>
  <c r="AB82" i="1"/>
  <c r="AC82" i="1"/>
  <c r="AD82" i="1"/>
  <c r="AE82" i="1"/>
  <c r="AF82" i="1"/>
  <c r="AG82" i="1"/>
  <c r="X83" i="1"/>
  <c r="Y83" i="1"/>
  <c r="Z83" i="1"/>
  <c r="AA83" i="1"/>
  <c r="AB83" i="1"/>
  <c r="AC83" i="1"/>
  <c r="AD83" i="1"/>
  <c r="AE83" i="1"/>
  <c r="AF83" i="1"/>
  <c r="AG83" i="1"/>
  <c r="X84" i="1"/>
  <c r="Y84" i="1"/>
  <c r="Z84" i="1"/>
  <c r="AA84" i="1"/>
  <c r="AB84" i="1"/>
  <c r="AC84" i="1"/>
  <c r="AD84" i="1"/>
  <c r="AE84" i="1"/>
  <c r="AF84" i="1"/>
  <c r="AG84" i="1"/>
  <c r="X85" i="1"/>
  <c r="Y85" i="1"/>
  <c r="Z85" i="1"/>
  <c r="AA85" i="1"/>
  <c r="AB85" i="1"/>
  <c r="AC85" i="1"/>
  <c r="AD85" i="1"/>
  <c r="AE85" i="1"/>
  <c r="AF85" i="1"/>
  <c r="AG85" i="1"/>
  <c r="AE86" i="1"/>
  <c r="X87" i="1"/>
  <c r="Y87" i="1"/>
  <c r="Z87" i="1"/>
  <c r="AA87" i="1"/>
  <c r="AB87" i="1"/>
  <c r="AC87" i="1"/>
  <c r="AD87" i="1"/>
  <c r="AE87" i="1"/>
  <c r="AF87" i="1"/>
  <c r="AG87" i="1"/>
  <c r="X88" i="1"/>
  <c r="Y88" i="1"/>
  <c r="Z88" i="1"/>
  <c r="AA88" i="1"/>
  <c r="AB88" i="1"/>
  <c r="AC88" i="1"/>
  <c r="AD88" i="1"/>
  <c r="AE88" i="1"/>
  <c r="AF88" i="1"/>
  <c r="AG88" i="1"/>
  <c r="X89" i="1"/>
  <c r="Y89" i="1"/>
  <c r="Z89" i="1"/>
  <c r="AA89" i="1"/>
  <c r="AB89" i="1"/>
  <c r="AC89" i="1"/>
  <c r="AD89" i="1"/>
  <c r="AE89" i="1"/>
  <c r="AF89" i="1"/>
  <c r="AG89" i="1"/>
  <c r="X90" i="1"/>
  <c r="Y90" i="1"/>
  <c r="Z90" i="1"/>
  <c r="AA90" i="1"/>
  <c r="AB90" i="1"/>
  <c r="AC90" i="1"/>
  <c r="AD90" i="1"/>
  <c r="AE90" i="1"/>
  <c r="AF90" i="1"/>
  <c r="AG90" i="1"/>
  <c r="X91" i="1"/>
  <c r="Y91" i="1"/>
  <c r="Z91" i="1"/>
  <c r="AA91" i="1"/>
  <c r="AB91" i="1"/>
  <c r="AC91" i="1"/>
  <c r="AD91" i="1"/>
  <c r="AE91" i="1"/>
  <c r="AF91" i="1"/>
  <c r="AG91" i="1"/>
  <c r="X92" i="1"/>
  <c r="Y92" i="1"/>
  <c r="Z92" i="1"/>
  <c r="AA92" i="1"/>
  <c r="AB92" i="1"/>
  <c r="AC92" i="1"/>
  <c r="AD92" i="1"/>
  <c r="AE92" i="1"/>
  <c r="AF92" i="1"/>
  <c r="AG92" i="1"/>
  <c r="X93" i="1"/>
  <c r="Y93" i="1"/>
  <c r="Z93" i="1"/>
  <c r="AA93" i="1"/>
  <c r="AB93" i="1"/>
  <c r="AC93" i="1"/>
  <c r="AD93" i="1"/>
  <c r="AE93" i="1"/>
  <c r="AF93" i="1"/>
  <c r="AG93" i="1"/>
  <c r="X94" i="1"/>
  <c r="Y94" i="1"/>
  <c r="Z94" i="1"/>
  <c r="AA94" i="1"/>
  <c r="AB94" i="1"/>
  <c r="AC94" i="1"/>
  <c r="AD94" i="1"/>
  <c r="AE94" i="1"/>
  <c r="AF94" i="1"/>
  <c r="AG94" i="1"/>
  <c r="X95" i="1"/>
  <c r="Y95" i="1"/>
  <c r="Z95" i="1"/>
  <c r="AA95" i="1"/>
  <c r="AB95" i="1"/>
  <c r="AC95" i="1"/>
  <c r="AD95" i="1"/>
  <c r="AE95" i="1"/>
  <c r="AF95" i="1"/>
  <c r="AG95" i="1"/>
  <c r="AA96" i="1"/>
  <c r="X97" i="1"/>
  <c r="Y97" i="1"/>
  <c r="Z97" i="1"/>
  <c r="AA97" i="1"/>
  <c r="AB97" i="1"/>
  <c r="AC97" i="1"/>
  <c r="AD97" i="1"/>
  <c r="AE97" i="1"/>
  <c r="AF97" i="1"/>
  <c r="AG97" i="1"/>
  <c r="X98" i="1"/>
  <c r="Y98" i="1"/>
  <c r="Z98" i="1"/>
  <c r="AA98" i="1"/>
  <c r="AB98" i="1"/>
  <c r="AC98" i="1"/>
  <c r="AD98" i="1"/>
  <c r="AE98" i="1"/>
  <c r="AF98" i="1"/>
  <c r="AG98" i="1"/>
  <c r="X99" i="1"/>
  <c r="Y99" i="1"/>
  <c r="Z99" i="1"/>
  <c r="AA99" i="1"/>
  <c r="AB99" i="1"/>
  <c r="AC99" i="1"/>
  <c r="AD99" i="1"/>
  <c r="AE99" i="1"/>
  <c r="AF99" i="1"/>
  <c r="AG99" i="1"/>
  <c r="X100" i="1"/>
  <c r="Y100" i="1"/>
  <c r="Z100" i="1"/>
  <c r="AA100" i="1"/>
  <c r="AB100" i="1"/>
  <c r="AC100" i="1"/>
  <c r="AD100" i="1"/>
  <c r="AE100" i="1"/>
  <c r="AF100" i="1"/>
  <c r="AG100" i="1"/>
  <c r="X101" i="1"/>
  <c r="Y101" i="1"/>
  <c r="Z101" i="1"/>
  <c r="AA101" i="1"/>
  <c r="AB101" i="1"/>
  <c r="AC101" i="1"/>
  <c r="AD101" i="1"/>
  <c r="AE101" i="1"/>
  <c r="AF101" i="1"/>
  <c r="AG101" i="1"/>
  <c r="X102" i="1"/>
  <c r="Y102" i="1"/>
  <c r="Z102" i="1"/>
  <c r="AA102" i="1"/>
  <c r="AB102" i="1"/>
  <c r="AC102" i="1"/>
  <c r="AD102" i="1"/>
  <c r="AE102" i="1"/>
  <c r="AF102" i="1"/>
  <c r="AG102" i="1"/>
  <c r="AC103" i="1"/>
  <c r="X104" i="1"/>
  <c r="Y104" i="1"/>
  <c r="Z104" i="1"/>
  <c r="AA104" i="1"/>
  <c r="AB104" i="1"/>
  <c r="AC104" i="1"/>
  <c r="AD104" i="1"/>
  <c r="AE104" i="1"/>
  <c r="AF104" i="1"/>
  <c r="AG104" i="1"/>
  <c r="X105" i="1"/>
  <c r="Y105" i="1"/>
  <c r="Z105" i="1"/>
  <c r="AA105" i="1"/>
  <c r="AB105" i="1"/>
  <c r="AC105" i="1"/>
  <c r="AD105" i="1"/>
  <c r="AE105" i="1"/>
  <c r="AF105" i="1"/>
  <c r="AG105" i="1"/>
  <c r="X106" i="1"/>
  <c r="Y106" i="1"/>
  <c r="Z106" i="1"/>
  <c r="AA106" i="1"/>
  <c r="AB106" i="1"/>
  <c r="AC106" i="1"/>
  <c r="AD106" i="1"/>
  <c r="AE106" i="1"/>
  <c r="AF106" i="1"/>
  <c r="AG106" i="1"/>
  <c r="X107" i="1"/>
  <c r="Y107" i="1"/>
  <c r="Z107" i="1"/>
  <c r="AA107" i="1"/>
  <c r="AB107" i="1"/>
  <c r="AC107" i="1"/>
  <c r="AD107" i="1"/>
  <c r="AE107" i="1"/>
  <c r="AF107" i="1"/>
  <c r="AG107" i="1"/>
  <c r="X108" i="1"/>
  <c r="Y108" i="1"/>
  <c r="Z108" i="1"/>
  <c r="AA108" i="1"/>
  <c r="AB108" i="1"/>
  <c r="AC108" i="1"/>
  <c r="AD108" i="1"/>
  <c r="AE108" i="1"/>
  <c r="AF108" i="1"/>
  <c r="AG108" i="1"/>
  <c r="X109" i="1"/>
  <c r="Y109" i="1"/>
  <c r="Z109" i="1"/>
  <c r="AA109" i="1"/>
  <c r="AB109" i="1"/>
  <c r="AC109" i="1"/>
  <c r="AD109" i="1"/>
  <c r="AE109" i="1"/>
  <c r="AF109" i="1"/>
  <c r="AG109" i="1"/>
  <c r="X110" i="1"/>
  <c r="Y110" i="1"/>
  <c r="Z110" i="1"/>
  <c r="AA110" i="1"/>
  <c r="AB110" i="1"/>
  <c r="AC110" i="1"/>
  <c r="AD110" i="1"/>
  <c r="AE110" i="1"/>
  <c r="AF110" i="1"/>
  <c r="AG110" i="1"/>
  <c r="X111" i="1"/>
  <c r="Y111" i="1"/>
  <c r="Z111" i="1"/>
  <c r="AA111" i="1"/>
  <c r="AB111" i="1"/>
  <c r="AC111" i="1"/>
  <c r="AD111" i="1"/>
  <c r="AE111" i="1"/>
  <c r="AF111" i="1"/>
  <c r="AG111" i="1"/>
  <c r="X112" i="1"/>
  <c r="Y112" i="1"/>
  <c r="Z112" i="1"/>
  <c r="AA112" i="1"/>
  <c r="AB112" i="1"/>
  <c r="AC112" i="1"/>
  <c r="AD112" i="1"/>
  <c r="AE112" i="1"/>
  <c r="AF112" i="1"/>
  <c r="AG112" i="1"/>
  <c r="X113" i="1"/>
  <c r="Y113" i="1"/>
  <c r="Z113" i="1"/>
  <c r="AA113" i="1"/>
  <c r="AB113" i="1"/>
  <c r="AC113" i="1"/>
  <c r="AD113" i="1"/>
  <c r="AE113" i="1"/>
  <c r="AF113" i="1"/>
  <c r="AG113" i="1"/>
  <c r="X114" i="1"/>
  <c r="Y114" i="1"/>
  <c r="Z114" i="1"/>
  <c r="AA114" i="1"/>
  <c r="AB114" i="1"/>
  <c r="AC114" i="1"/>
  <c r="AD114" i="1"/>
  <c r="AE114" i="1"/>
  <c r="AF114" i="1"/>
  <c r="AG114" i="1"/>
  <c r="X115" i="1"/>
  <c r="Y115" i="1"/>
  <c r="Z115" i="1"/>
  <c r="AA115" i="1"/>
  <c r="AB115" i="1"/>
  <c r="AC115" i="1"/>
  <c r="AD115" i="1"/>
  <c r="AE115" i="1"/>
  <c r="AF115" i="1"/>
  <c r="AG115" i="1"/>
  <c r="X116" i="1"/>
  <c r="Y116" i="1"/>
  <c r="Z116" i="1"/>
  <c r="AA116" i="1"/>
  <c r="AB116" i="1"/>
  <c r="AC116" i="1"/>
  <c r="AD116" i="1"/>
  <c r="AE116" i="1"/>
  <c r="AF116" i="1"/>
  <c r="AG116" i="1"/>
  <c r="X117" i="1"/>
  <c r="Y117" i="1"/>
  <c r="Z117" i="1"/>
  <c r="AA117" i="1"/>
  <c r="AB117" i="1"/>
  <c r="AC117" i="1"/>
  <c r="AD117" i="1"/>
  <c r="AE117" i="1"/>
  <c r="AF117" i="1"/>
  <c r="AG117" i="1"/>
  <c r="X118" i="1"/>
  <c r="Y118" i="1"/>
  <c r="Z118" i="1"/>
  <c r="AA118" i="1"/>
  <c r="AB118" i="1"/>
  <c r="AC118" i="1"/>
  <c r="AD118" i="1"/>
  <c r="AE118" i="1"/>
  <c r="AF118" i="1"/>
  <c r="AG118" i="1"/>
  <c r="X119" i="1"/>
  <c r="Y119" i="1"/>
  <c r="Z119" i="1"/>
  <c r="AA119" i="1"/>
  <c r="AB119" i="1"/>
  <c r="AC119" i="1"/>
  <c r="AD119" i="1"/>
  <c r="AE119" i="1"/>
  <c r="AF119" i="1"/>
  <c r="AG119" i="1"/>
  <c r="X120" i="1"/>
  <c r="Y120" i="1"/>
  <c r="Z120" i="1"/>
  <c r="AA120" i="1"/>
  <c r="AB120" i="1"/>
  <c r="AC120" i="1"/>
  <c r="AD120" i="1"/>
  <c r="AE120" i="1"/>
  <c r="AF120" i="1"/>
  <c r="AG120" i="1"/>
  <c r="X121" i="1"/>
  <c r="Y121" i="1"/>
  <c r="Z121" i="1"/>
  <c r="AA121" i="1"/>
  <c r="AB121" i="1"/>
  <c r="AC121" i="1"/>
  <c r="AD121" i="1"/>
  <c r="AE121" i="1"/>
  <c r="AF121" i="1"/>
  <c r="AG121" i="1"/>
  <c r="X122" i="1"/>
  <c r="Y122" i="1"/>
  <c r="Z122" i="1"/>
  <c r="AA122" i="1"/>
  <c r="AB122" i="1"/>
  <c r="AC122" i="1"/>
  <c r="AD122" i="1"/>
  <c r="AE122" i="1"/>
  <c r="AF122" i="1"/>
  <c r="AG122" i="1"/>
  <c r="X123" i="1"/>
  <c r="Y123" i="1"/>
  <c r="Z123" i="1"/>
  <c r="AA123" i="1"/>
  <c r="AB123" i="1"/>
  <c r="AC123" i="1"/>
  <c r="AD123" i="1"/>
  <c r="AE123" i="1"/>
  <c r="AF123" i="1"/>
  <c r="AG123" i="1"/>
  <c r="X124" i="1"/>
  <c r="Y124" i="1"/>
  <c r="Z124" i="1"/>
  <c r="AA124" i="1"/>
  <c r="AB124" i="1"/>
  <c r="AC124" i="1"/>
  <c r="AD124" i="1"/>
  <c r="AE124" i="1"/>
  <c r="AF124" i="1"/>
  <c r="AG124" i="1"/>
  <c r="Y125" i="1"/>
  <c r="X126" i="1"/>
  <c r="Y126" i="1"/>
  <c r="Z126" i="1"/>
  <c r="AA126" i="1"/>
  <c r="AB126" i="1"/>
  <c r="AC126" i="1"/>
  <c r="AD126" i="1"/>
  <c r="AE126" i="1"/>
  <c r="AF126" i="1"/>
  <c r="AG126" i="1"/>
  <c r="X127" i="1"/>
  <c r="Y127" i="1"/>
  <c r="Z127" i="1"/>
  <c r="AA127" i="1"/>
  <c r="AB127" i="1"/>
  <c r="AC127" i="1"/>
  <c r="AD127" i="1"/>
  <c r="AE127" i="1"/>
  <c r="AF127" i="1"/>
  <c r="AG127" i="1"/>
  <c r="X128" i="1"/>
  <c r="Y128" i="1"/>
  <c r="Z128" i="1"/>
  <c r="AA128" i="1"/>
  <c r="AB128" i="1"/>
  <c r="AC128" i="1"/>
  <c r="AD128" i="1"/>
  <c r="AE128" i="1"/>
  <c r="AF128" i="1"/>
  <c r="AG128" i="1"/>
  <c r="X129" i="1"/>
  <c r="Y129" i="1"/>
  <c r="Z129" i="1"/>
  <c r="AA129" i="1"/>
  <c r="AB129" i="1"/>
  <c r="AC129" i="1"/>
  <c r="AD129" i="1"/>
  <c r="AE129" i="1"/>
  <c r="AF129" i="1"/>
  <c r="AG129" i="1"/>
  <c r="X130" i="1"/>
  <c r="Y130" i="1"/>
  <c r="Z130" i="1"/>
  <c r="AA130" i="1"/>
  <c r="AB130" i="1"/>
  <c r="AC130" i="1"/>
  <c r="AD130" i="1"/>
  <c r="AE130" i="1"/>
  <c r="AF130" i="1"/>
  <c r="AG130" i="1"/>
  <c r="X131" i="1"/>
  <c r="Y131" i="1"/>
  <c r="Z131" i="1"/>
  <c r="AA131" i="1"/>
  <c r="AB131" i="1"/>
  <c r="AC131" i="1"/>
  <c r="AD131" i="1"/>
  <c r="AE131" i="1"/>
  <c r="AF131" i="1"/>
  <c r="AG131" i="1"/>
  <c r="X132" i="1"/>
  <c r="Y132" i="1"/>
  <c r="Z132" i="1"/>
  <c r="AA132" i="1"/>
  <c r="AB132" i="1"/>
  <c r="AC132" i="1"/>
  <c r="AD132" i="1"/>
  <c r="AE132" i="1"/>
  <c r="AF132" i="1"/>
  <c r="AG132" i="1"/>
  <c r="X133" i="1"/>
  <c r="Y133" i="1"/>
  <c r="Z133" i="1"/>
  <c r="AA133" i="1"/>
  <c r="AB133" i="1"/>
  <c r="AC133" i="1"/>
  <c r="AD133" i="1"/>
  <c r="AE133" i="1"/>
  <c r="AF133" i="1"/>
  <c r="AG133" i="1"/>
  <c r="AE134" i="1"/>
  <c r="X135" i="1"/>
  <c r="Y135" i="1"/>
  <c r="Z135" i="1"/>
  <c r="AA135" i="1"/>
  <c r="AB135" i="1"/>
  <c r="AC135" i="1"/>
  <c r="AD135" i="1"/>
  <c r="AE135" i="1"/>
  <c r="AF135" i="1"/>
  <c r="AG135" i="1"/>
  <c r="X136" i="1"/>
  <c r="Y136" i="1"/>
  <c r="Z136" i="1"/>
  <c r="AA136" i="1"/>
  <c r="AB136" i="1"/>
  <c r="AC136" i="1"/>
  <c r="AD136" i="1"/>
  <c r="AE136" i="1"/>
  <c r="AF136" i="1"/>
  <c r="AG136" i="1"/>
  <c r="X137" i="1"/>
  <c r="Y137" i="1"/>
  <c r="Z137" i="1"/>
  <c r="AA137" i="1"/>
  <c r="AB137" i="1"/>
  <c r="AC137" i="1"/>
  <c r="AD137" i="1"/>
  <c r="AE137" i="1"/>
  <c r="AF137" i="1"/>
  <c r="AG137" i="1"/>
  <c r="X138" i="1"/>
  <c r="Y138" i="1"/>
  <c r="Z138" i="1"/>
  <c r="AA138" i="1"/>
  <c r="AB138" i="1"/>
  <c r="AC138" i="1"/>
  <c r="AD138" i="1"/>
  <c r="AE138" i="1"/>
  <c r="AF138" i="1"/>
  <c r="AG138" i="1"/>
  <c r="X139" i="1"/>
  <c r="Y139" i="1"/>
  <c r="Z139" i="1"/>
  <c r="AA139" i="1"/>
  <c r="AB139" i="1"/>
  <c r="AC139" i="1"/>
  <c r="AD139" i="1"/>
  <c r="AE139" i="1"/>
  <c r="AF139" i="1"/>
  <c r="AG139" i="1"/>
  <c r="X140" i="1"/>
  <c r="Y140" i="1"/>
  <c r="Z140" i="1"/>
  <c r="AA140" i="1"/>
  <c r="AB140" i="1"/>
  <c r="AC140" i="1"/>
  <c r="AD140" i="1"/>
  <c r="AE140" i="1"/>
  <c r="AF140" i="1"/>
  <c r="AG140" i="1"/>
  <c r="X141" i="1"/>
  <c r="Y141" i="1"/>
  <c r="Z141" i="1"/>
  <c r="AA141" i="1"/>
  <c r="AB141" i="1"/>
  <c r="AC141" i="1"/>
  <c r="AD141" i="1"/>
  <c r="AE141" i="1"/>
  <c r="AF141" i="1"/>
  <c r="AG141" i="1"/>
  <c r="X142" i="1"/>
  <c r="Y142" i="1"/>
  <c r="Z142" i="1"/>
  <c r="AA142" i="1"/>
  <c r="AB142" i="1"/>
  <c r="AC142" i="1"/>
  <c r="AD142" i="1"/>
  <c r="AE142" i="1"/>
  <c r="AF142" i="1"/>
  <c r="AG142" i="1"/>
  <c r="Y143" i="1"/>
  <c r="AA144" i="1"/>
  <c r="X145" i="1"/>
  <c r="Y145" i="1"/>
  <c r="Z145" i="1"/>
  <c r="AA145" i="1"/>
  <c r="AB145" i="1"/>
  <c r="AC145" i="1"/>
  <c r="AD145" i="1"/>
  <c r="AE145" i="1"/>
  <c r="AF145" i="1"/>
  <c r="AG145" i="1"/>
  <c r="X146" i="1"/>
  <c r="Y146" i="1"/>
  <c r="Z146" i="1"/>
  <c r="AA146" i="1"/>
  <c r="AB146" i="1"/>
  <c r="AC146" i="1"/>
  <c r="AD146" i="1"/>
  <c r="AE146" i="1"/>
  <c r="AF146" i="1"/>
  <c r="AG146" i="1"/>
  <c r="X147" i="1"/>
  <c r="Y147" i="1"/>
  <c r="Z147" i="1"/>
  <c r="AA147" i="1"/>
  <c r="AB147" i="1"/>
  <c r="AC147" i="1"/>
  <c r="AD147" i="1"/>
  <c r="AE147" i="1"/>
  <c r="AF147" i="1"/>
  <c r="AG147" i="1"/>
  <c r="X148" i="1"/>
  <c r="Y148" i="1"/>
  <c r="Z148" i="1"/>
  <c r="AA148" i="1"/>
  <c r="AB148" i="1"/>
  <c r="AC148" i="1"/>
  <c r="AD148" i="1"/>
  <c r="AE148" i="1"/>
  <c r="AF148" i="1"/>
  <c r="AG148" i="1"/>
  <c r="X149" i="1"/>
  <c r="Y149" i="1"/>
  <c r="Z149" i="1"/>
  <c r="AA149" i="1"/>
  <c r="AB149" i="1"/>
  <c r="AC149" i="1"/>
  <c r="AD149" i="1"/>
  <c r="AE149" i="1"/>
  <c r="AF149" i="1"/>
  <c r="AG149" i="1"/>
  <c r="X150" i="1"/>
  <c r="Y150" i="1"/>
  <c r="Z150" i="1"/>
  <c r="AA150" i="1"/>
  <c r="AB150" i="1"/>
  <c r="AC150" i="1"/>
  <c r="AD150" i="1"/>
  <c r="AE150" i="1"/>
  <c r="AF150" i="1"/>
  <c r="AG150" i="1"/>
  <c r="X151" i="1"/>
  <c r="Y151" i="1"/>
  <c r="Z151" i="1"/>
  <c r="AA151" i="1"/>
  <c r="AB151" i="1"/>
  <c r="AC151" i="1"/>
  <c r="AD151" i="1"/>
  <c r="AE151" i="1"/>
  <c r="AF151" i="1"/>
  <c r="AG151" i="1"/>
  <c r="X152" i="1"/>
  <c r="Y152" i="1"/>
  <c r="Z152" i="1"/>
  <c r="AA152" i="1"/>
  <c r="AB152" i="1"/>
  <c r="AC152" i="1"/>
  <c r="AD152" i="1"/>
  <c r="AE152" i="1"/>
  <c r="AF152" i="1"/>
  <c r="AG152" i="1"/>
  <c r="X153" i="1"/>
  <c r="Y153" i="1"/>
  <c r="Z153" i="1"/>
  <c r="AA153" i="1"/>
  <c r="AB153" i="1"/>
  <c r="AC153" i="1"/>
  <c r="AD153" i="1"/>
  <c r="AE153" i="1"/>
  <c r="AF153" i="1"/>
  <c r="AG153" i="1"/>
  <c r="X154" i="1"/>
  <c r="Y154" i="1"/>
  <c r="Z154" i="1"/>
  <c r="AA154" i="1"/>
  <c r="AB154" i="1"/>
  <c r="AC154" i="1"/>
  <c r="AD154" i="1"/>
  <c r="AE154" i="1"/>
  <c r="AF154" i="1"/>
  <c r="AG154" i="1"/>
  <c r="X155" i="1"/>
  <c r="Y155" i="1"/>
  <c r="Z155" i="1"/>
  <c r="AA155" i="1"/>
  <c r="AB155" i="1"/>
  <c r="AC155" i="1"/>
  <c r="AD155" i="1"/>
  <c r="AE155" i="1"/>
  <c r="AF155" i="1"/>
  <c r="AG155" i="1"/>
  <c r="X156" i="1"/>
  <c r="Y156" i="1"/>
  <c r="Z156" i="1"/>
  <c r="AA156" i="1"/>
  <c r="AB156" i="1"/>
  <c r="AC156" i="1"/>
  <c r="AD156" i="1"/>
  <c r="AE156" i="1"/>
  <c r="AF156" i="1"/>
  <c r="AG156" i="1"/>
  <c r="X157" i="1"/>
  <c r="Y157" i="1"/>
  <c r="Z157" i="1"/>
  <c r="AA157" i="1"/>
  <c r="AB157" i="1"/>
  <c r="AC157" i="1"/>
  <c r="AD157" i="1"/>
  <c r="AE157" i="1"/>
  <c r="AF157" i="1"/>
  <c r="AG157" i="1"/>
  <c r="X158" i="1"/>
  <c r="Y158" i="1"/>
  <c r="Z158" i="1"/>
  <c r="AA158" i="1"/>
  <c r="AB158" i="1"/>
  <c r="AC158" i="1"/>
  <c r="AD158" i="1"/>
  <c r="AE158" i="1"/>
  <c r="AF158" i="1"/>
  <c r="AG158" i="1"/>
  <c r="X159" i="1"/>
  <c r="Y159" i="1"/>
  <c r="Z159" i="1"/>
  <c r="AA159" i="1"/>
  <c r="AB159" i="1"/>
  <c r="AC159" i="1"/>
  <c r="AD159" i="1"/>
  <c r="AE159" i="1"/>
  <c r="AF159" i="1"/>
  <c r="AG159" i="1"/>
  <c r="X160" i="1"/>
  <c r="Y160" i="1"/>
  <c r="Z160" i="1"/>
  <c r="AA160" i="1"/>
  <c r="AB160" i="1"/>
  <c r="AC160" i="1"/>
  <c r="AD160" i="1"/>
  <c r="AE160" i="1"/>
  <c r="AF160" i="1"/>
  <c r="AG160" i="1"/>
  <c r="X161" i="1"/>
  <c r="Y161" i="1"/>
  <c r="Z161" i="1"/>
  <c r="AA161" i="1"/>
  <c r="AB161" i="1"/>
  <c r="AC161" i="1"/>
  <c r="AD161" i="1"/>
  <c r="AE161" i="1"/>
  <c r="AF161" i="1"/>
  <c r="AG161" i="1"/>
  <c r="X162" i="1"/>
  <c r="Y162" i="1"/>
  <c r="Z162" i="1"/>
  <c r="AA162" i="1"/>
  <c r="AB162" i="1"/>
  <c r="AC162" i="1"/>
  <c r="AD162" i="1"/>
  <c r="AE162" i="1"/>
  <c r="AF162" i="1"/>
  <c r="AG162" i="1"/>
  <c r="X163" i="1"/>
  <c r="Y163" i="1"/>
  <c r="Z163" i="1"/>
  <c r="AA163" i="1"/>
  <c r="AB163" i="1"/>
  <c r="AC163" i="1"/>
  <c r="AD163" i="1"/>
  <c r="AE163" i="1"/>
  <c r="AF163" i="1"/>
  <c r="AG163" i="1"/>
  <c r="X164" i="1"/>
  <c r="Y164" i="1"/>
  <c r="Z164" i="1"/>
  <c r="AA164" i="1"/>
  <c r="AB164" i="1"/>
  <c r="AC164" i="1"/>
  <c r="AD164" i="1"/>
  <c r="AE164" i="1"/>
  <c r="AF164" i="1"/>
  <c r="AG164" i="1"/>
  <c r="X165" i="1"/>
  <c r="Y165" i="1"/>
  <c r="Z165" i="1"/>
  <c r="AA165" i="1"/>
  <c r="AB165" i="1"/>
  <c r="AC165" i="1"/>
  <c r="AD165" i="1"/>
  <c r="AE165" i="1"/>
  <c r="AF165" i="1"/>
  <c r="AG165" i="1"/>
  <c r="X166" i="1"/>
  <c r="Y166" i="1"/>
  <c r="Z166" i="1"/>
  <c r="AA166" i="1"/>
  <c r="AB166" i="1"/>
  <c r="AC166" i="1"/>
  <c r="AD166" i="1"/>
  <c r="AE166" i="1"/>
  <c r="AF166" i="1"/>
  <c r="AG166" i="1"/>
  <c r="X167" i="1"/>
  <c r="Y167" i="1"/>
  <c r="Z167" i="1"/>
  <c r="AA167" i="1"/>
  <c r="AB167" i="1"/>
  <c r="AC167" i="1"/>
  <c r="AD167" i="1"/>
  <c r="AE167" i="1"/>
  <c r="AF167" i="1"/>
  <c r="AG167" i="1"/>
  <c r="X168" i="1"/>
  <c r="Y168" i="1"/>
  <c r="Z168" i="1"/>
  <c r="AA168" i="1"/>
  <c r="AB168" i="1"/>
  <c r="AC168" i="1"/>
  <c r="AD168" i="1"/>
  <c r="AE168" i="1"/>
  <c r="AF168" i="1"/>
  <c r="AG168" i="1"/>
  <c r="X169" i="1"/>
  <c r="Y169" i="1"/>
  <c r="Z169" i="1"/>
  <c r="AA169" i="1"/>
  <c r="AB169" i="1"/>
  <c r="AC169" i="1"/>
  <c r="AD169" i="1"/>
  <c r="AE169" i="1"/>
  <c r="AF169" i="1"/>
  <c r="AG169" i="1"/>
  <c r="X170" i="1"/>
  <c r="Y170" i="1"/>
  <c r="Z170" i="1"/>
  <c r="AA170" i="1"/>
  <c r="AB170" i="1"/>
  <c r="AC170" i="1"/>
  <c r="AD170" i="1"/>
  <c r="AE170" i="1"/>
  <c r="AF170" i="1"/>
  <c r="AG170" i="1"/>
  <c r="X171" i="1"/>
  <c r="Y171" i="1"/>
  <c r="Z171" i="1"/>
  <c r="AA171" i="1"/>
  <c r="AB171" i="1"/>
  <c r="AC171" i="1"/>
  <c r="AD171" i="1"/>
  <c r="AE171" i="1"/>
  <c r="AF171" i="1"/>
  <c r="AG171" i="1"/>
  <c r="X172" i="1"/>
  <c r="Y172" i="1"/>
  <c r="Z172" i="1"/>
  <c r="AA172" i="1"/>
  <c r="AB172" i="1"/>
  <c r="AC172" i="1"/>
  <c r="AD172" i="1"/>
  <c r="AE172" i="1"/>
  <c r="AF172" i="1"/>
  <c r="AG172" i="1"/>
  <c r="Y173" i="1"/>
  <c r="X174" i="1"/>
  <c r="Y174" i="1"/>
  <c r="Z174" i="1"/>
  <c r="AA174" i="1"/>
  <c r="AB174" i="1"/>
  <c r="AC174" i="1"/>
  <c r="AD174" i="1"/>
  <c r="AE174" i="1"/>
  <c r="AF174" i="1"/>
  <c r="AG174" i="1"/>
  <c r="AC175" i="1"/>
  <c r="X176" i="1"/>
  <c r="Y176" i="1"/>
  <c r="Z176" i="1"/>
  <c r="AA176" i="1"/>
  <c r="AB176" i="1"/>
  <c r="AC176" i="1"/>
  <c r="AD176" i="1"/>
  <c r="AE176" i="1"/>
  <c r="AF176" i="1"/>
  <c r="AG176" i="1"/>
  <c r="X177" i="1"/>
  <c r="Y177" i="1"/>
  <c r="Z177" i="1"/>
  <c r="AA177" i="1"/>
  <c r="AB177" i="1"/>
  <c r="AC177" i="1"/>
  <c r="AD177" i="1"/>
  <c r="AE177" i="1"/>
  <c r="AF177" i="1"/>
  <c r="AG177" i="1"/>
  <c r="X178" i="1"/>
  <c r="Y178" i="1"/>
  <c r="Z178" i="1"/>
  <c r="AA178" i="1"/>
  <c r="AB178" i="1"/>
  <c r="AC178" i="1"/>
  <c r="AD178" i="1"/>
  <c r="AE178" i="1"/>
  <c r="AF178" i="1"/>
  <c r="AG178" i="1"/>
  <c r="X179" i="1"/>
  <c r="Y179" i="1"/>
  <c r="Z179" i="1"/>
  <c r="AA179" i="1"/>
  <c r="AB179" i="1"/>
  <c r="AC179" i="1"/>
  <c r="AD179" i="1"/>
  <c r="AE179" i="1"/>
  <c r="AF179" i="1"/>
  <c r="AG179" i="1"/>
  <c r="X180" i="1"/>
  <c r="Y180" i="1"/>
  <c r="Z180" i="1"/>
  <c r="AA180" i="1"/>
  <c r="AB180" i="1"/>
  <c r="AC180" i="1"/>
  <c r="AD180" i="1"/>
  <c r="AE180" i="1"/>
  <c r="AF180" i="1"/>
  <c r="AG180" i="1"/>
  <c r="X181" i="1"/>
  <c r="Y181" i="1"/>
  <c r="Z181" i="1"/>
  <c r="AA181" i="1"/>
  <c r="AB181" i="1"/>
  <c r="AC181" i="1"/>
  <c r="AD181" i="1"/>
  <c r="AE181" i="1"/>
  <c r="AF181" i="1"/>
  <c r="AG181" i="1"/>
  <c r="AE182" i="1"/>
  <c r="X183" i="1"/>
  <c r="Y183" i="1"/>
  <c r="Z183" i="1"/>
  <c r="AA183" i="1"/>
  <c r="AB183" i="1"/>
  <c r="AC183" i="1"/>
  <c r="AD183" i="1"/>
  <c r="AE183" i="1"/>
  <c r="AF183" i="1"/>
  <c r="AG183" i="1"/>
  <c r="X184" i="1"/>
  <c r="Y184" i="1"/>
  <c r="Z184" i="1"/>
  <c r="AA184" i="1"/>
  <c r="AB184" i="1"/>
  <c r="AC184" i="1"/>
  <c r="AD184" i="1"/>
  <c r="AE184" i="1"/>
  <c r="AF184" i="1"/>
  <c r="AG184" i="1"/>
  <c r="X185" i="1"/>
  <c r="Y185" i="1"/>
  <c r="Z185" i="1"/>
  <c r="AA185" i="1"/>
  <c r="AB185" i="1"/>
  <c r="AC185" i="1"/>
  <c r="AD185" i="1"/>
  <c r="AE185" i="1"/>
  <c r="AF185" i="1"/>
  <c r="AG185" i="1"/>
  <c r="X186" i="1"/>
  <c r="Y186" i="1"/>
  <c r="Z186" i="1"/>
  <c r="AA186" i="1"/>
  <c r="AB186" i="1"/>
  <c r="AC186" i="1"/>
  <c r="AD186" i="1"/>
  <c r="AE186" i="1"/>
  <c r="AF186" i="1"/>
  <c r="AG186" i="1"/>
  <c r="X187" i="1"/>
  <c r="Y187" i="1"/>
  <c r="Z187" i="1"/>
  <c r="AA187" i="1"/>
  <c r="AB187" i="1"/>
  <c r="AC187" i="1"/>
  <c r="AD187" i="1"/>
  <c r="AE187" i="1"/>
  <c r="AF187" i="1"/>
  <c r="AG187" i="1"/>
  <c r="X188" i="1"/>
  <c r="Y188" i="1"/>
  <c r="Z188" i="1"/>
  <c r="AA188" i="1"/>
  <c r="AB188" i="1"/>
  <c r="AC188" i="1"/>
  <c r="AD188" i="1"/>
  <c r="AE188" i="1"/>
  <c r="AF188" i="1"/>
  <c r="AG188" i="1"/>
  <c r="X189" i="1"/>
  <c r="Y189" i="1"/>
  <c r="Z189" i="1"/>
  <c r="AA189" i="1"/>
  <c r="AB189" i="1"/>
  <c r="AC189" i="1"/>
  <c r="AD189" i="1"/>
  <c r="AE189" i="1"/>
  <c r="AF189" i="1"/>
  <c r="AG189" i="1"/>
  <c r="X190" i="1"/>
  <c r="Y190" i="1"/>
  <c r="Z190" i="1"/>
  <c r="AA190" i="1"/>
  <c r="AB190" i="1"/>
  <c r="AC190" i="1"/>
  <c r="AD190" i="1"/>
  <c r="AE190" i="1"/>
  <c r="AF190" i="1"/>
  <c r="AG190" i="1"/>
  <c r="X191" i="1"/>
  <c r="Y191" i="1"/>
  <c r="Z191" i="1"/>
  <c r="AA191" i="1"/>
  <c r="AB191" i="1"/>
  <c r="AC191" i="1"/>
  <c r="AD191" i="1"/>
  <c r="AE191" i="1"/>
  <c r="AF191" i="1"/>
  <c r="AG191" i="1"/>
  <c r="AA192" i="1"/>
  <c r="X193" i="1"/>
  <c r="Y193" i="1"/>
  <c r="Z193" i="1"/>
  <c r="AA193" i="1"/>
  <c r="AB193" i="1"/>
  <c r="AC193" i="1"/>
  <c r="AD193" i="1"/>
  <c r="AE193" i="1"/>
  <c r="AF193" i="1"/>
  <c r="AG193" i="1"/>
  <c r="X194" i="1"/>
  <c r="Y194" i="1"/>
  <c r="Z194" i="1"/>
  <c r="AA194" i="1"/>
  <c r="AB194" i="1"/>
  <c r="AC194" i="1"/>
  <c r="AD194" i="1"/>
  <c r="AE194" i="1"/>
  <c r="AF194" i="1"/>
  <c r="AG194" i="1"/>
  <c r="AG195" i="1"/>
  <c r="X196" i="1"/>
  <c r="Y196" i="1"/>
  <c r="Z196" i="1"/>
  <c r="AA196" i="1"/>
  <c r="AB196" i="1"/>
  <c r="AC196" i="1"/>
  <c r="AD196" i="1"/>
  <c r="AE196" i="1"/>
  <c r="AF196" i="1"/>
  <c r="AG196" i="1"/>
  <c r="X197" i="1"/>
  <c r="Y197" i="1"/>
  <c r="Z197" i="1"/>
  <c r="AA197" i="1"/>
  <c r="AB197" i="1"/>
  <c r="AC197" i="1"/>
  <c r="AD197" i="1"/>
  <c r="AE197" i="1"/>
  <c r="AF197" i="1"/>
  <c r="AG197" i="1"/>
  <c r="X198" i="1"/>
  <c r="Y198" i="1"/>
  <c r="Z198" i="1"/>
  <c r="AA198" i="1"/>
  <c r="AB198" i="1"/>
  <c r="AC198" i="1"/>
  <c r="AD198" i="1"/>
  <c r="AE198" i="1"/>
  <c r="AF198" i="1"/>
  <c r="AG198" i="1"/>
  <c r="X199" i="1"/>
  <c r="Y199" i="1"/>
  <c r="Z199" i="1"/>
  <c r="AA199" i="1"/>
  <c r="AB199" i="1"/>
  <c r="AC199" i="1"/>
  <c r="AD199" i="1"/>
  <c r="AE199" i="1"/>
  <c r="AF199" i="1"/>
  <c r="AG199" i="1"/>
  <c r="X200" i="1"/>
  <c r="Y200" i="1"/>
  <c r="Z200" i="1"/>
  <c r="AA200" i="1"/>
  <c r="AB200" i="1"/>
  <c r="AC200" i="1"/>
  <c r="AD200" i="1"/>
  <c r="AE200" i="1"/>
  <c r="AF200" i="1"/>
  <c r="AG200" i="1"/>
  <c r="X201" i="1"/>
  <c r="Y201" i="1"/>
  <c r="Z201" i="1"/>
  <c r="AA201" i="1"/>
  <c r="AB201" i="1"/>
  <c r="AC201" i="1"/>
  <c r="AD201" i="1"/>
  <c r="AE201" i="1"/>
  <c r="AF201" i="1"/>
  <c r="AG201" i="1"/>
  <c r="W202" i="1"/>
  <c r="X202" i="1"/>
  <c r="Y202" i="1"/>
  <c r="Z202" i="1"/>
  <c r="AA202" i="1"/>
  <c r="AB202" i="1"/>
  <c r="AC202" i="1"/>
  <c r="AD202" i="1"/>
  <c r="AE202" i="1"/>
  <c r="AF202" i="1"/>
  <c r="AG202" i="1"/>
  <c r="O1" i="1"/>
  <c r="X77" i="1" l="1"/>
  <c r="Z48" i="1"/>
  <c r="AB31" i="1"/>
  <c r="D52" i="7"/>
  <c r="AI50" i="4" s="1"/>
  <c r="G47" i="7"/>
  <c r="AL45" i="4" s="1"/>
  <c r="H49" i="7"/>
  <c r="AM47" i="4" s="1"/>
  <c r="AH86" i="1"/>
  <c r="AH192" i="1"/>
  <c r="X173" i="1"/>
  <c r="X143" i="1"/>
  <c r="AB103" i="1"/>
  <c r="X71" i="1"/>
  <c r="AF51" i="1"/>
  <c r="X29" i="1"/>
  <c r="J40" i="7"/>
  <c r="AO38" i="4" s="1"/>
  <c r="C51" i="7"/>
  <c r="AH49" i="4" s="1"/>
  <c r="C45" i="7"/>
  <c r="AH43" i="4" s="1"/>
  <c r="AE195" i="1"/>
  <c r="Y192" i="1"/>
  <c r="AC182" i="1"/>
  <c r="AA175" i="1"/>
  <c r="Y144" i="1"/>
  <c r="AC134" i="1"/>
  <c r="AA103" i="1"/>
  <c r="Y96" i="1"/>
  <c r="AC86" i="1"/>
  <c r="AE75" i="1"/>
  <c r="AE51" i="1"/>
  <c r="Y48" i="1"/>
  <c r="AG46" i="1"/>
  <c r="AC38" i="1"/>
  <c r="AA31" i="1"/>
  <c r="K40" i="7"/>
  <c r="AP38" i="4" s="1"/>
  <c r="H48" i="7"/>
  <c r="AM46" i="4" s="1"/>
  <c r="G44" i="7"/>
  <c r="AL42" i="4" s="1"/>
  <c r="L48" i="7"/>
  <c r="AQ46" i="4" s="1"/>
  <c r="K45" i="7"/>
  <c r="AP43" i="4" s="1"/>
  <c r="B38" i="7"/>
  <c r="AG36" i="4" s="1"/>
  <c r="I41" i="7"/>
  <c r="AN39" i="4" s="1"/>
  <c r="D47" i="7"/>
  <c r="AI45" i="4" s="1"/>
  <c r="B42" i="7"/>
  <c r="AG40" i="4" s="1"/>
  <c r="AH21" i="1"/>
  <c r="AH77" i="1"/>
  <c r="AD134" i="1"/>
  <c r="Z96" i="1"/>
  <c r="AD86" i="1"/>
  <c r="AF75" i="1"/>
  <c r="AD38" i="1"/>
  <c r="I45" i="7"/>
  <c r="AN43" i="4" s="1"/>
  <c r="G38" i="7"/>
  <c r="AL36" i="4" s="1"/>
  <c r="F50" i="7"/>
  <c r="AK48" i="4" s="1"/>
  <c r="AH48" i="1"/>
  <c r="AD195" i="1"/>
  <c r="X192" i="1"/>
  <c r="AB182" i="1"/>
  <c r="Z175" i="1"/>
  <c r="X144" i="1"/>
  <c r="AB134" i="1"/>
  <c r="Z103" i="1"/>
  <c r="X96" i="1"/>
  <c r="AB86" i="1"/>
  <c r="AD75" i="1"/>
  <c r="AD51" i="1"/>
  <c r="X48" i="1"/>
  <c r="AF46" i="1"/>
  <c r="AB38" i="1"/>
  <c r="Z31" i="1"/>
  <c r="L40" i="7"/>
  <c r="AQ38" i="4" s="1"/>
  <c r="L47" i="7"/>
  <c r="AQ45" i="4" s="1"/>
  <c r="K51" i="7"/>
  <c r="AP49" i="4" s="1"/>
  <c r="I44" i="7"/>
  <c r="AN42" i="4" s="1"/>
  <c r="H45" i="7"/>
  <c r="AM43" i="4" s="1"/>
  <c r="D2" i="7"/>
  <c r="D4" i="7" s="1" a="1"/>
  <c r="D4" i="7" s="1"/>
  <c r="E38" i="7"/>
  <c r="AJ36" i="4" s="1"/>
  <c r="F44" i="7"/>
  <c r="AK42" i="4" s="1"/>
  <c r="H2" i="7"/>
  <c r="H4" i="7" s="1" a="1"/>
  <c r="H4" i="7" s="1"/>
  <c r="AH71" i="1"/>
  <c r="AG71" i="1"/>
  <c r="C53" i="7"/>
  <c r="AH51" i="4" s="1"/>
  <c r="K39" i="7"/>
  <c r="AP37" i="4" s="1"/>
  <c r="AB175" i="1"/>
  <c r="AA86" i="1"/>
  <c r="AC75" i="1"/>
  <c r="AA38" i="1"/>
  <c r="D50" i="7"/>
  <c r="AI48" i="4" s="1"/>
  <c r="F41" i="7"/>
  <c r="AK39" i="4" s="1"/>
  <c r="AB195" i="1"/>
  <c r="Z182" i="1"/>
  <c r="X175" i="1"/>
  <c r="AF173" i="1"/>
  <c r="AF143" i="1"/>
  <c r="Z134" i="1"/>
  <c r="AF125" i="1"/>
  <c r="X103" i="1"/>
  <c r="Z86" i="1"/>
  <c r="AF77" i="1"/>
  <c r="AB75" i="1"/>
  <c r="AF71" i="1"/>
  <c r="AB51" i="1"/>
  <c r="AD46" i="1"/>
  <c r="Z38" i="1"/>
  <c r="X31" i="1"/>
  <c r="AF29" i="1"/>
  <c r="B40" i="7"/>
  <c r="AG38" i="4" s="1"/>
  <c r="I43" i="7"/>
  <c r="AN41" i="4" s="1"/>
  <c r="J51" i="7"/>
  <c r="AO49" i="4" s="1"/>
  <c r="K50" i="7"/>
  <c r="AP48" i="4" s="1"/>
  <c r="L41" i="7"/>
  <c r="AQ39" i="4" s="1"/>
  <c r="D42" i="7"/>
  <c r="AI40" i="4" s="1"/>
  <c r="K44" i="7"/>
  <c r="AP42" i="4" s="1"/>
  <c r="B45" i="7"/>
  <c r="AG43" i="4" s="1"/>
  <c r="I38" i="7"/>
  <c r="AN36" i="4" s="1"/>
  <c r="AH182" i="1"/>
  <c r="AH38" i="1"/>
  <c r="AH144" i="1"/>
  <c r="AH103" i="1"/>
  <c r="AC195" i="1"/>
  <c r="AG173" i="1"/>
  <c r="AG143" i="1"/>
  <c r="AG77" i="1"/>
  <c r="K53" i="7"/>
  <c r="AP51" i="4" s="1"/>
  <c r="AG192" i="1"/>
  <c r="Y182" i="1"/>
  <c r="AE173" i="1"/>
  <c r="AG144" i="1"/>
  <c r="AE143" i="1"/>
  <c r="Y134" i="1"/>
  <c r="AE125" i="1"/>
  <c r="AG96" i="1"/>
  <c r="Y86" i="1"/>
  <c r="AE77" i="1"/>
  <c r="I36" i="7" s="1" a="1"/>
  <c r="I36" i="7" s="1"/>
  <c r="AA75" i="1"/>
  <c r="AE71" i="1"/>
  <c r="AA51" i="1"/>
  <c r="AG48" i="1"/>
  <c r="AC46" i="1"/>
  <c r="Y38" i="1"/>
  <c r="AE29" i="1"/>
  <c r="C40" i="7"/>
  <c r="AH38" i="4" s="1"/>
  <c r="I53" i="7"/>
  <c r="AN51" i="4" s="1"/>
  <c r="G42" i="7"/>
  <c r="AL40" i="4" s="1"/>
  <c r="D45" i="7"/>
  <c r="AI43" i="4" s="1"/>
  <c r="F49" i="7"/>
  <c r="AK47" i="4" s="1"/>
  <c r="H38" i="7"/>
  <c r="AM36" i="4" s="1"/>
  <c r="C52" i="7"/>
  <c r="AH50" i="4" s="1"/>
  <c r="K42" i="7"/>
  <c r="AP40" i="4" s="1"/>
  <c r="K2" i="7"/>
  <c r="K4" i="7" s="1" a="1"/>
  <c r="K4" i="7" s="1"/>
  <c r="Y103" i="1"/>
  <c r="AC51" i="1"/>
  <c r="AG29" i="1"/>
  <c r="B2" i="7"/>
  <c r="B4" i="7" s="1" a="1"/>
  <c r="B4" i="7" s="1"/>
  <c r="AA195" i="1"/>
  <c r="Z195" i="1"/>
  <c r="AF192" i="1"/>
  <c r="X182" i="1"/>
  <c r="AD173" i="1"/>
  <c r="AF144" i="1"/>
  <c r="AD143" i="1"/>
  <c r="X134" i="1"/>
  <c r="AD125" i="1"/>
  <c r="AF96" i="1"/>
  <c r="X86" i="1"/>
  <c r="AD77" i="1"/>
  <c r="Z75" i="1"/>
  <c r="AD71" i="1"/>
  <c r="Z51" i="1"/>
  <c r="AF48" i="1"/>
  <c r="J29" i="7" s="1" a="1"/>
  <c r="J29" i="7" s="1"/>
  <c r="AB46" i="1"/>
  <c r="X38" i="1"/>
  <c r="AD29" i="1"/>
  <c r="D40" i="7"/>
  <c r="AI38" i="4" s="1"/>
  <c r="E51" i="7"/>
  <c r="AJ49" i="4" s="1"/>
  <c r="D53" i="7"/>
  <c r="AI51" i="4" s="1"/>
  <c r="G43" i="7"/>
  <c r="AL41" i="4" s="1"/>
  <c r="J47" i="7"/>
  <c r="AO45" i="4" s="1"/>
  <c r="E2" i="7"/>
  <c r="E4" i="7" s="1" a="1"/>
  <c r="E4" i="7" s="1"/>
  <c r="D48" i="7"/>
  <c r="AI46" i="4" s="1"/>
  <c r="H41" i="7"/>
  <c r="AM39" i="4" s="1"/>
  <c r="E44" i="7"/>
  <c r="AJ42" i="4" s="1"/>
  <c r="AH46" i="1"/>
  <c r="AH79" i="1"/>
  <c r="AA182" i="1"/>
  <c r="AG125" i="1"/>
  <c r="AE46" i="1"/>
  <c r="Y31" i="1"/>
  <c r="F43" i="7"/>
  <c r="AK41" i="4" s="1"/>
  <c r="Y195" i="1"/>
  <c r="AE192" i="1"/>
  <c r="AG175" i="1"/>
  <c r="AC173" i="1"/>
  <c r="AE144" i="1"/>
  <c r="AC143" i="1"/>
  <c r="AC125" i="1"/>
  <c r="AG103" i="1"/>
  <c r="AE96" i="1"/>
  <c r="AC77" i="1"/>
  <c r="Y75" i="1"/>
  <c r="AC71" i="1"/>
  <c r="Y51" i="1"/>
  <c r="AE48" i="1"/>
  <c r="I22" i="7" s="1" a="1"/>
  <c r="I22" i="7" s="1"/>
  <c r="AA46" i="1"/>
  <c r="AG31" i="1"/>
  <c r="AC29" i="1"/>
  <c r="G35" i="7" s="1" a="1"/>
  <c r="G35" i="7" s="1"/>
  <c r="E40" i="7"/>
  <c r="AJ38" i="4" s="1"/>
  <c r="C50" i="7"/>
  <c r="AH48" i="4" s="1"/>
  <c r="C54" i="7"/>
  <c r="AH52" i="4" s="1"/>
  <c r="K49" i="7"/>
  <c r="AP47" i="4" s="1"/>
  <c r="L43" i="7"/>
  <c r="AQ41" i="4" s="1"/>
  <c r="L45" i="7"/>
  <c r="AQ43" i="4" s="1"/>
  <c r="D43" i="7"/>
  <c r="AI41" i="4" s="1"/>
  <c r="F39" i="7"/>
  <c r="AK37" i="4" s="1"/>
  <c r="H42" i="7"/>
  <c r="AM40" i="4" s="1"/>
  <c r="G51" i="7"/>
  <c r="AL49" i="4" s="1"/>
  <c r="AD192" i="1"/>
  <c r="AB143" i="1"/>
  <c r="AB77" i="1"/>
  <c r="X75" i="1"/>
  <c r="AB71" i="1"/>
  <c r="X51" i="1"/>
  <c r="Z46" i="1"/>
  <c r="AF31" i="1"/>
  <c r="AB29" i="1"/>
  <c r="F40" i="7"/>
  <c r="AK38" i="4" s="1"/>
  <c r="K48" i="7"/>
  <c r="AP46" i="4" s="1"/>
  <c r="I51" i="7"/>
  <c r="AN49" i="4" s="1"/>
  <c r="E48" i="7"/>
  <c r="AJ46" i="4" s="1"/>
  <c r="H44" i="7"/>
  <c r="AM42" i="4" s="1"/>
  <c r="I48" i="7"/>
  <c r="AN46" i="4" s="1"/>
  <c r="J41" i="7"/>
  <c r="AO39" i="4" s="1"/>
  <c r="B43" i="7"/>
  <c r="AG41" i="4" s="1"/>
  <c r="E41" i="7"/>
  <c r="AJ39" i="4" s="1"/>
  <c r="AH134" i="1"/>
  <c r="AH96" i="1"/>
  <c r="AH143" i="1"/>
  <c r="Z192" i="1"/>
  <c r="AD182" i="1"/>
  <c r="AA134" i="1"/>
  <c r="L44" i="7"/>
  <c r="AQ42" i="4" s="1"/>
  <c r="AF175" i="1"/>
  <c r="AD144" i="1"/>
  <c r="AB125" i="1"/>
  <c r="AF103" i="1"/>
  <c r="AD96" i="1"/>
  <c r="H28" i="7" s="1" a="1"/>
  <c r="H28" i="7" s="1"/>
  <c r="AD48" i="1"/>
  <c r="AC192" i="1"/>
  <c r="AG182" i="1"/>
  <c r="AE175" i="1"/>
  <c r="AA173" i="1"/>
  <c r="E22" i="7" s="1" a="1"/>
  <c r="E22" i="7" s="1"/>
  <c r="AC144" i="1"/>
  <c r="AA143" i="1"/>
  <c r="AG134" i="1"/>
  <c r="K22" i="7" s="1" a="1"/>
  <c r="K22" i="7" s="1"/>
  <c r="AA125" i="1"/>
  <c r="AE103" i="1"/>
  <c r="AC96" i="1"/>
  <c r="AG86" i="1"/>
  <c r="AA77" i="1"/>
  <c r="AA71" i="1"/>
  <c r="AC48" i="1"/>
  <c r="Y46" i="1"/>
  <c r="AG38" i="1"/>
  <c r="K28" i="7" s="1" a="1"/>
  <c r="K28" i="7" s="1"/>
  <c r="AE31" i="1"/>
  <c r="AA29" i="1"/>
  <c r="G40" i="7"/>
  <c r="AL38" i="4" s="1"/>
  <c r="E45" i="7"/>
  <c r="AJ43" i="4" s="1"/>
  <c r="G50" i="7"/>
  <c r="AL48" i="4" s="1"/>
  <c r="L52" i="7"/>
  <c r="AQ50" i="4" s="1"/>
  <c r="L42" i="7"/>
  <c r="AQ40" i="4" s="1"/>
  <c r="G45" i="7"/>
  <c r="AL43" i="4" s="1"/>
  <c r="J44" i="7"/>
  <c r="AO42" i="4" s="1"/>
  <c r="C39" i="7"/>
  <c r="AH37" i="4" s="1"/>
  <c r="AH75" i="1"/>
  <c r="AH173" i="1"/>
  <c r="AF195" i="1"/>
  <c r="Z144" i="1"/>
  <c r="X125" i="1"/>
  <c r="B35" i="7" s="1" a="1"/>
  <c r="B35" i="7" s="1"/>
  <c r="Y175" i="1"/>
  <c r="X195" i="1"/>
  <c r="AB173" i="1"/>
  <c r="AB192" i="1"/>
  <c r="AF182" i="1"/>
  <c r="AD175" i="1"/>
  <c r="Z173" i="1"/>
  <c r="AB144" i="1"/>
  <c r="Z143" i="1"/>
  <c r="AF134" i="1"/>
  <c r="Z125" i="1"/>
  <c r="AD103" i="1"/>
  <c r="H33" i="7" s="1" a="1"/>
  <c r="H33" i="7" s="1"/>
  <c r="AB96" i="1"/>
  <c r="AF86" i="1"/>
  <c r="Z77" i="1"/>
  <c r="Z71" i="1"/>
  <c r="AB48" i="1"/>
  <c r="X46" i="1"/>
  <c r="AF38" i="1"/>
  <c r="AD31" i="1"/>
  <c r="H22" i="7" s="1" a="1"/>
  <c r="H22" i="7" s="1"/>
  <c r="Z29" i="1"/>
  <c r="D22" i="7" s="1" a="1"/>
  <c r="D22" i="7" s="1"/>
  <c r="H40" i="7"/>
  <c r="AM38" i="4" s="1"/>
  <c r="C44" i="7"/>
  <c r="AH42" i="4" s="1"/>
  <c r="E49" i="7"/>
  <c r="AJ47" i="4" s="1"/>
  <c r="F51" i="7"/>
  <c r="AK49" i="4" s="1"/>
  <c r="I50" i="7"/>
  <c r="AN48" i="4" s="1"/>
  <c r="E43" i="7"/>
  <c r="AJ41" i="4" s="1"/>
  <c r="I49" i="7"/>
  <c r="AN47" i="4" s="1"/>
  <c r="J42" i="7"/>
  <c r="AO40" i="4" s="1"/>
  <c r="J2" i="7"/>
  <c r="J4" i="7" s="1" a="1"/>
  <c r="J4" i="7" s="1"/>
  <c r="AH57" i="1"/>
  <c r="AH175" i="1"/>
  <c r="AH31" i="1"/>
  <c r="L31" i="7" s="1" a="1"/>
  <c r="L31" i="7" s="1"/>
  <c r="AH125" i="1"/>
  <c r="F45" i="7"/>
  <c r="AK43" i="4" s="1"/>
  <c r="G39" i="7"/>
  <c r="AL37" i="4" s="1"/>
  <c r="J38" i="7"/>
  <c r="AO36" i="4" s="1"/>
  <c r="D39" i="7"/>
  <c r="AI37" i="4" s="1"/>
  <c r="J43" i="7"/>
  <c r="AO41" i="4" s="1"/>
  <c r="H52" i="7"/>
  <c r="AM50" i="4" s="1"/>
  <c r="K41" i="7"/>
  <c r="AP39" i="4" s="1"/>
  <c r="H39" i="7"/>
  <c r="AM37" i="4" s="1"/>
  <c r="I2" i="7"/>
  <c r="I4" i="7" s="1" a="1"/>
  <c r="I4" i="7" s="1"/>
  <c r="G41" i="7"/>
  <c r="AL39" i="4" s="1"/>
  <c r="D49" i="7"/>
  <c r="AI47" i="4" s="1"/>
  <c r="K43" i="7"/>
  <c r="AP41" i="4" s="1"/>
  <c r="F38" i="7"/>
  <c r="AK36" i="4" s="1"/>
  <c r="J50" i="7"/>
  <c r="AO48" i="4" s="1"/>
  <c r="E39" i="7"/>
  <c r="AJ37" i="4" s="1"/>
  <c r="E50" i="7"/>
  <c r="AJ48" i="4" s="1"/>
  <c r="E42" i="7"/>
  <c r="AJ40" i="4" s="1"/>
  <c r="C2" i="7"/>
  <c r="C16" i="7" s="1" a="1"/>
  <c r="C16" i="7" s="1"/>
  <c r="H47" i="7"/>
  <c r="AM45" i="4" s="1"/>
  <c r="C38" i="7"/>
  <c r="AH36" i="4" s="1"/>
  <c r="C47" i="7"/>
  <c r="AH45" i="4" s="1"/>
  <c r="K38" i="7"/>
  <c r="AP36" i="4" s="1"/>
  <c r="C43" i="7"/>
  <c r="AH41" i="4" s="1"/>
  <c r="D38" i="7"/>
  <c r="AI36" i="4" s="1"/>
  <c r="I42" i="7"/>
  <c r="AN40" i="4" s="1"/>
  <c r="B44" i="7"/>
  <c r="AG42" i="4" s="1"/>
  <c r="B39" i="7"/>
  <c r="AG37" i="4" s="1"/>
  <c r="C42" i="7"/>
  <c r="AH40" i="4" s="1"/>
  <c r="B41" i="7"/>
  <c r="AG39" i="4" s="1"/>
  <c r="J39" i="7"/>
  <c r="AO37" i="4" s="1"/>
  <c r="H43" i="7"/>
  <c r="AM41" i="4" s="1"/>
  <c r="C22" i="7" a="1"/>
  <c r="C22" i="7" s="1"/>
  <c r="D44" i="7"/>
  <c r="AI42" i="4" s="1"/>
  <c r="G2" i="7"/>
  <c r="G4" i="7" s="1" a="1"/>
  <c r="G4" i="7" s="1"/>
  <c r="F42" i="7"/>
  <c r="AK40" i="4" s="1"/>
  <c r="F2" i="7"/>
  <c r="F4" i="7" s="1" a="1"/>
  <c r="F4" i="7" s="1"/>
  <c r="D41" i="7"/>
  <c r="AI39" i="4" s="1"/>
  <c r="J45" i="7"/>
  <c r="AO43" i="4" s="1"/>
  <c r="C41" i="7"/>
  <c r="AH39" i="4" s="1"/>
  <c r="AO11" i="4"/>
  <c r="N1" i="6"/>
  <c r="K29" i="7" a="1"/>
  <c r="K29" i="7" s="1"/>
  <c r="I9" i="7" a="1"/>
  <c r="I9" i="7" s="1"/>
  <c r="H34" i="7" a="1"/>
  <c r="H34" i="7" s="1"/>
  <c r="H14" i="7" a="1"/>
  <c r="H14" i="7" s="1"/>
  <c r="J30" i="7" a="1"/>
  <c r="J30" i="7" s="1"/>
  <c r="G36" i="7" a="1"/>
  <c r="G36" i="7" s="1"/>
  <c r="F8" i="7" a="1"/>
  <c r="F8" i="7" s="1"/>
  <c r="F27" i="7" a="1"/>
  <c r="F27" i="7" s="1"/>
  <c r="E14" i="7" a="1"/>
  <c r="E14" i="7" s="1"/>
  <c r="E11" i="7" a="1"/>
  <c r="E11" i="7" s="1"/>
  <c r="E29" i="7" a="1"/>
  <c r="E29" i="7" s="1"/>
  <c r="E10" i="7" a="1"/>
  <c r="E10" i="7" s="1"/>
  <c r="E8" i="7" a="1"/>
  <c r="E8" i="7" s="1"/>
  <c r="E30" i="7" a="1"/>
  <c r="E30" i="7" s="1"/>
  <c r="E9" i="7" a="1"/>
  <c r="E9" i="7" s="1"/>
  <c r="E33" i="7" a="1"/>
  <c r="E33" i="7" s="1"/>
  <c r="E31" i="7" a="1"/>
  <c r="E31" i="7" s="1"/>
  <c r="E36" i="7" a="1"/>
  <c r="E36" i="7" s="1"/>
  <c r="E35" i="7" a="1"/>
  <c r="E35" i="7" s="1"/>
  <c r="E27" i="7" a="1"/>
  <c r="E27" i="7" s="1"/>
  <c r="E17" i="7" a="1"/>
  <c r="E17" i="7" s="1"/>
  <c r="E16" i="7" a="1"/>
  <c r="E16" i="7" s="1"/>
  <c r="E15" i="7" a="1"/>
  <c r="E15" i="7" s="1"/>
  <c r="E28" i="7" a="1"/>
  <c r="E28" i="7" s="1"/>
  <c r="L36" i="7" a="1"/>
  <c r="L36" i="7" s="1"/>
  <c r="L35" i="7" a="1"/>
  <c r="L35" i="7" s="1"/>
  <c r="L33" i="7" a="1"/>
  <c r="L33" i="7" s="1"/>
  <c r="L34" i="7" a="1"/>
  <c r="L34" i="7" s="1"/>
  <c r="L32" i="7" a="1"/>
  <c r="L32" i="7" s="1"/>
  <c r="L30" i="7" a="1"/>
  <c r="L30" i="7" s="1"/>
  <c r="L29" i="7" a="1"/>
  <c r="L29" i="7" s="1"/>
  <c r="L28" i="7" a="1"/>
  <c r="L28" i="7" s="1"/>
  <c r="L17" i="7" a="1"/>
  <c r="L17" i="7" s="1"/>
  <c r="L16" i="7" a="1"/>
  <c r="L16" i="7" s="1"/>
  <c r="L15" i="7" a="1"/>
  <c r="L15" i="7" s="1"/>
  <c r="L14" i="7" a="1"/>
  <c r="L14" i="7" s="1"/>
  <c r="L12" i="7" a="1"/>
  <c r="L12" i="7" s="1"/>
  <c r="L11" i="7" a="1"/>
  <c r="L11" i="7" s="1"/>
  <c r="L10" i="7" a="1"/>
  <c r="L10" i="7" s="1"/>
  <c r="L8" i="7" a="1"/>
  <c r="L8" i="7" s="1"/>
  <c r="D14" i="7" a="1"/>
  <c r="D14" i="7" s="1"/>
  <c r="D35" i="7" a="1"/>
  <c r="D35" i="7" s="1"/>
  <c r="C31" i="7" a="1"/>
  <c r="C31" i="7" s="1"/>
  <c r="C30" i="7" a="1"/>
  <c r="C30" i="7" s="1"/>
  <c r="C29" i="7" a="1"/>
  <c r="C29" i="7" s="1"/>
  <c r="C17" i="7" a="1"/>
  <c r="C17" i="7" s="1"/>
  <c r="C34" i="7" a="1"/>
  <c r="C34" i="7" s="1"/>
  <c r="C35" i="7" a="1"/>
  <c r="C35" i="7" s="1"/>
  <c r="C33" i="7" a="1"/>
  <c r="C33" i="7" s="1"/>
  <c r="C32" i="7" a="1"/>
  <c r="C32" i="7" s="1"/>
  <c r="C28" i="7" a="1"/>
  <c r="C28" i="7" s="1"/>
  <c r="C27" i="7" a="1"/>
  <c r="C27" i="7" s="1"/>
  <c r="C36" i="7" a="1"/>
  <c r="C36" i="7" s="1"/>
  <c r="B13" i="7" a="1"/>
  <c r="B13" i="7" s="1"/>
  <c r="M202" i="1"/>
  <c r="GS12" i="6" s="1"/>
  <c r="K202" i="1"/>
  <c r="E2" i="4" s="1" a="1"/>
  <c r="L202" i="1"/>
  <c r="AF13" i="4"/>
  <c r="F52" i="7"/>
  <c r="AK50" i="4" s="1"/>
  <c r="F47" i="7"/>
  <c r="AK45" i="4" s="1"/>
  <c r="F54" i="7"/>
  <c r="AK52" i="4" s="1"/>
  <c r="F48" i="7"/>
  <c r="AK46" i="4" s="1"/>
  <c r="AF25" i="4"/>
  <c r="B69" i="7"/>
  <c r="K54" i="7"/>
  <c r="AP52" i="4" s="1"/>
  <c r="L54" i="7"/>
  <c r="AQ52" i="4" s="1"/>
  <c r="I47" i="7"/>
  <c r="AN45" i="4" s="1"/>
  <c r="E54" i="7"/>
  <c r="AJ52" i="4" s="1"/>
  <c r="H50" i="7"/>
  <c r="AM48" i="4" s="1"/>
  <c r="G60" i="7"/>
  <c r="AF16" i="4"/>
  <c r="K60" i="7"/>
  <c r="AF20" i="4"/>
  <c r="I54" i="7"/>
  <c r="AN52" i="4" s="1"/>
  <c r="G52" i="7"/>
  <c r="AL50" i="4" s="1"/>
  <c r="G53" i="7"/>
  <c r="AL51" i="4" s="1"/>
  <c r="G54" i="7"/>
  <c r="AL52" i="4" s="1"/>
  <c r="H51" i="7"/>
  <c r="AM49" i="4" s="1"/>
  <c r="J48" i="7"/>
  <c r="AO46" i="4" s="1"/>
  <c r="B61" i="7"/>
  <c r="AG11" i="4"/>
  <c r="E47" i="7"/>
  <c r="AJ45" i="4" s="1"/>
  <c r="B67" i="7"/>
  <c r="AM11" i="4"/>
  <c r="S58" i="7"/>
  <c r="AF28" i="4"/>
  <c r="H54" i="7"/>
  <c r="AM52" i="4" s="1"/>
  <c r="B70" i="7"/>
  <c r="AP11" i="4"/>
  <c r="D51" i="7"/>
  <c r="AI49" i="4" s="1"/>
  <c r="J60" i="7"/>
  <c r="AF19" i="4"/>
  <c r="G48" i="7"/>
  <c r="AL46" i="4" s="1"/>
  <c r="R58" i="7"/>
  <c r="AF27" i="4"/>
  <c r="V58" i="7"/>
  <c r="AF31" i="4"/>
  <c r="B53" i="7"/>
  <c r="AG51" i="4" s="1"/>
  <c r="F60" i="7"/>
  <c r="AF15" i="4"/>
  <c r="B63" i="7"/>
  <c r="AI11" i="4"/>
  <c r="J49" i="7"/>
  <c r="AO47" i="4" s="1"/>
  <c r="B64" i="7"/>
  <c r="AJ11" i="4"/>
  <c r="B65" i="7"/>
  <c r="AK11" i="4"/>
  <c r="D54" i="7"/>
  <c r="AI52" i="4" s="1"/>
  <c r="L50" i="7"/>
  <c r="AQ48" i="4" s="1"/>
  <c r="K52" i="7"/>
  <c r="AP50" i="4" s="1"/>
  <c r="I52" i="7"/>
  <c r="AN50" i="4" s="1"/>
  <c r="B50" i="7"/>
  <c r="AG48" i="4" s="1"/>
  <c r="L51" i="7"/>
  <c r="AQ49" i="4" s="1"/>
  <c r="B71" i="7"/>
  <c r="AQ11" i="4"/>
  <c r="L49" i="7"/>
  <c r="AQ47" i="4" s="1"/>
  <c r="B49" i="7"/>
  <c r="AG47" i="4" s="1"/>
  <c r="AF30" i="4"/>
  <c r="U58" i="7"/>
  <c r="J52" i="7"/>
  <c r="AO50" i="4" s="1"/>
  <c r="E60" i="7"/>
  <c r="AF14" i="4"/>
  <c r="M58" i="7"/>
  <c r="AF22" i="4"/>
  <c r="I60" i="7"/>
  <c r="AF18" i="4"/>
  <c r="J54" i="7"/>
  <c r="AO52" i="4" s="1"/>
  <c r="L53" i="7"/>
  <c r="AQ51" i="4" s="1"/>
  <c r="G49" i="7"/>
  <c r="AL47" i="4" s="1"/>
  <c r="E52" i="7"/>
  <c r="AJ50" i="4" s="1"/>
  <c r="Q58" i="7"/>
  <c r="AF26" i="4"/>
  <c r="Y58" i="7"/>
  <c r="AF34" i="4"/>
  <c r="L60" i="7"/>
  <c r="AF21" i="4"/>
  <c r="T58" i="7"/>
  <c r="AF29" i="4"/>
  <c r="B51" i="7"/>
  <c r="AG49" i="4" s="1"/>
  <c r="J53" i="7"/>
  <c r="AO51" i="4" s="1"/>
  <c r="H53" i="7"/>
  <c r="AM51" i="4" s="1"/>
  <c r="K47" i="7"/>
  <c r="AP45" i="4" s="1"/>
  <c r="W58" i="7"/>
  <c r="AF32" i="4"/>
  <c r="X58" i="7"/>
  <c r="AF33" i="4"/>
  <c r="H60" i="7"/>
  <c r="AF17" i="4"/>
  <c r="O58" i="7"/>
  <c r="AF24" i="4"/>
  <c r="AH3" i="4"/>
  <c r="W1" i="1"/>
  <c r="V1" i="1"/>
  <c r="U1" i="1"/>
  <c r="Q1" i="1"/>
  <c r="P1" i="1"/>
  <c r="I17" i="7" l="1" a="1"/>
  <c r="I17" i="7" s="1"/>
  <c r="B68" i="7"/>
  <c r="AN11" i="4"/>
  <c r="D13" i="7" a="1"/>
  <c r="D13" i="7" s="1"/>
  <c r="F16" i="7" a="1"/>
  <c r="F16" i="7" s="1"/>
  <c r="C8" i="7" a="1"/>
  <c r="C8" i="7" s="1"/>
  <c r="C12" i="7" a="1"/>
  <c r="C12" i="7" s="1"/>
  <c r="C10" i="7" a="1"/>
  <c r="C10" i="7" s="1"/>
  <c r="C14" i="7" a="1"/>
  <c r="C14" i="7" s="1"/>
  <c r="AH19" i="4" s="1"/>
  <c r="C11" i="7" a="1"/>
  <c r="C11" i="7" s="1"/>
  <c r="C13" i="7" a="1"/>
  <c r="C13" i="7" s="1"/>
  <c r="I62" i="7" s="1"/>
  <c r="B62" i="7"/>
  <c r="C15" i="7" a="1"/>
  <c r="C15" i="7" s="1"/>
  <c r="C9" i="7" a="1"/>
  <c r="C9" i="7" s="1"/>
  <c r="AH14" i="4" s="1"/>
  <c r="C4" i="7" a="1"/>
  <c r="C4" i="7" s="1"/>
  <c r="E2" i="4"/>
  <c r="B15" i="7" a="1"/>
  <c r="B15" i="7" s="1"/>
  <c r="D36" i="7" a="1"/>
  <c r="D36" i="7" s="1"/>
  <c r="D15" i="7" a="1"/>
  <c r="D15" i="7" s="1"/>
  <c r="F28" i="7" a="1"/>
  <c r="F28" i="7" s="1"/>
  <c r="F29" i="7" a="1"/>
  <c r="F29" i="7" s="1"/>
  <c r="AK27" i="4" s="1"/>
  <c r="J10" i="7" a="1"/>
  <c r="J10" i="7" s="1"/>
  <c r="J31" i="7" a="1"/>
  <c r="J31" i="7" s="1"/>
  <c r="T67" i="7" s="1"/>
  <c r="H15" i="7" a="1"/>
  <c r="H15" i="7" s="1"/>
  <c r="H35" i="7" a="1"/>
  <c r="H35" i="7" s="1"/>
  <c r="X65" i="7" s="1"/>
  <c r="I28" i="7" a="1"/>
  <c r="I28" i="7" s="1"/>
  <c r="Q66" i="7" s="1"/>
  <c r="K9" i="7" a="1"/>
  <c r="K9" i="7" s="1"/>
  <c r="K30" i="7" a="1"/>
  <c r="K30" i="7" s="1"/>
  <c r="L22" i="7" a="1"/>
  <c r="L22" i="7" s="1"/>
  <c r="G13" i="7" a="1"/>
  <c r="G13" i="7" s="1"/>
  <c r="B16" i="7" a="1"/>
  <c r="B16" i="7" s="1"/>
  <c r="D28" i="7" a="1"/>
  <c r="D28" i="7" s="1"/>
  <c r="D16" i="7" a="1"/>
  <c r="D16" i="7" s="1"/>
  <c r="L63" i="7" s="1"/>
  <c r="F32" i="7" a="1"/>
  <c r="F32" i="7" s="1"/>
  <c r="F10" i="7" a="1"/>
  <c r="F10" i="7" s="1"/>
  <c r="AK15" i="4" s="1"/>
  <c r="J13" i="7" a="1"/>
  <c r="J13" i="7" s="1"/>
  <c r="J27" i="7" a="1"/>
  <c r="J27" i="7" s="1"/>
  <c r="H16" i="7" a="1"/>
  <c r="H16" i="7" s="1"/>
  <c r="L67" i="7" s="1"/>
  <c r="H36" i="7" a="1"/>
  <c r="H36" i="7" s="1"/>
  <c r="I29" i="7" a="1"/>
  <c r="I29" i="7" s="1"/>
  <c r="K10" i="7" a="1"/>
  <c r="K10" i="7" s="1"/>
  <c r="K27" i="7" a="1"/>
  <c r="K27" i="7" s="1"/>
  <c r="D17" i="7" a="1"/>
  <c r="D17" i="7" s="1"/>
  <c r="F33" i="7" a="1"/>
  <c r="F33" i="7" s="1"/>
  <c r="G29" i="7" a="1"/>
  <c r="G29" i="7" s="1"/>
  <c r="AL27" i="4" s="1"/>
  <c r="J11" i="7" a="1"/>
  <c r="J11" i="7" s="1"/>
  <c r="J32" i="7" a="1"/>
  <c r="J32" i="7" s="1"/>
  <c r="U67" i="7" s="1"/>
  <c r="H17" i="7" a="1"/>
  <c r="H17" i="7" s="1"/>
  <c r="H9" i="7" a="1"/>
  <c r="H9" i="7" s="1"/>
  <c r="E67" i="7" s="1"/>
  <c r="I30" i="7" a="1"/>
  <c r="I30" i="7" s="1"/>
  <c r="S66" i="7" s="1"/>
  <c r="K13" i="7" a="1"/>
  <c r="K13" i="7" s="1"/>
  <c r="K31" i="7" a="1"/>
  <c r="K31" i="7" s="1"/>
  <c r="F22" i="7" a="1"/>
  <c r="F22" i="7" s="1"/>
  <c r="B22" i="7" a="1"/>
  <c r="B22" i="7" s="1"/>
  <c r="I26" i="7" a="1"/>
  <c r="I26" i="7" s="1"/>
  <c r="D27" i="7" a="1"/>
  <c r="D27" i="7" s="1"/>
  <c r="B34" i="7" a="1"/>
  <c r="B34" i="7" s="1"/>
  <c r="AG32" i="4" s="1"/>
  <c r="F34" i="7" a="1"/>
  <c r="F34" i="7" s="1"/>
  <c r="G30" i="7" a="1"/>
  <c r="G30" i="7" s="1"/>
  <c r="S64" i="7" s="1"/>
  <c r="J12" i="7" a="1"/>
  <c r="J12" i="7" s="1"/>
  <c r="J33" i="7" a="1"/>
  <c r="J33" i="7" s="1"/>
  <c r="V67" i="7" s="1"/>
  <c r="H13" i="7" a="1"/>
  <c r="H13" i="7" s="1"/>
  <c r="I67" i="7" s="1"/>
  <c r="H8" i="7" a="1"/>
  <c r="H8" i="7" s="1"/>
  <c r="I31" i="7" a="1"/>
  <c r="I31" i="7" s="1"/>
  <c r="K8" i="7" a="1"/>
  <c r="K8" i="7" s="1"/>
  <c r="K32" i="7" a="1"/>
  <c r="K32" i="7" s="1"/>
  <c r="G22" i="7" a="1"/>
  <c r="G22" i="7" s="1"/>
  <c r="B29" i="7" a="1"/>
  <c r="B29" i="7" s="1"/>
  <c r="D9" i="7" a="1"/>
  <c r="D9" i="7" s="1"/>
  <c r="E63" i="7" s="1"/>
  <c r="AH11" i="4"/>
  <c r="B36" i="7" a="1"/>
  <c r="B36" i="7" s="1"/>
  <c r="Y59" i="7" s="1"/>
  <c r="B30" i="7" a="1"/>
  <c r="B30" i="7" s="1"/>
  <c r="D8" i="7" a="1"/>
  <c r="D8" i="7" s="1"/>
  <c r="L9" i="7" a="1"/>
  <c r="L9" i="7" s="1"/>
  <c r="AQ14" i="4" s="1"/>
  <c r="L27" i="7" a="1"/>
  <c r="L27" i="7" s="1"/>
  <c r="E32" i="7" a="1"/>
  <c r="E32" i="7" s="1"/>
  <c r="E12" i="7" a="1"/>
  <c r="E12" i="7" s="1"/>
  <c r="F35" i="7" a="1"/>
  <c r="F35" i="7" s="1"/>
  <c r="G31" i="7" a="1"/>
  <c r="G31" i="7" s="1"/>
  <c r="J14" i="7" a="1"/>
  <c r="J14" i="7" s="1"/>
  <c r="J34" i="7" a="1"/>
  <c r="J34" i="7" s="1"/>
  <c r="W67" i="7" s="1"/>
  <c r="I8" i="7" a="1"/>
  <c r="I8" i="7" s="1"/>
  <c r="I27" i="7" a="1"/>
  <c r="I27" i="7" s="1"/>
  <c r="K11" i="7" a="1"/>
  <c r="K11" i="7" s="1"/>
  <c r="K34" i="7" a="1"/>
  <c r="K34" i="7" s="1"/>
  <c r="W68" i="7" s="1"/>
  <c r="B17" i="7" a="1"/>
  <c r="B17" i="7" s="1"/>
  <c r="M59" i="7" s="1"/>
  <c r="B9" i="7" a="1"/>
  <c r="B9" i="7" s="1"/>
  <c r="B31" i="7" a="1"/>
  <c r="B31" i="7" s="1"/>
  <c r="D10" i="7" a="1"/>
  <c r="D10" i="7" s="1"/>
  <c r="L13" i="7" a="1"/>
  <c r="L13" i="7" s="1"/>
  <c r="E34" i="7" a="1"/>
  <c r="E34" i="7" s="1"/>
  <c r="E13" i="7" a="1"/>
  <c r="E13" i="7" s="1"/>
  <c r="AJ18" i="4" s="1"/>
  <c r="F36" i="7" a="1"/>
  <c r="F36" i="7" s="1"/>
  <c r="Y63" i="7" s="1"/>
  <c r="G27" i="7" a="1"/>
  <c r="G27" i="7" s="1"/>
  <c r="J15" i="7" a="1"/>
  <c r="J15" i="7" s="1"/>
  <c r="K69" i="7" s="1"/>
  <c r="J8" i="7" a="1"/>
  <c r="J8" i="7" s="1"/>
  <c r="H29" i="7" a="1"/>
  <c r="H29" i="7" s="1"/>
  <c r="R65" i="7" s="1"/>
  <c r="I13" i="7" a="1"/>
  <c r="I13" i="7" s="1"/>
  <c r="AN18" i="4" s="1"/>
  <c r="I32" i="7" a="1"/>
  <c r="I32" i="7" s="1"/>
  <c r="K12" i="7" a="1"/>
  <c r="K12" i="7" s="1"/>
  <c r="K33" i="7" a="1"/>
  <c r="K33" i="7" s="1"/>
  <c r="B10" i="7" a="1"/>
  <c r="B10" i="7" s="1"/>
  <c r="F61" i="7" s="1"/>
  <c r="B27" i="7" a="1"/>
  <c r="B27" i="7" s="1"/>
  <c r="D32" i="7" a="1"/>
  <c r="D32" i="7" s="1"/>
  <c r="F31" i="7" a="1"/>
  <c r="F31" i="7" s="1"/>
  <c r="T63" i="7" s="1"/>
  <c r="G28" i="7" a="1"/>
  <c r="G28" i="7" s="1"/>
  <c r="J16" i="7" a="1"/>
  <c r="J16" i="7" s="1"/>
  <c r="AO21" i="4" s="1"/>
  <c r="J35" i="7" a="1"/>
  <c r="J35" i="7" s="1"/>
  <c r="H30" i="7" a="1"/>
  <c r="H30" i="7" s="1"/>
  <c r="S65" i="7" s="1"/>
  <c r="I11" i="7" a="1"/>
  <c r="I11" i="7" s="1"/>
  <c r="G68" i="7" s="1"/>
  <c r="I33" i="7" a="1"/>
  <c r="I33" i="7" s="1"/>
  <c r="K14" i="7" a="1"/>
  <c r="K14" i="7" s="1"/>
  <c r="K35" i="7" a="1"/>
  <c r="K35" i="7" s="1"/>
  <c r="J22" i="7" a="1"/>
  <c r="J22" i="7" s="1"/>
  <c r="B8" i="7" a="1"/>
  <c r="B8" i="7" s="1"/>
  <c r="B28" i="7" a="1"/>
  <c r="B28" i="7" s="1"/>
  <c r="Q59" i="7" s="1"/>
  <c r="D29" i="7" a="1"/>
  <c r="D29" i="7" s="1"/>
  <c r="R61" i="7" s="1"/>
  <c r="D34" i="7" a="1"/>
  <c r="D34" i="7" s="1"/>
  <c r="F11" i="7" a="1"/>
  <c r="F11" i="7" s="1"/>
  <c r="G65" i="7" s="1"/>
  <c r="F17" i="7" a="1"/>
  <c r="F17" i="7" s="1"/>
  <c r="G32" i="7" a="1"/>
  <c r="G32" i="7" s="1"/>
  <c r="U64" i="7" s="1"/>
  <c r="J17" i="7" a="1"/>
  <c r="J17" i="7" s="1"/>
  <c r="AO22" i="4" s="1"/>
  <c r="J36" i="7" a="1"/>
  <c r="J36" i="7" s="1"/>
  <c r="H31" i="7" a="1"/>
  <c r="H31" i="7" s="1"/>
  <c r="I12" i="7" a="1"/>
  <c r="I12" i="7" s="1"/>
  <c r="I34" i="7" a="1"/>
  <c r="I34" i="7" s="1"/>
  <c r="AN32" i="4" s="1"/>
  <c r="K15" i="7" a="1"/>
  <c r="K15" i="7" s="1"/>
  <c r="AP20" i="4" s="1"/>
  <c r="K36" i="7" a="1"/>
  <c r="K36" i="7" s="1"/>
  <c r="Y68" i="7" s="1"/>
  <c r="B14" i="7" a="1"/>
  <c r="B14" i="7" s="1"/>
  <c r="J61" i="7" s="1"/>
  <c r="B32" i="7" a="1"/>
  <c r="B32" i="7" s="1"/>
  <c r="D30" i="7" a="1"/>
  <c r="D30" i="7" s="1"/>
  <c r="S61" i="7" s="1"/>
  <c r="D11" i="7" a="1"/>
  <c r="D11" i="7" s="1"/>
  <c r="F12" i="7" a="1"/>
  <c r="F12" i="7" s="1"/>
  <c r="H65" i="7" s="1"/>
  <c r="F30" i="7" a="1"/>
  <c r="F30" i="7" s="1"/>
  <c r="S63" i="7" s="1"/>
  <c r="G33" i="7" a="1"/>
  <c r="G33" i="7" s="1"/>
  <c r="J9" i="7" a="1"/>
  <c r="J9" i="7" s="1"/>
  <c r="H10" i="7" a="1"/>
  <c r="H10" i="7" s="1"/>
  <c r="H27" i="7" a="1"/>
  <c r="H27" i="7" s="1"/>
  <c r="I14" i="7" a="1"/>
  <c r="I14" i="7" s="1"/>
  <c r="J68" i="7" s="1"/>
  <c r="I10" i="7" a="1"/>
  <c r="I10" i="7" s="1"/>
  <c r="AN15" i="4" s="1"/>
  <c r="K16" i="7" a="1"/>
  <c r="K16" i="7" s="1"/>
  <c r="L70" i="7" s="1"/>
  <c r="B11" i="7" a="1"/>
  <c r="B11" i="7" s="1"/>
  <c r="B33" i="7" a="1"/>
  <c r="B33" i="7" s="1"/>
  <c r="AG31" i="4" s="1"/>
  <c r="D31" i="7" a="1"/>
  <c r="D31" i="7" s="1"/>
  <c r="D12" i="7" a="1"/>
  <c r="D12" i="7" s="1"/>
  <c r="AI17" i="4" s="1"/>
  <c r="F13" i="7" a="1"/>
  <c r="F13" i="7" s="1"/>
  <c r="I65" i="7" s="1"/>
  <c r="F9" i="7" a="1"/>
  <c r="F9" i="7" s="1"/>
  <c r="G34" i="7" a="1"/>
  <c r="G34" i="7" s="1"/>
  <c r="J28" i="7" a="1"/>
  <c r="J28" i="7" s="1"/>
  <c r="AO26" i="4" s="1"/>
  <c r="H11" i="7" a="1"/>
  <c r="H11" i="7" s="1"/>
  <c r="G67" i="7" s="1"/>
  <c r="H32" i="7" a="1"/>
  <c r="H32" i="7" s="1"/>
  <c r="U65" i="7" s="1"/>
  <c r="I15" i="7" a="1"/>
  <c r="I15" i="7" s="1"/>
  <c r="K68" i="7" s="1"/>
  <c r="I35" i="7" a="1"/>
  <c r="I35" i="7" s="1"/>
  <c r="AN33" i="4" s="1"/>
  <c r="K17" i="7" a="1"/>
  <c r="K17" i="7" s="1"/>
  <c r="B12" i="7" a="1"/>
  <c r="B12" i="7" s="1"/>
  <c r="H61" i="7" s="1"/>
  <c r="D33" i="7" a="1"/>
  <c r="D33" i="7" s="1"/>
  <c r="F14" i="7" a="1"/>
  <c r="F14" i="7" s="1"/>
  <c r="J65" i="7" s="1"/>
  <c r="H12" i="7" a="1"/>
  <c r="H12" i="7" s="1"/>
  <c r="H67" i="7" s="1"/>
  <c r="I16" i="7" a="1"/>
  <c r="I16" i="7" s="1"/>
  <c r="L68" i="7" s="1"/>
  <c r="F15" i="7" a="1"/>
  <c r="F15" i="7" s="1"/>
  <c r="AK20" i="4" s="1"/>
  <c r="B2" i="3" a="1"/>
  <c r="G9" i="7" a="1"/>
  <c r="G9" i="7" s="1"/>
  <c r="E66" i="7" s="1"/>
  <c r="G15" i="7" a="1"/>
  <c r="G15" i="7" s="1"/>
  <c r="K66" i="7" s="1"/>
  <c r="AL11" i="4"/>
  <c r="G8" i="7" a="1"/>
  <c r="G8" i="7" s="1"/>
  <c r="B66" i="7"/>
  <c r="G12" i="7" a="1"/>
  <c r="G12" i="7" s="1"/>
  <c r="AL17" i="4" s="1"/>
  <c r="G10" i="7" a="1"/>
  <c r="G10" i="7" s="1"/>
  <c r="G14" i="7" a="1"/>
  <c r="G14" i="7" s="1"/>
  <c r="J66" i="7" s="1"/>
  <c r="G11" i="7" a="1"/>
  <c r="G11" i="7" s="1"/>
  <c r="G66" i="7" s="1"/>
  <c r="G16" i="7" a="1"/>
  <c r="G16" i="7" s="1"/>
  <c r="AL21" i="4" s="1"/>
  <c r="G17" i="7" a="1"/>
  <c r="G17" i="7" s="1"/>
  <c r="AL22" i="4" s="1"/>
  <c r="I7" i="7" a="1"/>
  <c r="I7" i="7" s="1"/>
  <c r="L7" i="7" a="1"/>
  <c r="L7" i="7" s="1"/>
  <c r="F7" i="7" a="1"/>
  <c r="F7" i="7" s="1"/>
  <c r="K7" i="7" a="1"/>
  <c r="K7" i="7" s="1"/>
  <c r="L26" i="7" a="1"/>
  <c r="L26" i="7" s="1"/>
  <c r="G7" i="7" a="1"/>
  <c r="G7" i="7" s="1"/>
  <c r="G26" i="7" a="1"/>
  <c r="G26" i="7" s="1"/>
  <c r="C26" i="7" a="1"/>
  <c r="C26" i="7" s="1"/>
  <c r="J7" i="7" a="1"/>
  <c r="J7" i="7" s="1"/>
  <c r="K26" i="7" a="1"/>
  <c r="K26" i="7" s="1"/>
  <c r="C7" i="7" a="1"/>
  <c r="C7" i="7" s="1"/>
  <c r="E7" i="7" a="1"/>
  <c r="E7" i="7" s="1"/>
  <c r="E26" i="7" a="1"/>
  <c r="E26" i="7" s="1"/>
  <c r="F26" i="7" a="1"/>
  <c r="F26" i="7" s="1"/>
  <c r="H26" i="7" a="1"/>
  <c r="H26" i="7" s="1"/>
  <c r="H7" i="7" a="1"/>
  <c r="H7" i="7" s="1"/>
  <c r="B26" i="7" a="1"/>
  <c r="B26" i="7" s="1"/>
  <c r="D26" i="7" a="1"/>
  <c r="D26" i="7" s="1"/>
  <c r="D7" i="7" a="1"/>
  <c r="D7" i="7" s="1"/>
  <c r="J26" i="7" a="1"/>
  <c r="J26" i="7" s="1"/>
  <c r="B7" i="7" a="1"/>
  <c r="B7" i="7" s="1"/>
  <c r="EV11" i="6"/>
  <c r="FM11" i="6"/>
  <c r="GI11" i="6"/>
  <c r="R11" i="6"/>
  <c r="BU11" i="6"/>
  <c r="DO11" i="6"/>
  <c r="BT11" i="6"/>
  <c r="N11" i="6"/>
  <c r="F11" i="6"/>
  <c r="T11" i="6"/>
  <c r="EZ11" i="6"/>
  <c r="Y11" i="6"/>
  <c r="BS11" i="6"/>
  <c r="GD11" i="6"/>
  <c r="U11" i="6"/>
  <c r="CS11" i="6"/>
  <c r="CG11" i="6"/>
  <c r="ER11" i="6"/>
  <c r="BA11" i="6"/>
  <c r="GC11" i="6"/>
  <c r="CV11" i="6"/>
  <c r="E11" i="6"/>
  <c r="AB11" i="6"/>
  <c r="AY11" i="6"/>
  <c r="EG11" i="6"/>
  <c r="L11" i="6"/>
  <c r="AI11" i="6"/>
  <c r="AZ11" i="6"/>
  <c r="CY11" i="6"/>
  <c r="GS11" i="6"/>
  <c r="EE11" i="6"/>
  <c r="GL11" i="6"/>
  <c r="DE11" i="6"/>
  <c r="EB11" i="6"/>
  <c r="EY11" i="6"/>
  <c r="I11" i="6"/>
  <c r="AF11" i="6"/>
  <c r="BC11" i="6"/>
  <c r="AO11" i="6"/>
  <c r="BL11" i="6"/>
  <c r="CI11" i="6"/>
  <c r="AT11" i="6"/>
  <c r="BI11" i="6"/>
  <c r="G11" i="6"/>
  <c r="AM11" i="6"/>
  <c r="GP11" i="6"/>
  <c r="DI11" i="6"/>
  <c r="EF11" i="6"/>
  <c r="FC11" i="6"/>
  <c r="AJ11" i="6"/>
  <c r="BG11" i="6"/>
  <c r="FR11" i="6"/>
  <c r="GG11" i="6"/>
  <c r="FI11" i="6"/>
  <c r="AX11" i="6"/>
  <c r="BM11" i="6"/>
  <c r="DG11" i="6"/>
  <c r="K11" i="6"/>
  <c r="DV11" i="6"/>
  <c r="FH11" i="6"/>
  <c r="FU11" i="6"/>
  <c r="EJ11" i="6"/>
  <c r="FG11" i="6"/>
  <c r="Q11" i="6"/>
  <c r="AN11" i="6"/>
  <c r="BK11" i="6"/>
  <c r="FV11" i="6"/>
  <c r="GK11" i="6"/>
  <c r="EI11" i="6"/>
  <c r="G71" i="7"/>
  <c r="AQ16" i="4"/>
  <c r="S59" i="7"/>
  <c r="AG28" i="4"/>
  <c r="Y61" i="7"/>
  <c r="AI34" i="4"/>
  <c r="R62" i="7"/>
  <c r="AJ27" i="4"/>
  <c r="T62" i="7"/>
  <c r="AJ29" i="4"/>
  <c r="L65" i="7"/>
  <c r="AK21" i="4"/>
  <c r="I66" i="7"/>
  <c r="AL18" i="4"/>
  <c r="Y66" i="7"/>
  <c r="AN34" i="4"/>
  <c r="I69" i="7"/>
  <c r="AO18" i="4"/>
  <c r="U68" i="7"/>
  <c r="AP30" i="4"/>
  <c r="M62" i="7"/>
  <c r="AJ22" i="4"/>
  <c r="U59" i="7"/>
  <c r="AG30" i="4"/>
  <c r="G63" i="7"/>
  <c r="AI16" i="4"/>
  <c r="Q62" i="7"/>
  <c r="AJ26" i="4"/>
  <c r="V62" i="7"/>
  <c r="AJ31" i="4"/>
  <c r="K65" i="7"/>
  <c r="T64" i="7"/>
  <c r="AL29" i="4"/>
  <c r="Q65" i="7"/>
  <c r="AM26" i="4"/>
  <c r="R66" i="7"/>
  <c r="AN27" i="4"/>
  <c r="T66" i="7"/>
  <c r="AN29" i="4"/>
  <c r="H69" i="7"/>
  <c r="AO17" i="4"/>
  <c r="Q67" i="7"/>
  <c r="T68" i="7"/>
  <c r="AP29" i="4"/>
  <c r="M63" i="7"/>
  <c r="AK22" i="4"/>
  <c r="K61" i="7"/>
  <c r="AG20" i="4"/>
  <c r="T61" i="7"/>
  <c r="AI29" i="4"/>
  <c r="S62" i="7"/>
  <c r="AJ28" i="4"/>
  <c r="U62" i="7"/>
  <c r="AJ30" i="4"/>
  <c r="W64" i="7"/>
  <c r="AL32" i="4"/>
  <c r="V65" i="7"/>
  <c r="AM31" i="4"/>
  <c r="U66" i="7"/>
  <c r="AN30" i="4"/>
  <c r="R67" i="7"/>
  <c r="AO27" i="4"/>
  <c r="G70" i="7"/>
  <c r="AP16" i="4"/>
  <c r="M60" i="7"/>
  <c r="AH22" i="4"/>
  <c r="F71" i="7"/>
  <c r="AQ15" i="4"/>
  <c r="J71" i="7"/>
  <c r="AQ19" i="4"/>
  <c r="Q61" i="7"/>
  <c r="AI26" i="4"/>
  <c r="V61" i="7"/>
  <c r="AI31" i="4"/>
  <c r="L64" i="7"/>
  <c r="AJ21" i="4"/>
  <c r="X64" i="7"/>
  <c r="AL33" i="4"/>
  <c r="AM33" i="4"/>
  <c r="AN21" i="4"/>
  <c r="F70" i="7"/>
  <c r="AP15" i="4"/>
  <c r="M68" i="7"/>
  <c r="AP22" i="4"/>
  <c r="T69" i="7"/>
  <c r="AQ29" i="4"/>
  <c r="M61" i="7"/>
  <c r="AI22" i="4"/>
  <c r="AG15" i="4"/>
  <c r="K64" i="7"/>
  <c r="AJ20" i="4"/>
  <c r="U63" i="7"/>
  <c r="AK30" i="4"/>
  <c r="AK17" i="4"/>
  <c r="Q64" i="7"/>
  <c r="AL26" i="4"/>
  <c r="Y64" i="7"/>
  <c r="AL34" i="4"/>
  <c r="Y65" i="7"/>
  <c r="AM34" i="4"/>
  <c r="X67" i="7"/>
  <c r="AO33" i="4"/>
  <c r="Q68" i="7"/>
  <c r="AP26" i="4"/>
  <c r="M69" i="7"/>
  <c r="AQ22" i="4"/>
  <c r="G64" i="7"/>
  <c r="AJ16" i="4"/>
  <c r="H62" i="7"/>
  <c r="AH17" i="4"/>
  <c r="E68" i="7"/>
  <c r="AN14" i="4"/>
  <c r="Y67" i="7"/>
  <c r="AO34" i="4"/>
  <c r="J70" i="7"/>
  <c r="AP19" i="4"/>
  <c r="E61" i="7"/>
  <c r="AG14" i="4"/>
  <c r="W60" i="7"/>
  <c r="AH32" i="4"/>
  <c r="X60" i="7"/>
  <c r="AH33" i="4"/>
  <c r="J64" i="7"/>
  <c r="AJ19" i="4"/>
  <c r="G62" i="7"/>
  <c r="AH16" i="4"/>
  <c r="K63" i="7"/>
  <c r="AI20" i="4"/>
  <c r="I64" i="7"/>
  <c r="W63" i="7"/>
  <c r="AK32" i="4"/>
  <c r="T65" i="7"/>
  <c r="AM29" i="4"/>
  <c r="I70" i="7"/>
  <c r="AP18" i="4"/>
  <c r="R68" i="7"/>
  <c r="AP27" i="4"/>
  <c r="K71" i="7"/>
  <c r="AQ20" i="4"/>
  <c r="G61" i="7"/>
  <c r="AG16" i="4"/>
  <c r="H71" i="7"/>
  <c r="AQ17" i="4"/>
  <c r="Y60" i="7"/>
  <c r="AH34" i="4"/>
  <c r="W66" i="7"/>
  <c r="V69" i="7"/>
  <c r="AQ31" i="4"/>
  <c r="L62" i="7"/>
  <c r="AH21" i="4"/>
  <c r="J63" i="7"/>
  <c r="AI19" i="4"/>
  <c r="M65" i="7"/>
  <c r="AM22" i="4"/>
  <c r="H64" i="7"/>
  <c r="AJ17" i="4"/>
  <c r="E65" i="7"/>
  <c r="AK14" i="4"/>
  <c r="X63" i="7"/>
  <c r="AK33" i="4"/>
  <c r="W65" i="7"/>
  <c r="AM32" i="4"/>
  <c r="H70" i="7"/>
  <c r="AP17" i="4"/>
  <c r="E70" i="7"/>
  <c r="AP14" i="4"/>
  <c r="X61" i="7"/>
  <c r="AI33" i="4"/>
  <c r="J69" i="7"/>
  <c r="AO19" i="4"/>
  <c r="I61" i="7"/>
  <c r="AG18" i="4"/>
  <c r="R69" i="7"/>
  <c r="AQ27" i="4"/>
  <c r="U61" i="7"/>
  <c r="AI30" i="4"/>
  <c r="F65" i="7"/>
  <c r="F66" i="7"/>
  <c r="AL15" i="4"/>
  <c r="X59" i="7"/>
  <c r="AG33" i="4"/>
  <c r="T60" i="7"/>
  <c r="AH29" i="4"/>
  <c r="X69" i="7"/>
  <c r="AQ33" i="4"/>
  <c r="M66" i="7"/>
  <c r="AN22" i="4"/>
  <c r="R59" i="7"/>
  <c r="AG27" i="4"/>
  <c r="R60" i="7"/>
  <c r="AH27" i="4"/>
  <c r="V60" i="7"/>
  <c r="AH31" i="4"/>
  <c r="I63" i="7"/>
  <c r="AI18" i="4"/>
  <c r="F64" i="7"/>
  <c r="AJ15" i="4"/>
  <c r="W62" i="7"/>
  <c r="AJ32" i="4"/>
  <c r="K67" i="7"/>
  <c r="AM20" i="4"/>
  <c r="S67" i="7"/>
  <c r="AO28" i="4"/>
  <c r="G69" i="7"/>
  <c r="AO16" i="4"/>
  <c r="V68" i="7"/>
  <c r="AP31" i="4"/>
  <c r="L71" i="7"/>
  <c r="AQ21" i="4"/>
  <c r="S60" i="7"/>
  <c r="AH28" i="4"/>
  <c r="I71" i="7"/>
  <c r="AQ18" i="4"/>
  <c r="S69" i="7"/>
  <c r="AQ28" i="4"/>
  <c r="F63" i="7"/>
  <c r="AI15" i="4"/>
  <c r="W69" i="7"/>
  <c r="AQ32" i="4"/>
  <c r="Y69" i="7"/>
  <c r="AQ34" i="4"/>
  <c r="AG26" i="4"/>
  <c r="Q60" i="7"/>
  <c r="AH26" i="4"/>
  <c r="U60" i="7"/>
  <c r="AH30" i="4"/>
  <c r="H63" i="7"/>
  <c r="E64" i="7"/>
  <c r="AJ14" i="4"/>
  <c r="X62" i="7"/>
  <c r="AJ33" i="4"/>
  <c r="Q63" i="7"/>
  <c r="AK26" i="4"/>
  <c r="V63" i="7"/>
  <c r="AK31" i="4"/>
  <c r="J67" i="7"/>
  <c r="AM19" i="4"/>
  <c r="F67" i="7"/>
  <c r="AM15" i="4"/>
  <c r="H68" i="7"/>
  <c r="AN17" i="4"/>
  <c r="F69" i="7"/>
  <c r="AO15" i="4"/>
  <c r="S68" i="7"/>
  <c r="AP28" i="4"/>
  <c r="Q69" i="7"/>
  <c r="AQ26" i="4"/>
  <c r="U69" i="7"/>
  <c r="AQ30" i="4"/>
  <c r="L61" i="7"/>
  <c r="AG21" i="4"/>
  <c r="T59" i="7"/>
  <c r="AG29" i="4"/>
  <c r="K62" i="7"/>
  <c r="AH20" i="4"/>
  <c r="F62" i="7"/>
  <c r="AH15" i="4"/>
  <c r="W61" i="7"/>
  <c r="AI32" i="4"/>
  <c r="Y62" i="7"/>
  <c r="AJ34" i="4"/>
  <c r="V64" i="7"/>
  <c r="AL31" i="4"/>
  <c r="AM14" i="4"/>
  <c r="V66" i="7"/>
  <c r="AN31" i="4"/>
  <c r="E69" i="7"/>
  <c r="AO14" i="4"/>
  <c r="X68" i="7"/>
  <c r="AP33" i="4"/>
  <c r="S11" i="6"/>
  <c r="GJ11" i="6"/>
  <c r="M11" i="6"/>
  <c r="O11" i="6"/>
  <c r="CK11" i="6"/>
  <c r="DU11" i="6"/>
  <c r="DB11" i="6"/>
  <c r="DA11" i="6"/>
  <c r="FO11" i="6"/>
  <c r="DM11" i="6"/>
  <c r="D11" i="6"/>
  <c r="EN11" i="6"/>
  <c r="CR11" i="6"/>
  <c r="GA11" i="6"/>
  <c r="AW11" i="6"/>
  <c r="B11" i="6"/>
  <c r="FF11" i="6"/>
  <c r="DK11" i="6"/>
  <c r="BO11" i="6"/>
  <c r="DL11" i="6"/>
  <c r="FL11" i="6"/>
  <c r="FD11" i="6"/>
  <c r="FW11" i="6"/>
  <c r="AQ11" i="6"/>
  <c r="DP11" i="6"/>
  <c r="P11" i="6"/>
  <c r="CQ11" i="6"/>
  <c r="DQ11" i="6"/>
  <c r="ED11" i="6"/>
  <c r="FE11" i="6"/>
  <c r="CJ11" i="6"/>
  <c r="BR11" i="6"/>
  <c r="Z11" i="6"/>
  <c r="FK11" i="6"/>
  <c r="GO11" i="6"/>
  <c r="AG11" i="6"/>
  <c r="ES11" i="6"/>
  <c r="GN11" i="6"/>
  <c r="DR11" i="6"/>
  <c r="CT11" i="6"/>
  <c r="BY11" i="6"/>
  <c r="BZ11" i="6"/>
  <c r="BX11" i="6"/>
  <c r="GF11" i="6"/>
  <c r="FN11" i="6"/>
  <c r="CC11" i="6"/>
  <c r="GQ11" i="6"/>
  <c r="GE11" i="6"/>
  <c r="GR11" i="6"/>
  <c r="AE11" i="6"/>
  <c r="BF11" i="6"/>
  <c r="EK11" i="6"/>
  <c r="EX11" i="6"/>
  <c r="BB11" i="6"/>
  <c r="EL11" i="6"/>
  <c r="DJ11" i="6"/>
  <c r="EO11" i="6"/>
  <c r="AK11" i="6"/>
  <c r="BP11" i="6"/>
  <c r="EH11" i="6"/>
  <c r="CL11" i="6"/>
  <c r="CU11" i="6"/>
  <c r="AS11" i="6"/>
  <c r="DS11" i="6"/>
  <c r="BW11" i="6"/>
  <c r="EQ11" i="6"/>
  <c r="DH11" i="6"/>
  <c r="CO11" i="6"/>
  <c r="FA11" i="6"/>
  <c r="FJ11" i="6"/>
  <c r="CZ11" i="6"/>
  <c r="AV11" i="6"/>
  <c r="CA11" i="6"/>
  <c r="DX11" i="6"/>
  <c r="DN11" i="6"/>
  <c r="J11" i="6"/>
  <c r="CP11" i="6"/>
  <c r="FT11" i="6"/>
  <c r="V11" i="6"/>
  <c r="CD11" i="6"/>
  <c r="ET11" i="6"/>
  <c r="EW11" i="6"/>
  <c r="DZ11" i="6"/>
  <c r="BH11" i="6"/>
  <c r="DD11" i="6"/>
  <c r="BD11" i="6"/>
  <c r="W11" i="6"/>
  <c r="BN11" i="6"/>
  <c r="BJ11" i="6"/>
  <c r="BV11" i="6"/>
  <c r="FB11" i="6"/>
  <c r="AH11" i="6"/>
  <c r="CB11" i="6"/>
  <c r="CX11" i="6"/>
  <c r="GB11" i="6"/>
  <c r="BQ11" i="6"/>
  <c r="DY11" i="6"/>
  <c r="EA11" i="6"/>
  <c r="H11" i="6"/>
  <c r="CN11" i="6"/>
  <c r="EC11" i="6"/>
  <c r="CH11" i="6"/>
  <c r="CF11" i="6"/>
  <c r="FZ11" i="6"/>
  <c r="AU11" i="6"/>
  <c r="CE11" i="6"/>
  <c r="BE11" i="6"/>
  <c r="AC11" i="6"/>
  <c r="CW11" i="6"/>
  <c r="AP11" i="6"/>
  <c r="FX11" i="6"/>
  <c r="EM11" i="6"/>
  <c r="DW11" i="6"/>
  <c r="AR11" i="6"/>
  <c r="FY11" i="6"/>
  <c r="EP11" i="6"/>
  <c r="AL11" i="6"/>
  <c r="GM11" i="6"/>
  <c r="CM11" i="6"/>
  <c r="AA11" i="6"/>
  <c r="FS11" i="6"/>
  <c r="X11" i="6"/>
  <c r="AD11" i="6"/>
  <c r="GH11" i="6"/>
  <c r="EU11" i="6"/>
  <c r="DC11" i="6"/>
  <c r="DF11" i="6"/>
  <c r="DT11" i="6"/>
  <c r="FQ11" i="6"/>
  <c r="FP11" i="6"/>
  <c r="AO30" i="4" l="1"/>
  <c r="K70" i="7"/>
  <c r="AO20" i="4"/>
  <c r="AO29" i="4"/>
  <c r="AL28" i="4"/>
  <c r="L69" i="7"/>
  <c r="AN19" i="4"/>
  <c r="AH18" i="4"/>
  <c r="F68" i="7"/>
  <c r="AP34" i="4"/>
  <c r="I68" i="7"/>
  <c r="E62" i="7"/>
  <c r="E71" i="7"/>
  <c r="AL14" i="4"/>
  <c r="AI27" i="4"/>
  <c r="J62" i="7"/>
  <c r="AK34" i="4"/>
  <c r="X66" i="7"/>
  <c r="R64" i="7"/>
  <c r="R63" i="7"/>
  <c r="W59" i="7"/>
  <c r="AK29" i="4"/>
  <c r="AP21" i="4"/>
  <c r="AI21" i="4"/>
  <c r="AG19" i="4"/>
  <c r="AI14" i="4"/>
  <c r="AO32" i="4"/>
  <c r="AM16" i="4"/>
  <c r="AN20" i="4"/>
  <c r="AM17" i="4"/>
  <c r="M67" i="7"/>
  <c r="AM18" i="4"/>
  <c r="AL30" i="4"/>
  <c r="AG22" i="4"/>
  <c r="AP32" i="4"/>
  <c r="AL20" i="4"/>
  <c r="AN28" i="4"/>
  <c r="AO31" i="4"/>
  <c r="AK19" i="4"/>
  <c r="AL19" i="4"/>
  <c r="AM21" i="4"/>
  <c r="AK18" i="4"/>
  <c r="AM28" i="4"/>
  <c r="AM27" i="4"/>
  <c r="AK28" i="4"/>
  <c r="AN16" i="4"/>
  <c r="AN26" i="4"/>
  <c r="B2" i="3"/>
  <c r="AA66" i="4"/>
  <c r="Z122" i="4"/>
  <c r="AA173" i="4"/>
  <c r="AA29" i="4"/>
  <c r="Z85" i="4"/>
  <c r="AA148" i="4"/>
  <c r="AA4" i="4"/>
  <c r="Z60" i="4"/>
  <c r="AA135" i="4"/>
  <c r="Z191" i="4"/>
  <c r="Z47" i="4"/>
  <c r="AA182" i="4"/>
  <c r="AA38" i="4"/>
  <c r="Z94" i="4"/>
  <c r="Z172" i="4"/>
  <c r="AA85" i="4"/>
  <c r="Z141" i="4"/>
  <c r="AA80" i="4"/>
  <c r="AA72" i="4"/>
  <c r="Z128" i="4"/>
  <c r="AA32" i="4"/>
  <c r="AA83" i="4"/>
  <c r="Z139" i="4"/>
  <c r="AA44" i="4"/>
  <c r="AA82" i="4"/>
  <c r="Z138" i="4"/>
  <c r="AA188" i="4"/>
  <c r="AA117" i="4"/>
  <c r="Z173" i="4"/>
  <c r="Z29" i="4"/>
  <c r="AA139" i="4"/>
  <c r="Z195" i="4"/>
  <c r="Z51" i="4"/>
  <c r="AA198" i="4"/>
  <c r="AA54" i="4"/>
  <c r="Z110" i="4"/>
  <c r="AA161" i="4"/>
  <c r="AA17" i="4"/>
  <c r="Z73" i="4"/>
  <c r="AA136" i="4"/>
  <c r="Z192" i="4"/>
  <c r="Z48" i="4"/>
  <c r="AA123" i="4"/>
  <c r="Z179" i="4"/>
  <c r="Z35" i="4"/>
  <c r="AA170" i="4"/>
  <c r="AA26" i="4"/>
  <c r="Z82" i="4"/>
  <c r="Z136" i="4"/>
  <c r="AA73" i="4"/>
  <c r="Z129" i="4"/>
  <c r="Z112" i="4"/>
  <c r="AA60" i="4"/>
  <c r="Z116" i="4"/>
  <c r="Z160" i="4"/>
  <c r="AA71" i="4"/>
  <c r="Z127" i="4"/>
  <c r="Z52" i="4"/>
  <c r="AA70" i="4"/>
  <c r="Z126" i="4"/>
  <c r="AA104" i="4"/>
  <c r="AA105" i="4"/>
  <c r="Z161" i="4"/>
  <c r="Z17" i="4"/>
  <c r="AA127" i="4"/>
  <c r="Z183" i="4"/>
  <c r="Z39" i="4"/>
  <c r="AA186" i="4"/>
  <c r="AA42" i="4"/>
  <c r="Z98" i="4"/>
  <c r="AA149" i="4"/>
  <c r="AA5" i="4"/>
  <c r="Z61" i="4"/>
  <c r="AA124" i="4"/>
  <c r="Z180" i="4"/>
  <c r="Z36" i="4"/>
  <c r="AA111" i="4"/>
  <c r="Z167" i="4"/>
  <c r="Z23" i="4"/>
  <c r="AA158" i="4"/>
  <c r="AA14" i="4"/>
  <c r="Z70" i="4"/>
  <c r="Z64" i="4"/>
  <c r="AA61" i="4"/>
  <c r="Z117" i="4"/>
  <c r="AA192" i="4"/>
  <c r="AA48" i="4"/>
  <c r="Z104" i="4"/>
  <c r="Z76" i="4"/>
  <c r="AA59" i="4"/>
  <c r="Z115" i="4"/>
  <c r="AA202" i="4"/>
  <c r="AA58" i="4"/>
  <c r="Z114" i="4"/>
  <c r="AA8" i="4"/>
  <c r="AA93" i="4"/>
  <c r="Z149" i="4"/>
  <c r="Z5" i="4"/>
  <c r="AA115" i="4"/>
  <c r="Z171" i="4"/>
  <c r="Z27" i="4"/>
  <c r="AA174" i="4"/>
  <c r="AA30" i="4"/>
  <c r="Z86" i="4"/>
  <c r="AA137" i="4"/>
  <c r="Z193" i="4"/>
  <c r="Z49" i="4"/>
  <c r="AA112" i="4"/>
  <c r="Z168" i="4"/>
  <c r="Z24" i="4"/>
  <c r="AA99" i="4"/>
  <c r="Z155" i="4"/>
  <c r="Z11" i="4"/>
  <c r="AA146" i="4"/>
  <c r="Z202" i="4"/>
  <c r="Z58" i="4"/>
  <c r="AA193" i="4"/>
  <c r="AA49" i="4"/>
  <c r="Z105" i="4"/>
  <c r="AA180" i="4"/>
  <c r="AA36" i="4"/>
  <c r="Z92" i="4"/>
  <c r="AA191" i="4"/>
  <c r="AA47" i="4"/>
  <c r="Z103" i="4"/>
  <c r="AA190" i="4"/>
  <c r="AA46" i="4"/>
  <c r="Z102" i="4"/>
  <c r="Z124" i="4"/>
  <c r="AA81" i="4"/>
  <c r="Z137" i="4"/>
  <c r="AA176" i="4"/>
  <c r="AA103" i="4"/>
  <c r="Z159" i="4"/>
  <c r="Z15" i="4"/>
  <c r="AA162" i="4"/>
  <c r="AA18" i="4"/>
  <c r="Z74" i="4"/>
  <c r="AA125" i="4"/>
  <c r="Z181" i="4"/>
  <c r="Z37" i="4"/>
  <c r="AA100" i="4"/>
  <c r="Z156" i="4"/>
  <c r="Z12" i="4"/>
  <c r="AA87" i="4"/>
  <c r="Z143" i="4"/>
  <c r="AA164" i="4"/>
  <c r="AA134" i="4"/>
  <c r="Z190" i="4"/>
  <c r="Z46" i="4"/>
  <c r="AA181" i="4"/>
  <c r="AA37" i="4"/>
  <c r="Z93" i="4"/>
  <c r="AA168" i="4"/>
  <c r="AA24" i="4"/>
  <c r="Z80" i="4"/>
  <c r="AA179" i="4"/>
  <c r="AA35" i="4"/>
  <c r="Z91" i="4"/>
  <c r="AA178" i="4"/>
  <c r="AA34" i="4"/>
  <c r="Z90" i="4"/>
  <c r="Z40" i="4"/>
  <c r="AA69" i="4"/>
  <c r="Z125" i="4"/>
  <c r="AA68" i="4"/>
  <c r="AA91" i="4"/>
  <c r="Z147" i="4"/>
  <c r="Z3" i="4"/>
  <c r="AA150" i="4"/>
  <c r="AA6" i="4"/>
  <c r="Z62" i="4"/>
  <c r="AA113" i="4"/>
  <c r="Z169" i="4"/>
  <c r="Z25" i="4"/>
  <c r="AA88" i="4"/>
  <c r="Z144" i="4"/>
  <c r="AA200" i="4"/>
  <c r="AA75" i="4"/>
  <c r="Z131" i="4"/>
  <c r="AA116" i="4"/>
  <c r="AA122" i="4"/>
  <c r="Z178" i="4"/>
  <c r="Z34" i="4"/>
  <c r="AA169" i="4"/>
  <c r="AA25" i="4"/>
  <c r="Z81" i="4"/>
  <c r="AA156" i="4"/>
  <c r="AA12" i="4"/>
  <c r="Z68" i="4"/>
  <c r="AA167" i="4"/>
  <c r="AA23" i="4"/>
  <c r="Z79" i="4"/>
  <c r="AA166" i="4"/>
  <c r="AA22" i="4"/>
  <c r="Z78" i="4"/>
  <c r="AA201" i="4"/>
  <c r="AA57" i="4"/>
  <c r="Z113" i="4"/>
  <c r="Z184" i="4"/>
  <c r="AA79" i="4"/>
  <c r="Z135" i="4"/>
  <c r="Z63" i="4"/>
  <c r="AA7" i="4"/>
  <c r="AA151" i="4"/>
  <c r="Z41" i="4"/>
  <c r="Z185" i="4"/>
  <c r="AA129" i="4"/>
  <c r="Z6" i="4"/>
  <c r="Z150" i="4"/>
  <c r="AA94" i="4"/>
  <c r="Z7" i="4"/>
  <c r="Z151" i="4"/>
  <c r="AA95" i="4"/>
  <c r="AA128" i="4"/>
  <c r="Z140" i="4"/>
  <c r="Z9" i="4"/>
  <c r="Z153" i="4"/>
  <c r="AA97" i="4"/>
  <c r="AA20" i="4"/>
  <c r="Z106" i="4"/>
  <c r="AA50" i="4"/>
  <c r="AA194" i="4"/>
  <c r="Z59" i="4"/>
  <c r="AA3" i="4"/>
  <c r="AA147" i="4"/>
  <c r="Z72" i="4"/>
  <c r="AA16" i="4"/>
  <c r="AA160" i="4"/>
  <c r="Z97" i="4"/>
  <c r="AA41" i="4"/>
  <c r="AA185" i="4"/>
  <c r="Z134" i="4"/>
  <c r="AA78" i="4"/>
  <c r="AM30" i="4"/>
  <c r="AK16" i="4"/>
  <c r="Z75" i="4"/>
  <c r="AA19" i="4"/>
  <c r="AA163" i="4"/>
  <c r="Z53" i="4"/>
  <c r="Z197" i="4"/>
  <c r="AA141" i="4"/>
  <c r="Z18" i="4"/>
  <c r="Z162" i="4"/>
  <c r="AA106" i="4"/>
  <c r="Z19" i="4"/>
  <c r="Z163" i="4"/>
  <c r="AA107" i="4"/>
  <c r="Z8" i="4"/>
  <c r="Z152" i="4"/>
  <c r="AA96" i="4"/>
  <c r="Z21" i="4"/>
  <c r="Z165" i="4"/>
  <c r="AA109" i="4"/>
  <c r="AA92" i="4"/>
  <c r="Z118" i="4"/>
  <c r="AA62" i="4"/>
  <c r="Z28" i="4"/>
  <c r="Z71" i="4"/>
  <c r="AA15" i="4"/>
  <c r="AA159" i="4"/>
  <c r="Z84" i="4"/>
  <c r="AA28" i="4"/>
  <c r="AA172" i="4"/>
  <c r="Z109" i="4"/>
  <c r="AA53" i="4"/>
  <c r="AA197" i="4"/>
  <c r="Z146" i="4"/>
  <c r="AA90" i="4"/>
  <c r="AA84" i="4"/>
  <c r="Z87" i="4"/>
  <c r="AA31" i="4"/>
  <c r="AA175" i="4"/>
  <c r="Z65" i="4"/>
  <c r="AA9" i="4"/>
  <c r="AA153" i="4"/>
  <c r="Z30" i="4"/>
  <c r="Z174" i="4"/>
  <c r="AA118" i="4"/>
  <c r="Z31" i="4"/>
  <c r="Z175" i="4"/>
  <c r="AA119" i="4"/>
  <c r="Z20" i="4"/>
  <c r="Z164" i="4"/>
  <c r="AA108" i="4"/>
  <c r="Z33" i="4"/>
  <c r="Z177" i="4"/>
  <c r="AA121" i="4"/>
  <c r="AA140" i="4"/>
  <c r="Z130" i="4"/>
  <c r="AA74" i="4"/>
  <c r="Z88" i="4"/>
  <c r="Z83" i="4"/>
  <c r="AA27" i="4"/>
  <c r="AA171" i="4"/>
  <c r="Z96" i="4"/>
  <c r="AA40" i="4"/>
  <c r="AA184" i="4"/>
  <c r="Z121" i="4"/>
  <c r="AA65" i="4"/>
  <c r="Z14" i="4"/>
  <c r="Z158" i="4"/>
  <c r="AA102" i="4"/>
  <c r="V59" i="7"/>
  <c r="AI28" i="4"/>
  <c r="Z99" i="4"/>
  <c r="AA43" i="4"/>
  <c r="AA187" i="4"/>
  <c r="Z77" i="4"/>
  <c r="AA21" i="4"/>
  <c r="AA165" i="4"/>
  <c r="Z42" i="4"/>
  <c r="Z186" i="4"/>
  <c r="AA130" i="4"/>
  <c r="Z43" i="4"/>
  <c r="Z187" i="4"/>
  <c r="AA131" i="4"/>
  <c r="Z32" i="4"/>
  <c r="Z176" i="4"/>
  <c r="AA120" i="4"/>
  <c r="Z45" i="4"/>
  <c r="Z189" i="4"/>
  <c r="AA133" i="4"/>
  <c r="AA152" i="4"/>
  <c r="Z142" i="4"/>
  <c r="AA86" i="4"/>
  <c r="Z148" i="4"/>
  <c r="Z95" i="4"/>
  <c r="AA39" i="4"/>
  <c r="AA183" i="4"/>
  <c r="Z108" i="4"/>
  <c r="AA52" i="4"/>
  <c r="AA196" i="4"/>
  <c r="Z133" i="4"/>
  <c r="AA77" i="4"/>
  <c r="Z26" i="4"/>
  <c r="Z170" i="4"/>
  <c r="AA114" i="4"/>
  <c r="Z111" i="4"/>
  <c r="AA55" i="4"/>
  <c r="AA199" i="4"/>
  <c r="Z89" i="4"/>
  <c r="AA33" i="4"/>
  <c r="AA177" i="4"/>
  <c r="Z54" i="4"/>
  <c r="Z198" i="4"/>
  <c r="AA142" i="4"/>
  <c r="Z55" i="4"/>
  <c r="Z199" i="4"/>
  <c r="AA143" i="4"/>
  <c r="Z44" i="4"/>
  <c r="Z188" i="4"/>
  <c r="AA132" i="4"/>
  <c r="Z57" i="4"/>
  <c r="Z201" i="4"/>
  <c r="AA145" i="4"/>
  <c r="Z10" i="4"/>
  <c r="Z154" i="4"/>
  <c r="AA98" i="4"/>
  <c r="Z196" i="4"/>
  <c r="Z107" i="4"/>
  <c r="AA51" i="4"/>
  <c r="AA195" i="4"/>
  <c r="Z120" i="4"/>
  <c r="AA64" i="4"/>
  <c r="Z4" i="4"/>
  <c r="Z145" i="4"/>
  <c r="AA89" i="4"/>
  <c r="Z38" i="4"/>
  <c r="Z182" i="4"/>
  <c r="AA126" i="4"/>
  <c r="Z123" i="4"/>
  <c r="AA67" i="4"/>
  <c r="Z100" i="4"/>
  <c r="Z101" i="4"/>
  <c r="AA45" i="4"/>
  <c r="AA189" i="4"/>
  <c r="Z66" i="4"/>
  <c r="AA10" i="4"/>
  <c r="AA154" i="4"/>
  <c r="Z67" i="4"/>
  <c r="AA11" i="4"/>
  <c r="AA155" i="4"/>
  <c r="Z56" i="4"/>
  <c r="Z200" i="4"/>
  <c r="AA144" i="4"/>
  <c r="Z69" i="4"/>
  <c r="AA13" i="4"/>
  <c r="AA157" i="4"/>
  <c r="Z22" i="4"/>
  <c r="Z166" i="4"/>
  <c r="AA110" i="4"/>
  <c r="AA56" i="4"/>
  <c r="Z119" i="4"/>
  <c r="AA63" i="4"/>
  <c r="Z16" i="4"/>
  <c r="Z132" i="4"/>
  <c r="AA76" i="4"/>
  <c r="Z13" i="4"/>
  <c r="Z157" i="4"/>
  <c r="AA101" i="4"/>
  <c r="Z50" i="4"/>
  <c r="Z194" i="4"/>
  <c r="AA138" i="4"/>
  <c r="AG34" i="4"/>
  <c r="AG17" i="4"/>
  <c r="H66" i="7"/>
  <c r="AL16" i="4"/>
  <c r="L66" i="7"/>
  <c r="M64" i="7"/>
  <c r="GS10" i="6"/>
  <c r="B54" i="7"/>
  <c r="AG52" i="4" s="1"/>
  <c r="B47" i="7"/>
  <c r="AG45" i="4" s="1"/>
  <c r="B48" i="7"/>
  <c r="AG46" i="4" s="1"/>
  <c r="B52" i="7"/>
  <c r="AG50" i="4" s="1"/>
  <c r="C11" i="6"/>
  <c r="K25" i="7" s="1" a="1"/>
  <c r="K25" i="7" s="1"/>
  <c r="I25" i="7" l="1" a="1"/>
  <c r="I25" i="7" s="1"/>
  <c r="H6" i="7" a="1"/>
  <c r="H6" i="7" s="1"/>
  <c r="G6" i="7" a="1"/>
  <c r="G6" i="7" s="1"/>
  <c r="K6" i="7" a="1"/>
  <c r="K6" i="7" s="1"/>
  <c r="B25" i="7" a="1"/>
  <c r="B25" i="7" s="1"/>
  <c r="J6" i="7" a="1"/>
  <c r="J6" i="7" s="1"/>
  <c r="C25" i="7" a="1"/>
  <c r="C25" i="7" s="1"/>
  <c r="E6" i="7" a="1"/>
  <c r="E6" i="7" s="1"/>
  <c r="F25" i="7" a="1"/>
  <c r="F25" i="7" s="1"/>
  <c r="I6" i="7" a="1"/>
  <c r="I6" i="7" s="1"/>
  <c r="G25" i="7" a="1"/>
  <c r="G25" i="7" s="1"/>
  <c r="E25" i="7" a="1"/>
  <c r="E25" i="7" s="1"/>
  <c r="J25" i="7" a="1"/>
  <c r="J25" i="7" s="1"/>
  <c r="D6" i="7" a="1"/>
  <c r="D6" i="7" s="1"/>
  <c r="H25" i="7" a="1"/>
  <c r="H25" i="7" s="1"/>
  <c r="D25" i="7" a="1"/>
  <c r="D25" i="7" s="1"/>
  <c r="C6" i="7" a="1"/>
  <c r="C6" i="7" s="1"/>
  <c r="L6" i="7" a="1"/>
  <c r="L6" i="7" s="1"/>
  <c r="B6" i="7" a="1"/>
  <c r="B6" i="7" s="1"/>
  <c r="D61" i="7" s="1"/>
  <c r="L25" i="7" a="1"/>
  <c r="L25" i="7" s="1"/>
  <c r="F6" i="7" a="1"/>
  <c r="F6" i="7" s="1"/>
  <c r="L24" i="7" a="1"/>
  <c r="L24" i="7" s="1"/>
  <c r="L5" i="7" a="1"/>
  <c r="L5" i="7" s="1"/>
  <c r="K24" i="7" a="1"/>
  <c r="K24" i="7" s="1"/>
  <c r="C5" i="7" a="1"/>
  <c r="C5" i="7" s="1"/>
  <c r="I5" i="7" a="1"/>
  <c r="I5" i="7" s="1"/>
  <c r="E5" i="7" a="1"/>
  <c r="E5" i="7" s="1"/>
  <c r="B24" i="7" a="1"/>
  <c r="B24" i="7" s="1"/>
  <c r="I24" i="7" a="1"/>
  <c r="I24" i="7" s="1"/>
  <c r="J5" i="7" a="1"/>
  <c r="J5" i="7" s="1"/>
  <c r="E24" i="7" a="1"/>
  <c r="E24" i="7" s="1"/>
  <c r="G5" i="7" a="1"/>
  <c r="G5" i="7" s="1"/>
  <c r="F5" i="7" a="1"/>
  <c r="F5" i="7" s="1"/>
  <c r="H24" i="7" a="1"/>
  <c r="H24" i="7" s="1"/>
  <c r="H5" i="7" a="1"/>
  <c r="H5" i="7" s="1"/>
  <c r="J24" i="7" a="1"/>
  <c r="J24" i="7" s="1"/>
  <c r="D5" i="7" a="1"/>
  <c r="D5" i="7" s="1"/>
  <c r="G24" i="7" a="1"/>
  <c r="G24" i="7" s="1"/>
  <c r="F24" i="7" a="1"/>
  <c r="F24" i="7" s="1"/>
  <c r="B5" i="7" a="1"/>
  <c r="B5" i="7" s="1"/>
  <c r="K5" i="7" a="1"/>
  <c r="K5" i="7" s="1"/>
  <c r="C24" i="7" a="1"/>
  <c r="C24" i="7" s="1"/>
  <c r="D24" i="7" a="1"/>
  <c r="D24" i="7" s="1"/>
  <c r="AG13" i="4" l="1"/>
  <c r="O60" i="7"/>
  <c r="AH24" i="4"/>
  <c r="O62" i="7"/>
  <c r="AJ24" i="4"/>
  <c r="O68" i="7"/>
  <c r="AP24" i="4"/>
  <c r="C65" i="7"/>
  <c r="AK12" i="4"/>
  <c r="AM24" i="4"/>
  <c r="O65" i="7"/>
  <c r="C67" i="7"/>
  <c r="AM12" i="4"/>
  <c r="C68" i="7"/>
  <c r="AN12" i="4"/>
  <c r="AO12" i="4"/>
  <c r="C69" i="7"/>
  <c r="O66" i="7"/>
  <c r="AN24" i="4"/>
  <c r="C63" i="7"/>
  <c r="AI12" i="4"/>
  <c r="AK24" i="4"/>
  <c r="O63" i="7"/>
  <c r="O64" i="7"/>
  <c r="AL24" i="4"/>
  <c r="AQ12" i="4"/>
  <c r="C71" i="7"/>
  <c r="O67" i="7"/>
  <c r="AO24" i="4"/>
  <c r="AL12" i="4"/>
  <c r="C66" i="7"/>
  <c r="C64" i="7"/>
  <c r="AJ12" i="4"/>
  <c r="C70" i="7"/>
  <c r="AP12" i="4"/>
  <c r="AI24" i="4"/>
  <c r="O61" i="7"/>
  <c r="C62" i="7"/>
  <c r="AH12" i="4"/>
  <c r="O69" i="7"/>
  <c r="AQ24" i="4"/>
  <c r="C61" i="7"/>
  <c r="AG12" i="4"/>
  <c r="AG24" i="4"/>
  <c r="O59" i="7"/>
  <c r="P61" i="7"/>
  <c r="AI25" i="4"/>
  <c r="D69" i="7"/>
  <c r="AO13" i="4"/>
  <c r="P65" i="7"/>
  <c r="AM25" i="4"/>
  <c r="P63" i="7"/>
  <c r="AK25" i="4"/>
  <c r="D68" i="7"/>
  <c r="AN13" i="4"/>
  <c r="D71" i="7"/>
  <c r="AQ13" i="4"/>
  <c r="P68" i="7"/>
  <c r="AP25" i="4"/>
  <c r="P62" i="7"/>
  <c r="AJ25" i="4"/>
  <c r="D62" i="7"/>
  <c r="AH13" i="4"/>
  <c r="D65" i="7"/>
  <c r="AK13" i="4"/>
  <c r="P66" i="7"/>
  <c r="AN25" i="4"/>
  <c r="P59" i="7"/>
  <c r="AG25" i="4"/>
  <c r="D67" i="7"/>
  <c r="AM13" i="4"/>
  <c r="P60" i="7"/>
  <c r="AH25" i="4"/>
  <c r="D70" i="7"/>
  <c r="AP13" i="4"/>
  <c r="P67" i="7"/>
  <c r="AO25" i="4"/>
  <c r="P64" i="7"/>
  <c r="AL25" i="4"/>
  <c r="D66" i="7"/>
  <c r="AL13" i="4"/>
  <c r="D63" i="7"/>
  <c r="AI13" i="4"/>
  <c r="P69" i="7"/>
  <c r="AQ25" i="4"/>
  <c r="D64" i="7"/>
  <c r="AJ13" i="4"/>
  <c r="AG7" i="4" l="1"/>
  <c r="R205" i="4" l="1"/>
  <c r="AH5" i="4" s="1"/>
  <c r="AH7" i="4"/>
  <c r="R204" i="4"/>
  <c r="Q205" i="4"/>
  <c r="AG5" i="4" s="1"/>
  <c r="Q204" i="4"/>
  <c r="AB93" i="4"/>
  <c r="AB197" i="4" l="1"/>
  <c r="AB119" i="4"/>
  <c r="AB154" i="4"/>
  <c r="AB105" i="4"/>
  <c r="AB156" i="4"/>
  <c r="AB188" i="4"/>
  <c r="AB66" i="4"/>
  <c r="AB185" i="4"/>
  <c r="AB151" i="4"/>
  <c r="AB201" i="4"/>
  <c r="AB112" i="4"/>
  <c r="AB3" i="4"/>
  <c r="AB42" i="4"/>
  <c r="AB36" i="4"/>
  <c r="AB172" i="4"/>
  <c r="AB104" i="4"/>
  <c r="AB199" i="4"/>
  <c r="AB161" i="4"/>
  <c r="AB128" i="4"/>
  <c r="AB40" i="4"/>
  <c r="AB9" i="4"/>
  <c r="AB50" i="4"/>
  <c r="AB152" i="4"/>
  <c r="AB84" i="4"/>
  <c r="AB195" i="4"/>
  <c r="AB76" i="4"/>
  <c r="AB155" i="4"/>
  <c r="AB39" i="4"/>
  <c r="AB81" i="4"/>
  <c r="AB175" i="4"/>
  <c r="AB71" i="4"/>
  <c r="AB127" i="4"/>
  <c r="AB33" i="4"/>
  <c r="AB92" i="4"/>
  <c r="AB106" i="4"/>
  <c r="AB4" i="4"/>
  <c r="AB69" i="4"/>
  <c r="AB113" i="4"/>
  <c r="AB173" i="4"/>
  <c r="AB53" i="4"/>
  <c r="AB165" i="4"/>
  <c r="AB120" i="4"/>
  <c r="AB99" i="4"/>
  <c r="AB103" i="4"/>
  <c r="AB101" i="4"/>
  <c r="AB28" i="4"/>
  <c r="AB107" i="4"/>
  <c r="AB186" i="4"/>
  <c r="AB178" i="4"/>
  <c r="AB48" i="4"/>
  <c r="AB20" i="4"/>
  <c r="AB144" i="4"/>
  <c r="AB61" i="4"/>
  <c r="AB132" i="4"/>
  <c r="AB168" i="4"/>
  <c r="AB121" i="4"/>
  <c r="AB11" i="4"/>
  <c r="AB174" i="4"/>
  <c r="AB88" i="4"/>
  <c r="AB182" i="4"/>
  <c r="AB85" i="4"/>
  <c r="AB17" i="4"/>
  <c r="AB23" i="4"/>
  <c r="AB177" i="4"/>
  <c r="AB123" i="4"/>
  <c r="AB158" i="4"/>
  <c r="AB58" i="4"/>
  <c r="AB96" i="4"/>
  <c r="AB64" i="4"/>
  <c r="AB102" i="4"/>
  <c r="AB34" i="4"/>
  <c r="AB170" i="4"/>
  <c r="AB190" i="4"/>
  <c r="AB118" i="4"/>
  <c r="AB179" i="4"/>
  <c r="AB57" i="4"/>
  <c r="AB65" i="4"/>
  <c r="AB131" i="4"/>
  <c r="AB111" i="4"/>
  <c r="AB25" i="4"/>
  <c r="AB129" i="4"/>
  <c r="AB70" i="4"/>
  <c r="AB45" i="4"/>
  <c r="AB7" i="4"/>
  <c r="AB10" i="4"/>
  <c r="AB87" i="4"/>
  <c r="AB62" i="4"/>
  <c r="AB153" i="4"/>
  <c r="AB167" i="4"/>
  <c r="AB86" i="4"/>
  <c r="AB68" i="4"/>
  <c r="AB163" i="4"/>
  <c r="AB90" i="4"/>
  <c r="AB115" i="4"/>
  <c r="AB78" i="4"/>
  <c r="AB75" i="4"/>
  <c r="AB22" i="4"/>
  <c r="AB21" i="4"/>
  <c r="AB148" i="4"/>
  <c r="AB125" i="4"/>
  <c r="AB137" i="4"/>
  <c r="AB41" i="4"/>
  <c r="AB181" i="4"/>
  <c r="AB18" i="4"/>
  <c r="AB98" i="4"/>
  <c r="AB49" i="4"/>
  <c r="AB194" i="4"/>
  <c r="AB74" i="4"/>
  <c r="AB143" i="4"/>
  <c r="AB37" i="4"/>
  <c r="AB55" i="4"/>
  <c r="AB159" i="4"/>
  <c r="AB63" i="4"/>
  <c r="AB191" i="4"/>
  <c r="AB176" i="4"/>
  <c r="AB196" i="4"/>
  <c r="AB5" i="4"/>
  <c r="AB108" i="4"/>
  <c r="AB109" i="4"/>
  <c r="AB164" i="4"/>
  <c r="AB27" i="4"/>
  <c r="AB94" i="4"/>
  <c r="AB8" i="4"/>
  <c r="AB187" i="4"/>
  <c r="AB13" i="4"/>
  <c r="AB52" i="4"/>
  <c r="AB43" i="4"/>
  <c r="AB31" i="4"/>
  <c r="AB169" i="4"/>
  <c r="AB150" i="4"/>
  <c r="AB24" i="4"/>
  <c r="AB198" i="4"/>
  <c r="AB44" i="4"/>
  <c r="AB59" i="4"/>
  <c r="AB73" i="4"/>
  <c r="AB140" i="4"/>
  <c r="AB126" i="4"/>
  <c r="AB89" i="4"/>
  <c r="AB162" i="4"/>
  <c r="AB79" i="4"/>
  <c r="AB184" i="4"/>
  <c r="AB82" i="4"/>
  <c r="AB100" i="4"/>
  <c r="AB166" i="4"/>
  <c r="AB80" i="4"/>
  <c r="AB114" i="4"/>
  <c r="AB12" i="4"/>
  <c r="AB38" i="4"/>
  <c r="AB122" i="4"/>
  <c r="AB200" i="4"/>
  <c r="AB6" i="4"/>
  <c r="AB138" i="4"/>
  <c r="AB14" i="4"/>
  <c r="AB160" i="4"/>
  <c r="AB15" i="4"/>
  <c r="AB130" i="4"/>
  <c r="AB51" i="4"/>
  <c r="AB117" i="4"/>
  <c r="AB171" i="4"/>
  <c r="AB110" i="4"/>
  <c r="AB146" i="4"/>
  <c r="AB193" i="4"/>
  <c r="AB192" i="4"/>
  <c r="AB54" i="4"/>
  <c r="AB97" i="4"/>
  <c r="AB67" i="4"/>
  <c r="AB32" i="4"/>
  <c r="AB56" i="4"/>
  <c r="AB60" i="4"/>
  <c r="AB46" i="4"/>
  <c r="AB30" i="4"/>
  <c r="AB91" i="4"/>
  <c r="AB135" i="4"/>
  <c r="AB35" i="4"/>
  <c r="AB147" i="4"/>
  <c r="AB47" i="4"/>
  <c r="AB26" i="4"/>
  <c r="AB157" i="4"/>
  <c r="AB136" i="4"/>
  <c r="AB116" i="4"/>
  <c r="AB145" i="4"/>
  <c r="AC180" i="4"/>
  <c r="AC104" i="4"/>
  <c r="AC38" i="4"/>
  <c r="AC13" i="4"/>
  <c r="AC118" i="4"/>
  <c r="AC183" i="4"/>
  <c r="AC128" i="4"/>
  <c r="AC134" i="4"/>
  <c r="AC181" i="4"/>
  <c r="AC57" i="4"/>
  <c r="AC126" i="4"/>
  <c r="AC154" i="4"/>
  <c r="AC86" i="4"/>
  <c r="AC31" i="4"/>
  <c r="AC24" i="4"/>
  <c r="AC185" i="4"/>
  <c r="AC87" i="4"/>
  <c r="AC52" i="4"/>
  <c r="AC200" i="4"/>
  <c r="AC123" i="4"/>
  <c r="AC17" i="4"/>
  <c r="AC12" i="4"/>
  <c r="AC29" i="4"/>
  <c r="AC158" i="4"/>
  <c r="AC20" i="4"/>
  <c r="AC159" i="4"/>
  <c r="AC101" i="4"/>
  <c r="AC92" i="4"/>
  <c r="AC93" i="4"/>
  <c r="AC189" i="4"/>
  <c r="AC115" i="4"/>
  <c r="AC147" i="4"/>
  <c r="AC144" i="4"/>
  <c r="AC119" i="4"/>
  <c r="AC167" i="4"/>
  <c r="AC70" i="4"/>
  <c r="AC127" i="4"/>
  <c r="AC30" i="4"/>
  <c r="AC108" i="4"/>
  <c r="AC21" i="4"/>
  <c r="AC110" i="4"/>
  <c r="AC85" i="4"/>
  <c r="AC190" i="4"/>
  <c r="AC89" i="4"/>
  <c r="AC132" i="4"/>
  <c r="AC19" i="4"/>
  <c r="AC114" i="4"/>
  <c r="AC3" i="4"/>
  <c r="AC109" i="4"/>
  <c r="AC28" i="4"/>
  <c r="AC43" i="4"/>
  <c r="AC75" i="4"/>
  <c r="AC136" i="4"/>
  <c r="AC150" i="4"/>
  <c r="AC178" i="4"/>
  <c r="AC36" i="4"/>
  <c r="AC71" i="4"/>
  <c r="AC83" i="4"/>
  <c r="AC63" i="4"/>
  <c r="AC193" i="4"/>
  <c r="AC9" i="4"/>
  <c r="AC172" i="4"/>
  <c r="AC153" i="4"/>
  <c r="AC60" i="4"/>
  <c r="AC22" i="4"/>
  <c r="AC59" i="4"/>
  <c r="AC98" i="4"/>
  <c r="AC68" i="4"/>
  <c r="AC15" i="4"/>
  <c r="AC32" i="4"/>
  <c r="AC165" i="4"/>
  <c r="AC182" i="4"/>
  <c r="AC157" i="4"/>
  <c r="AC65" i="4"/>
  <c r="AC124" i="4"/>
  <c r="AC45" i="4"/>
  <c r="AC64" i="4"/>
  <c r="AC187" i="4"/>
  <c r="AC49" i="4"/>
  <c r="AC51" i="4"/>
  <c r="AC121" i="4"/>
  <c r="AC100" i="4"/>
  <c r="AC99" i="4"/>
  <c r="AC140" i="4"/>
  <c r="AC191" i="4"/>
  <c r="AC151" i="4"/>
  <c r="AC176" i="4"/>
  <c r="AC34" i="4"/>
  <c r="AC27" i="4"/>
  <c r="AC174" i="4"/>
  <c r="AC137" i="4"/>
  <c r="AC196" i="4"/>
  <c r="AC117" i="4"/>
  <c r="AC11" i="4"/>
  <c r="AC146" i="4"/>
  <c r="AC173" i="4"/>
  <c r="AC164" i="4"/>
  <c r="AC48" i="4"/>
  <c r="AC37" i="4"/>
  <c r="AC135" i="4"/>
  <c r="AC77" i="4"/>
  <c r="AC76" i="4"/>
  <c r="AC166" i="4"/>
  <c r="AC46" i="4"/>
  <c r="AC133" i="4"/>
  <c r="AC106" i="4"/>
  <c r="AC125" i="4"/>
  <c r="AC171" i="4"/>
  <c r="AC44" i="4"/>
  <c r="AC163" i="4"/>
  <c r="AC143" i="4"/>
  <c r="AC58" i="4"/>
  <c r="AC155" i="4"/>
  <c r="AC148" i="4"/>
  <c r="AC198" i="4"/>
  <c r="AC8" i="4"/>
  <c r="AC84" i="4"/>
  <c r="AC16" i="4"/>
  <c r="AC129" i="4"/>
  <c r="AC81" i="4"/>
  <c r="AC67" i="4"/>
  <c r="AC47" i="4"/>
  <c r="AC53" i="4"/>
  <c r="AC186" i="4"/>
  <c r="AC116" i="4"/>
  <c r="AC78" i="4"/>
  <c r="AC54" i="4"/>
  <c r="AC130" i="4"/>
  <c r="AC95" i="4"/>
  <c r="AC74" i="4"/>
  <c r="AC80" i="4"/>
  <c r="AC88" i="4"/>
  <c r="AC142" i="4"/>
  <c r="AC152" i="4"/>
  <c r="AC66" i="4"/>
  <c r="AC169" i="4"/>
  <c r="AC141" i="4"/>
  <c r="AC18" i="4"/>
  <c r="AC113" i="4"/>
  <c r="AC40" i="4"/>
  <c r="AC195" i="4"/>
  <c r="AC156" i="4"/>
  <c r="AC139" i="4"/>
  <c r="AC120" i="4"/>
  <c r="AC105" i="4"/>
  <c r="AC102" i="4"/>
  <c r="AC103" i="4"/>
  <c r="AC42" i="4"/>
  <c r="AC197" i="4"/>
  <c r="AC7" i="4"/>
  <c r="AC112" i="4"/>
  <c r="AC188" i="4"/>
  <c r="AC50" i="4"/>
  <c r="AC25" i="4"/>
  <c r="AC202" i="4"/>
  <c r="AC168" i="4"/>
  <c r="AC160" i="4"/>
  <c r="AC194" i="4"/>
  <c r="AC107" i="4"/>
  <c r="AC111" i="4"/>
  <c r="AC72" i="4"/>
  <c r="AC162" i="4"/>
  <c r="AC79" i="4"/>
  <c r="AC184" i="4"/>
  <c r="AC33" i="4"/>
  <c r="AC122" i="4"/>
  <c r="AC97" i="4"/>
  <c r="AC5" i="4"/>
  <c r="AC201" i="4"/>
  <c r="AC175" i="4"/>
  <c r="AC4" i="4"/>
  <c r="AC69" i="4"/>
  <c r="AC55" i="4"/>
  <c r="AC35" i="4"/>
  <c r="AC192" i="4"/>
  <c r="AC94" i="4"/>
  <c r="AC26" i="4"/>
  <c r="AC73" i="4"/>
  <c r="AC62" i="4"/>
  <c r="AC56" i="4"/>
  <c r="AC14" i="4"/>
  <c r="AC145" i="4"/>
  <c r="AC138" i="4"/>
  <c r="AC131" i="4"/>
  <c r="AC177" i="4"/>
  <c r="AC39" i="4"/>
  <c r="AC96" i="4"/>
  <c r="AC149" i="4"/>
  <c r="AC161" i="4"/>
  <c r="AC90" i="4"/>
  <c r="AC23" i="4"/>
  <c r="AC10" i="4"/>
  <c r="AC199" i="4"/>
  <c r="AC179" i="4"/>
  <c r="AC61" i="4"/>
  <c r="AC41" i="4"/>
  <c r="AC170" i="4"/>
  <c r="AC6" i="4"/>
  <c r="AC91" i="4"/>
  <c r="AC82" i="4"/>
  <c r="AB83" i="4"/>
  <c r="AB180" i="4"/>
  <c r="AB95" i="4"/>
  <c r="AB29" i="4"/>
  <c r="AB72" i="4"/>
  <c r="AB149" i="4"/>
  <c r="AB19" i="4"/>
  <c r="AB142" i="4"/>
  <c r="AB16" i="4"/>
  <c r="AB141" i="4"/>
  <c r="AB134" i="4"/>
  <c r="AB77" i="4"/>
  <c r="AB189" i="4"/>
  <c r="AB124" i="4"/>
  <c r="AB202" i="4"/>
  <c r="AB139" i="4"/>
  <c r="AB183" i="4"/>
  <c r="AB133" i="4"/>
  <c r="AE4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<sst xmlns="http://schemas.openxmlformats.org/spreadsheetml/2006/main" count="2445" uniqueCount="958">
  <si>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</si>
  <si>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</si>
  <si>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</si>
  <si>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</si>
  <si>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</si>
  <si>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</si>
  <si>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</si>
  <si>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</si>
  <si>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</si>
  <si>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</si>
  <si>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</si>
  <si>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</si>
  <si>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</si>
  <si>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</si>
  <si>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</si>
  <si>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 xml:space="preserve">James Harden </t>
  </si>
  <si>
    <t>HOU</t>
  </si>
  <si>
    <t xml:space="preserve">Anthony Davis </t>
  </si>
  <si>
    <t>LAL</t>
  </si>
  <si>
    <t xml:space="preserve">Karl-Anthony Towns 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</si>
  <si>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</si>
  <si>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</si>
  <si>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</si>
  <si>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</si>
  <si>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</si>
  <si>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</si>
  <si>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</si>
  <si>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</si>
  <si>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</si>
  <si>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</si>
  <si>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</si>
  <si>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</si>
  <si>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</si>
  <si>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</si>
  <si>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</si>
  <si>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</si>
  <si>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</si>
  <si>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</si>
  <si>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</si>
  <si>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</si>
  <si>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</si>
  <si>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</si>
  <si>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</si>
  <si>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</si>
  <si>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Deandre Ayton</t>
  </si>
  <si>
    <t xml:space="preserve">LeBron James </t>
  </si>
  <si>
    <t>Jimmy Butler</t>
  </si>
  <si>
    <t>MIA</t>
  </si>
  <si>
    <t>Jayson Tatum</t>
  </si>
  <si>
    <t>BOS</t>
  </si>
  <si>
    <t>Bam Adebayo</t>
  </si>
  <si>
    <t xml:space="preserve">Kristaps Porzingis </t>
  </si>
  <si>
    <t xml:space="preserve">Jusuf Nurkic 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</si>
  <si>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</si>
  <si>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</si>
  <si>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</si>
  <si>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</si>
  <si>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</si>
  <si>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</si>
  <si>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</si>
  <si>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</si>
  <si>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</si>
  <si>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</si>
  <si>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</si>
  <si>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</si>
  <si>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</si>
  <si>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</si>
  <si>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</si>
  <si>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</si>
  <si>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</si>
  <si>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</si>
  <si>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</si>
  <si>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</si>
  <si>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</si>
  <si>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</si>
  <si>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</si>
  <si>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</si>
  <si>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</si>
  <si>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</si>
  <si>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</si>
  <si>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 xml:space="preserve">LaMarcus Aldridge </t>
  </si>
  <si>
    <t>Domantas Sabonis</t>
  </si>
  <si>
    <t>IND</t>
  </si>
  <si>
    <t>D'Angelo Russell</t>
  </si>
  <si>
    <t>Brook Lopez</t>
  </si>
  <si>
    <t>Brandon Ingram</t>
  </si>
  <si>
    <t>NOP</t>
  </si>
  <si>
    <t xml:space="preserve">Jaren Jackson Jr. 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</si>
  <si>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</si>
  <si>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</si>
  <si>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</si>
  <si>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</si>
  <si>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</si>
  <si>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</si>
  <si>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</si>
  <si>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</si>
  <si>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</si>
  <si>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</si>
  <si>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</si>
  <si>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</si>
  <si>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</si>
  <si>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 xml:space="preserve">Derrick White </t>
  </si>
  <si>
    <t>Dejounte Murray</t>
  </si>
  <si>
    <t>Gordon Hayward</t>
  </si>
  <si>
    <t>CHA</t>
  </si>
  <si>
    <t xml:space="preserve">Kemba Walker 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</si>
  <si>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</si>
  <si>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</si>
  <si>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</si>
  <si>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</si>
  <si>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</si>
  <si>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</si>
  <si>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</si>
  <si>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</si>
  <si>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</si>
  <si>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</si>
  <si>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</si>
  <si>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</si>
  <si>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</si>
  <si>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</si>
  <si>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</si>
  <si>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</si>
  <si>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</si>
  <si>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</si>
  <si>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</si>
  <si>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 xml:space="preserve">Bojan Bogdanovic </t>
  </si>
  <si>
    <t>Victor Oladipo</t>
  </si>
  <si>
    <t>Elfrid Payton</t>
  </si>
  <si>
    <t xml:space="preserve">Daniel Theis </t>
  </si>
  <si>
    <t xml:space="preserve">Draymond Green </t>
  </si>
  <si>
    <t>Jarrett Allen</t>
  </si>
  <si>
    <t xml:space="preserve">Hassan Whiteside 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</si>
  <si>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</si>
  <si>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</si>
  <si>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</si>
  <si>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</si>
  <si>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</si>
  <si>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</si>
  <si>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</si>
  <si>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Josh Richardson</t>
  </si>
  <si>
    <t>Delon Wright</t>
  </si>
  <si>
    <t>DET</t>
  </si>
  <si>
    <t>OG Anunoby</t>
  </si>
  <si>
    <t>Evan Fournier</t>
  </si>
  <si>
    <t>Serge Ibaka</t>
  </si>
  <si>
    <t>Nerlens Noel</t>
  </si>
  <si>
    <t>Maxi Kleber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</si>
  <si>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</si>
  <si>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</si>
  <si>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</si>
  <si>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</si>
  <si>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</si>
  <si>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</si>
  <si>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</si>
  <si>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Otto Porter Jr.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</si>
  <si>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</si>
  <si>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</si>
  <si>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</si>
  <si>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</si>
  <si>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</si>
  <si>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</si>
  <si>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</si>
  <si>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Kevon Looney</t>
  </si>
  <si>
    <t>Julius Randle</t>
  </si>
  <si>
    <t>Davis Bertans</t>
  </si>
  <si>
    <t xml:space="preserve">Marvin Bagley III </t>
  </si>
  <si>
    <t>Danilo Gallinari</t>
  </si>
  <si>
    <t>Killian Hayes</t>
  </si>
  <si>
    <t>Nemanja Bjelica</t>
  </si>
  <si>
    <t>Marc Gasol</t>
  </si>
  <si>
    <t>Blake Griffin</t>
  </si>
  <si>
    <t>Patrick Beverley</t>
  </si>
  <si>
    <t>Donte DiVincenzo</t>
  </si>
  <si>
    <t>Tyler Herro</t>
  </si>
  <si>
    <t>Paul Millsap</t>
  </si>
  <si>
    <t xml:space="preserve">Terrence Ross </t>
  </si>
  <si>
    <t>Larry Nance Jr.</t>
  </si>
  <si>
    <t>Coby White</t>
  </si>
  <si>
    <t xml:space="preserve">DeMarcus Cousins </t>
  </si>
  <si>
    <t>Miles Bridges</t>
  </si>
  <si>
    <t xml:space="preserve">Malik Beasley 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</si>
  <si>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</si>
  <si>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</si>
  <si>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</si>
  <si>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</si>
  <si>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</si>
  <si>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</si>
  <si>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</si>
  <si>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</si>
  <si>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</si>
  <si>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</si>
  <si>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</si>
  <si>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</si>
  <si>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</si>
  <si>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Cody Zeller</t>
  </si>
  <si>
    <t xml:space="preserve">James Wiseman </t>
  </si>
  <si>
    <t>Derrick Jones Jr.</t>
  </si>
  <si>
    <t>Dwight Powell</t>
  </si>
  <si>
    <t>Joe Harris</t>
  </si>
  <si>
    <t>Joe Ingles</t>
  </si>
  <si>
    <t>Royce O'Neale</t>
  </si>
  <si>
    <t>Tim Hardaway Jr.</t>
  </si>
  <si>
    <t>Harrison Barnes</t>
  </si>
  <si>
    <t xml:space="preserve">Jeremy Lamb </t>
  </si>
  <si>
    <t xml:space="preserve">Mo Bamba </t>
  </si>
  <si>
    <t xml:space="preserve">Trevor Ariza </t>
  </si>
  <si>
    <t>Gary Harris</t>
  </si>
  <si>
    <t>Dennis Schroder</t>
  </si>
  <si>
    <t xml:space="preserve">Matisse Thybulle </t>
  </si>
  <si>
    <t>Goran Dragic</t>
  </si>
  <si>
    <t>Troy Brown Jr.</t>
  </si>
  <si>
    <t>Dorian Finney-Smith</t>
  </si>
  <si>
    <t>Spencer Dinwiddie</t>
  </si>
  <si>
    <t>Danuel House Jr.</t>
  </si>
  <si>
    <t xml:space="preserve">Keldon Johnson </t>
  </si>
  <si>
    <t>SF</t>
  </si>
  <si>
    <t>Robert Williams</t>
  </si>
  <si>
    <t>Josh Okogie</t>
  </si>
  <si>
    <t>Cam Reddish</t>
  </si>
  <si>
    <t>Obi Toppin</t>
  </si>
  <si>
    <t>Svi Mykhailiuk</t>
  </si>
  <si>
    <t>Kendrick Nunn</t>
  </si>
  <si>
    <t>Danny Green</t>
  </si>
  <si>
    <t>Gary Trent Jr.</t>
  </si>
  <si>
    <t>Tomas Satoransky</t>
  </si>
  <si>
    <t>Dario Saric</t>
  </si>
  <si>
    <t>Derrick Favors</t>
  </si>
  <si>
    <t>Anthony Edwards</t>
  </si>
  <si>
    <t>Caris LeVert</t>
  </si>
  <si>
    <t>Kevin Huerter</t>
  </si>
  <si>
    <t>Dillon Brooks</t>
  </si>
  <si>
    <t>Shake Milton</t>
  </si>
  <si>
    <t>Frank Ntilikina</t>
  </si>
  <si>
    <t>De'Anthony Melton</t>
  </si>
  <si>
    <t>Michael Carter-Williams</t>
  </si>
  <si>
    <t>Enes Kanter</t>
  </si>
  <si>
    <t>Cameron Johnson</t>
  </si>
  <si>
    <t>RJ Barrett</t>
  </si>
  <si>
    <t>Moritz Wagner</t>
  </si>
  <si>
    <t>Mason Plumlee</t>
  </si>
  <si>
    <t xml:space="preserve">Tristan Thompson </t>
  </si>
  <si>
    <t>Monte Morris</t>
  </si>
  <si>
    <t>Jabari Parker</t>
  </si>
  <si>
    <t>Thaddeus Young</t>
  </si>
  <si>
    <t>Vincent Poirier</t>
  </si>
  <si>
    <t>zORP100</t>
  </si>
  <si>
    <t>200/10</t>
  </si>
  <si>
    <t>200/13</t>
  </si>
  <si>
    <t>10 player z-score:</t>
  </si>
  <si>
    <t>13 player z-score:</t>
  </si>
  <si>
    <t>_______</t>
  </si>
  <si>
    <t>Kyle</t>
  </si>
  <si>
    <t>Ben</t>
  </si>
  <si>
    <t>George</t>
  </si>
  <si>
    <t>Alex</t>
  </si>
  <si>
    <t>Zmo</t>
  </si>
  <si>
    <t>Dylan</t>
  </si>
  <si>
    <t>Tom</t>
  </si>
  <si>
    <t>Akbar</t>
  </si>
  <si>
    <t>Brandt</t>
  </si>
  <si>
    <t>Rob</t>
  </si>
  <si>
    <t>100p zORP100:</t>
  </si>
  <si>
    <t>Mod</t>
  </si>
  <si>
    <t>TOTAL</t>
  </si>
  <si>
    <t>4 1</t>
  </si>
  <si>
    <t>5 1</t>
  </si>
  <si>
    <t>6 2</t>
  </si>
  <si>
    <t>8 4</t>
  </si>
  <si>
    <t>9 2</t>
  </si>
  <si>
    <t>10 2</t>
  </si>
  <si>
    <t>11 4</t>
  </si>
  <si>
    <t>12 2</t>
  </si>
  <si>
    <t>13 1</t>
  </si>
  <si>
    <t>14 5</t>
  </si>
  <si>
    <t>15 5</t>
  </si>
  <si>
    <t>16 1</t>
  </si>
  <si>
    <t>17 1</t>
  </si>
  <si>
    <t>18 5</t>
  </si>
  <si>
    <t>19 4</t>
  </si>
  <si>
    <t>20 1</t>
  </si>
  <si>
    <t>22 4</t>
  </si>
  <si>
    <t>23 7</t>
  </si>
  <si>
    <t>24 4</t>
  </si>
  <si>
    <t>25 1</t>
  </si>
  <si>
    <t>26 6</t>
  </si>
  <si>
    <t>27 6</t>
  </si>
  <si>
    <t>28 6</t>
  </si>
  <si>
    <t>29 15</t>
  </si>
  <si>
    <t>30 8</t>
  </si>
  <si>
    <t>31 6</t>
  </si>
  <si>
    <t>32 1</t>
  </si>
  <si>
    <t>33 7</t>
  </si>
  <si>
    <t>34 7</t>
  </si>
  <si>
    <t>35 1</t>
  </si>
  <si>
    <t>36 1</t>
  </si>
  <si>
    <t>37 7</t>
  </si>
  <si>
    <t>38 11</t>
  </si>
  <si>
    <t>39 13</t>
  </si>
  <si>
    <t>40 6</t>
  </si>
  <si>
    <t>41 4</t>
  </si>
  <si>
    <t>42 4</t>
  </si>
  <si>
    <t>43 4</t>
  </si>
  <si>
    <t>44 22</t>
  </si>
  <si>
    <t>45 6</t>
  </si>
  <si>
    <t>46 17</t>
  </si>
  <si>
    <t>47 6</t>
  </si>
  <si>
    <t>48 8</t>
  </si>
  <si>
    <t>49 13</t>
  </si>
  <si>
    <t>50 3</t>
  </si>
  <si>
    <t>51 10</t>
  </si>
  <si>
    <t>52 5</t>
  </si>
  <si>
    <t>53 11</t>
  </si>
  <si>
    <t>54 11</t>
  </si>
  <si>
    <t>56 15</t>
  </si>
  <si>
    <t>57 20</t>
  </si>
  <si>
    <t>58 9</t>
  </si>
  <si>
    <t>59 1</t>
  </si>
  <si>
    <t>60 8</t>
  </si>
  <si>
    <t>61 10</t>
  </si>
  <si>
    <t>62 10</t>
  </si>
  <si>
    <t>63 4</t>
  </si>
  <si>
    <t>64 15</t>
  </si>
  <si>
    <t>65 11</t>
  </si>
  <si>
    <t>66 3</t>
  </si>
  <si>
    <t>67 9</t>
  </si>
  <si>
    <t>68 20</t>
  </si>
  <si>
    <t>69 6</t>
  </si>
  <si>
    <t>70 6</t>
  </si>
  <si>
    <t>71 1</t>
  </si>
  <si>
    <t>72 13</t>
  </si>
  <si>
    <t>73 11</t>
  </si>
  <si>
    <t>74 9</t>
  </si>
  <si>
    <t>75 15</t>
  </si>
  <si>
    <t>76 26</t>
  </si>
  <si>
    <t>77 4</t>
  </si>
  <si>
    <t>78 4</t>
  </si>
  <si>
    <t>79 8</t>
  </si>
  <si>
    <t>80 7</t>
  </si>
  <si>
    <t>81 17</t>
  </si>
  <si>
    <t>82 7</t>
  </si>
  <si>
    <t>84 21</t>
  </si>
  <si>
    <t>85 3</t>
  </si>
  <si>
    <t>86 9</t>
  </si>
  <si>
    <t>87 6</t>
  </si>
  <si>
    <t>88 7</t>
  </si>
  <si>
    <t>89 8</t>
  </si>
  <si>
    <t>90 13</t>
  </si>
  <si>
    <t>91 10</t>
  </si>
  <si>
    <t>92 12</t>
  </si>
  <si>
    <t>93 11</t>
  </si>
  <si>
    <t>94 11</t>
  </si>
  <si>
    <t>95 19</t>
  </si>
  <si>
    <t>96 2</t>
  </si>
  <si>
    <t>97 19</t>
  </si>
  <si>
    <t>98 17</t>
  </si>
  <si>
    <t>99 5</t>
  </si>
  <si>
    <t>100 13</t>
  </si>
  <si>
    <t>101 5</t>
  </si>
  <si>
    <t>102 11</t>
  </si>
  <si>
    <t>103 11</t>
  </si>
  <si>
    <t>104 4</t>
  </si>
  <si>
    <t>105 6</t>
  </si>
  <si>
    <t>106 13</t>
  </si>
  <si>
    <t>107 21</t>
  </si>
  <si>
    <t>108 9</t>
  </si>
  <si>
    <t>109 28</t>
  </si>
  <si>
    <t>Chris Boucher</t>
  </si>
  <si>
    <t>110 11</t>
  </si>
  <si>
    <t>111 2</t>
  </si>
  <si>
    <t>112 10</t>
  </si>
  <si>
    <t>113 1</t>
  </si>
  <si>
    <t>Alec Burks</t>
  </si>
  <si>
    <t>115 24</t>
  </si>
  <si>
    <t>116 8</t>
  </si>
  <si>
    <t>117 14</t>
  </si>
  <si>
    <t>118 9</t>
  </si>
  <si>
    <t>119 11</t>
  </si>
  <si>
    <t>120 2</t>
  </si>
  <si>
    <t>121 4</t>
  </si>
  <si>
    <t>122 28</t>
  </si>
  <si>
    <t>123 9</t>
  </si>
  <si>
    <t>124 17</t>
  </si>
  <si>
    <t>125 26</t>
  </si>
  <si>
    <t>126 20</t>
  </si>
  <si>
    <t>127 6</t>
  </si>
  <si>
    <t>128 6</t>
  </si>
  <si>
    <t>129 18</t>
  </si>
  <si>
    <t>130 4</t>
  </si>
  <si>
    <t>131 20</t>
  </si>
  <si>
    <t>132 10</t>
  </si>
  <si>
    <t>133 31</t>
  </si>
  <si>
    <t>134 15</t>
  </si>
  <si>
    <t>135 3</t>
  </si>
  <si>
    <t>136 22</t>
  </si>
  <si>
    <t>137 18</t>
  </si>
  <si>
    <t>138 19</t>
  </si>
  <si>
    <t>139 29</t>
  </si>
  <si>
    <t>140 4</t>
  </si>
  <si>
    <t>141 12</t>
  </si>
  <si>
    <t>142 1</t>
  </si>
  <si>
    <t>143 24</t>
  </si>
  <si>
    <t>144 21</t>
  </si>
  <si>
    <t>145 11</t>
  </si>
  <si>
    <t>146 17</t>
  </si>
  <si>
    <t>147 61</t>
  </si>
  <si>
    <t>148 18</t>
  </si>
  <si>
    <t>149 20</t>
  </si>
  <si>
    <t>150 2</t>
  </si>
  <si>
    <t>151 3</t>
  </si>
  <si>
    <t>152 17</t>
  </si>
  <si>
    <t>153 15</t>
  </si>
  <si>
    <t>154 10</t>
  </si>
  <si>
    <t>155 4</t>
  </si>
  <si>
    <t>156 33</t>
  </si>
  <si>
    <t>157 37</t>
  </si>
  <si>
    <t>158 6</t>
  </si>
  <si>
    <t>159 1</t>
  </si>
  <si>
    <t>160 20</t>
  </si>
  <si>
    <t>161 45</t>
  </si>
  <si>
    <t>162 11</t>
  </si>
  <si>
    <t>163 21</t>
  </si>
  <si>
    <t>Justin Holiday</t>
  </si>
  <si>
    <t>164 28</t>
  </si>
  <si>
    <t>165 12</t>
  </si>
  <si>
    <t>166 13</t>
  </si>
  <si>
    <t>167 3</t>
  </si>
  <si>
    <t>168 22</t>
  </si>
  <si>
    <t>169 3</t>
  </si>
  <si>
    <t>170 4</t>
  </si>
  <si>
    <t>171 21</t>
  </si>
  <si>
    <t>172 3</t>
  </si>
  <si>
    <t>173 32</t>
  </si>
  <si>
    <t>174 13</t>
  </si>
  <si>
    <t>175 12</t>
  </si>
  <si>
    <t>176 4</t>
  </si>
  <si>
    <t>177 23</t>
  </si>
  <si>
    <t>Gorgui Dieng</t>
  </si>
  <si>
    <t>178 8</t>
  </si>
  <si>
    <t>179 9</t>
  </si>
  <si>
    <t>180 2</t>
  </si>
  <si>
    <t>181 10</t>
  </si>
  <si>
    <t>182 20</t>
  </si>
  <si>
    <t>183 38</t>
  </si>
  <si>
    <t>184 1</t>
  </si>
  <si>
    <t>185 2</t>
  </si>
  <si>
    <t>186 20</t>
  </si>
  <si>
    <t>Daniel Gafford</t>
  </si>
  <si>
    <t>187 11</t>
  </si>
  <si>
    <t>188 7</t>
  </si>
  <si>
    <t>189 8</t>
  </si>
  <si>
    <t>190 18</t>
  </si>
  <si>
    <t>Marquese Chriss</t>
  </si>
  <si>
    <t>191 6</t>
  </si>
  <si>
    <t>192 15</t>
  </si>
  <si>
    <t>Luke Kennard</t>
  </si>
  <si>
    <t>193 16</t>
  </si>
  <si>
    <t>Luguentz Dort</t>
  </si>
  <si>
    <t>194 5</t>
  </si>
  <si>
    <t>195 29</t>
  </si>
  <si>
    <t>196 3</t>
  </si>
  <si>
    <t>197 22</t>
  </si>
  <si>
    <t>Patty Mills</t>
  </si>
  <si>
    <t>198 15</t>
  </si>
  <si>
    <t>JaMychal Green</t>
  </si>
  <si>
    <t>199 1</t>
  </si>
  <si>
    <t>200 12</t>
  </si>
  <si>
    <t>George Hill</t>
  </si>
  <si>
    <t>top100p$</t>
  </si>
  <si>
    <t>PzORP100</t>
  </si>
  <si>
    <t>AV</t>
  </si>
  <si>
    <t>pAV</t>
  </si>
  <si>
    <t>GM</t>
  </si>
  <si>
    <t>NumPlayers</t>
  </si>
  <si>
    <t>G</t>
  </si>
  <si>
    <t>F</t>
  </si>
  <si>
    <t>UTIL</t>
  </si>
  <si>
    <t>Normal</t>
  </si>
  <si>
    <t>PAst</t>
  </si>
  <si>
    <t>PFT</t>
  </si>
  <si>
    <t>PTO</t>
  </si>
  <si>
    <t>$pent</t>
  </si>
  <si>
    <t>PF, SF</t>
  </si>
  <si>
    <t>SG, PG</t>
  </si>
  <si>
    <t>PF, C</t>
  </si>
  <si>
    <t>SF, PF</t>
  </si>
  <si>
    <t>SF, SG</t>
  </si>
  <si>
    <t>C, PF</t>
  </si>
  <si>
    <t>PG, SG</t>
  </si>
  <si>
    <t>SG, SF</t>
  </si>
  <si>
    <t xml:space="preserve"> PF, SF</t>
  </si>
  <si>
    <t xml:space="preserve"> SF, PF</t>
  </si>
  <si>
    <t xml:space="preserve"> PF, C</t>
  </si>
  <si>
    <t>James Wiseman</t>
  </si>
  <si>
    <t>DeMarcus Cousins</t>
  </si>
  <si>
    <t xml:space="preserve"> SF</t>
  </si>
  <si>
    <t>Malik Beasley</t>
  </si>
  <si>
    <t>Marvin Bagley III</t>
  </si>
  <si>
    <t>Carmelo Anthony</t>
  </si>
  <si>
    <t xml:space="preserve"> SG, SF</t>
  </si>
  <si>
    <t>Kyle Kuzma</t>
  </si>
  <si>
    <t xml:space="preserve"> C</t>
  </si>
  <si>
    <t>Jae Crowder</t>
  </si>
  <si>
    <t>Bol Bol</t>
  </si>
  <si>
    <t>Deni Avdija</t>
  </si>
  <si>
    <t>Tacko Fall</t>
  </si>
  <si>
    <t>Dwight Howard</t>
  </si>
  <si>
    <t>Klay Thompson</t>
  </si>
  <si>
    <t>Kentavious Caldwell-Pope</t>
  </si>
  <si>
    <t>Derrick White</t>
  </si>
  <si>
    <t>Mo Bamba</t>
  </si>
  <si>
    <t>Patrick Williams</t>
  </si>
  <si>
    <t>Eric Gordon</t>
  </si>
  <si>
    <t>Rajon Rondo</t>
  </si>
  <si>
    <t>Willie Cauley-Stein</t>
  </si>
  <si>
    <t>JR Smith</t>
  </si>
  <si>
    <t>Boban Marjanovic</t>
  </si>
  <si>
    <t>Dwyane Wade</t>
  </si>
  <si>
    <t>Nate Robinson</t>
  </si>
  <si>
    <t>Metta World Peace</t>
  </si>
  <si>
    <t>Paul Zipser</t>
  </si>
  <si>
    <t>Kostas Antetokounmpo</t>
  </si>
  <si>
    <t>Jeremy Lin</t>
  </si>
  <si>
    <t>Dirk Nowitzki</t>
  </si>
  <si>
    <t>Stephen Zimmerman</t>
  </si>
  <si>
    <t>Thanasis Antetokounmpo</t>
  </si>
  <si>
    <t>Tristan Thompson</t>
  </si>
  <si>
    <t>Vince Carter</t>
  </si>
  <si>
    <t>Tyrese Maxey</t>
  </si>
  <si>
    <t>Jared Dudley</t>
  </si>
  <si>
    <t>Cole Anthony</t>
  </si>
  <si>
    <t>Wang Zhelin</t>
  </si>
  <si>
    <t>Cassius Winston</t>
  </si>
  <si>
    <t>RJ Hampton</t>
  </si>
  <si>
    <t>Nico Mannion</t>
  </si>
  <si>
    <t>Paul Pierce</t>
  </si>
  <si>
    <t>Isaac Bonga</t>
  </si>
  <si>
    <t>Kevin Garnett</t>
  </si>
  <si>
    <t>Rade Zagorac</t>
  </si>
  <si>
    <t>Joe Young</t>
  </si>
  <si>
    <t>Kyle Korver</t>
  </si>
  <si>
    <t>Precious Achiuwa</t>
  </si>
  <si>
    <t>Chris Bosh</t>
  </si>
  <si>
    <t>Patric Young</t>
  </si>
  <si>
    <t>Al-Farouq Aminu</t>
  </si>
  <si>
    <t>Marcus Morris Sr.</t>
  </si>
  <si>
    <t>Meyers Leonard</t>
  </si>
  <si>
    <t>James Young</t>
  </si>
  <si>
    <t>Udoka Azubuike</t>
  </si>
  <si>
    <t>Joakim Noah</t>
  </si>
  <si>
    <t>Zhou Qi</t>
  </si>
  <si>
    <t>Brandan Wright</t>
  </si>
  <si>
    <t>Jordan Poole</t>
  </si>
  <si>
    <t>Tony Wroten</t>
  </si>
  <si>
    <t>Pau Gasol</t>
  </si>
  <si>
    <t>Tre Jones</t>
  </si>
  <si>
    <t>Admiral Schofield</t>
  </si>
  <si>
    <t>Immanuel Quickley</t>
  </si>
  <si>
    <t>Payton Pritchard</t>
  </si>
  <si>
    <t>Talen Horton-Tucker</t>
  </si>
  <si>
    <t>Nigel Williams-Goss</t>
  </si>
  <si>
    <t>Jonathan Isaac</t>
  </si>
  <si>
    <t>Sim Bhullar</t>
  </si>
  <si>
    <t>Justin Wright-Foreman</t>
  </si>
  <si>
    <t>Nate Wolters</t>
  </si>
  <si>
    <t>Grant Williams</t>
  </si>
  <si>
    <t>Thon Maker</t>
  </si>
  <si>
    <t>Robert Woodard II</t>
  </si>
  <si>
    <t>J.J. Barea</t>
  </si>
  <si>
    <t>Lance Stephenson</t>
  </si>
  <si>
    <t>Matthew Dellavedova</t>
  </si>
  <si>
    <t>Chris Silva</t>
  </si>
  <si>
    <t>Nick Young</t>
  </si>
  <si>
    <t>Jeff Withey</t>
  </si>
  <si>
    <t>Vernon Carey Jr.</t>
  </si>
  <si>
    <t>Quinndary Weatherspoon</t>
  </si>
  <si>
    <t>Xavier Tillman Sr.</t>
  </si>
  <si>
    <t xml:space="preserve"> PF</t>
  </si>
  <si>
    <t>Rudy Gay</t>
  </si>
  <si>
    <t>Satnam Singh Bhamara</t>
  </si>
  <si>
    <t>Jamal Crawford</t>
  </si>
  <si>
    <t>Desmond Bane</t>
  </si>
  <si>
    <t>Dragan Bender</t>
  </si>
  <si>
    <t>Udonis Haslem</t>
  </si>
  <si>
    <t>Pat Connaughton</t>
  </si>
  <si>
    <t>Beno Udrih</t>
  </si>
  <si>
    <t>Furkan Korkmaz</t>
  </si>
  <si>
    <t>Kyle Guy</t>
  </si>
  <si>
    <t>Manu Ginobili</t>
  </si>
  <si>
    <t>Trevor Booker</t>
  </si>
  <si>
    <t>Zaza Pachulia</t>
  </si>
  <si>
    <t>Quinn Cook</t>
  </si>
  <si>
    <t>Georgios Papagiannis</t>
  </si>
  <si>
    <t>Jimmer Fredette</t>
  </si>
  <si>
    <t>Kendrick Perkins</t>
  </si>
  <si>
    <t>Cassius Stanley</t>
  </si>
  <si>
    <t>Carsen Edwards</t>
  </si>
  <si>
    <t>Omer Asik</t>
  </si>
  <si>
    <t>Andre Iguodala</t>
  </si>
  <si>
    <t>Isaac Okoro</t>
  </si>
  <si>
    <t>Matt Thomas</t>
  </si>
  <si>
    <t>Elijah Hughes</t>
  </si>
  <si>
    <t>Iman Shumpert</t>
  </si>
  <si>
    <t>Malachi Flynn</t>
  </si>
  <si>
    <t>Kostas Papanikolaou</t>
  </si>
  <si>
    <t>Michael Beasley</t>
  </si>
  <si>
    <t>PJ Dozier</t>
  </si>
  <si>
    <t>Anderson Varejao</t>
  </si>
  <si>
    <t>Mo Williams</t>
  </si>
  <si>
    <t>Grayson Allen</t>
  </si>
  <si>
    <t>Tarik Black</t>
  </si>
  <si>
    <t>Nick Richards</t>
  </si>
  <si>
    <t>Frank Mason III</t>
  </si>
  <si>
    <t>Deron Williams</t>
  </si>
  <si>
    <t>CJ Elleby</t>
  </si>
  <si>
    <t>Andre Ingram</t>
  </si>
  <si>
    <t>Amar'e Stoudemire</t>
  </si>
  <si>
    <t>Jordan Nwora</t>
  </si>
  <si>
    <t>Steve Novak</t>
  </si>
  <si>
    <t>Mike Scott</t>
  </si>
  <si>
    <t>Kobi Simmons</t>
  </si>
  <si>
    <t>Semi Ojeleye</t>
  </si>
  <si>
    <t>Luke Babbitt</t>
  </si>
  <si>
    <t>Marial Shayok</t>
  </si>
  <si>
    <t>Isaiah Joe</t>
  </si>
  <si>
    <t>Elliot Williams</t>
  </si>
  <si>
    <t>Matt Williams Jr.</t>
  </si>
  <si>
    <t xml:space="preserve"> SG</t>
  </si>
  <si>
    <t>Brian Roberts</t>
  </si>
  <si>
    <t>Boris Diaw</t>
  </si>
  <si>
    <t>Jaden McDaniels</t>
  </si>
  <si>
    <t>Juan Toscano-Anderson</t>
  </si>
  <si>
    <t>Mario Chalmers</t>
  </si>
  <si>
    <t>Ty Lawson</t>
  </si>
  <si>
    <t>Derrick Williams</t>
  </si>
  <si>
    <t>Gerald Green</t>
  </si>
  <si>
    <t>Ron Baker</t>
  </si>
  <si>
    <t>Andrew Bogut</t>
  </si>
  <si>
    <t>Furkan Aldemir</t>
  </si>
  <si>
    <t>Monta Ellis</t>
  </si>
  <si>
    <t>Sasha Vujacic</t>
  </si>
  <si>
    <t>Brandon Paul</t>
  </si>
  <si>
    <t>Yuta Watanabe</t>
  </si>
  <si>
    <t>Charlie Villanueva</t>
  </si>
  <si>
    <t>Reggie Williams</t>
  </si>
  <si>
    <t>Aaron Craft</t>
  </si>
  <si>
    <t>Shabazz Muhammad</t>
  </si>
  <si>
    <t>Robin Lopez</t>
  </si>
  <si>
    <t>Jamil Wilson</t>
  </si>
  <si>
    <t>Nigel Hayes</t>
  </si>
  <si>
    <t>Tyler Hansbrough</t>
  </si>
  <si>
    <t>Ignas Brazdeikis</t>
  </si>
  <si>
    <t>Vlatko Cancar</t>
  </si>
  <si>
    <t>David Stockton</t>
  </si>
  <si>
    <t>Mindaugas Kuzminskas</t>
  </si>
  <si>
    <t>Chris Chiozza</t>
  </si>
  <si>
    <t>Brandon Rush</t>
  </si>
  <si>
    <t>Bruno Fernando</t>
  </si>
  <si>
    <t>Theo Maledon</t>
  </si>
  <si>
    <t>Russ Smith</t>
  </si>
  <si>
    <t>Joel Bolomboy</t>
  </si>
  <si>
    <t>Isaiah Taylor</t>
  </si>
  <si>
    <t>Jarrett Jack</t>
  </si>
  <si>
    <t>Tyson Chandler</t>
  </si>
  <si>
    <t>Aaron Brooks</t>
  </si>
  <si>
    <t>Romeo Langford</t>
  </si>
  <si>
    <t>Ben Moore</t>
  </si>
  <si>
    <t>Kevin Martin</t>
  </si>
  <si>
    <t>Mfiondu Kabengele</t>
  </si>
  <si>
    <t>Pablo Prigioni</t>
  </si>
  <si>
    <t>Kyle Wiltjer</t>
  </si>
  <si>
    <t>Mitchell Watt</t>
  </si>
  <si>
    <t>Kris Humphries</t>
  </si>
  <si>
    <t>KZ Okpala</t>
  </si>
  <si>
    <t>Marcelo Huertas</t>
  </si>
  <si>
    <t>Garrison Mathews</t>
  </si>
  <si>
    <t>Jahmi'us Ramsey</t>
  </si>
  <si>
    <t>Skylar Mays</t>
  </si>
  <si>
    <t>David West</t>
  </si>
  <si>
    <t>Ryan Kelly</t>
  </si>
  <si>
    <t>Kyle Singler</t>
  </si>
  <si>
    <t>O.J. Mayo</t>
  </si>
  <si>
    <t>Michael Gbinije</t>
  </si>
  <si>
    <t>Andrea Bargnani</t>
  </si>
  <si>
    <t>Matt Bonner</t>
  </si>
  <si>
    <t>Brandon Jennings</t>
  </si>
  <si>
    <t>Terance Mann</t>
  </si>
  <si>
    <t>Andrew White III</t>
  </si>
  <si>
    <t>Drew Gordon</t>
  </si>
  <si>
    <t>Mangok Mathiang</t>
  </si>
  <si>
    <t>Georges Niang</t>
  </si>
  <si>
    <t>Brice Johnson</t>
  </si>
  <si>
    <t>Damjan Rudez</t>
  </si>
  <si>
    <t>Bobby Brown</t>
  </si>
  <si>
    <t>Dante Exum</t>
  </si>
  <si>
    <t>Tyrell Terry</t>
  </si>
  <si>
    <t>Alan Williams</t>
  </si>
  <si>
    <t>Issuf Sanon</t>
  </si>
  <si>
    <t>Roy Hibbert</t>
  </si>
  <si>
    <t>Antonius Cleveland</t>
  </si>
  <si>
    <t>Cameron Bairstow</t>
  </si>
  <si>
    <t>Justin James</t>
  </si>
  <si>
    <t>Mike James</t>
  </si>
  <si>
    <t>Rashad Vaughn</t>
  </si>
  <si>
    <t>Jacob Wiley</t>
  </si>
  <si>
    <t>Daniel Ochefu</t>
  </si>
  <si>
    <t>Jordan Mickey</t>
  </si>
  <si>
    <t>Marcus Thornton</t>
  </si>
  <si>
    <t>Marshall Plumlee</t>
  </si>
  <si>
    <t>Reggie Bullock</t>
  </si>
  <si>
    <t>Cristiano Felicio</t>
  </si>
  <si>
    <t>Chuma Okeke</t>
  </si>
  <si>
    <t>Terrance Ferguson</t>
  </si>
  <si>
    <t>Timothe Luwawu-Cabarrot</t>
  </si>
  <si>
    <t>Sergio Rodriguez</t>
  </si>
  <si>
    <t>Jordan Crawford</t>
  </si>
  <si>
    <t>Sam Merrill</t>
  </si>
  <si>
    <t>Dylan Windler</t>
  </si>
  <si>
    <t>Rakeem Christmas</t>
  </si>
  <si>
    <t>Jordan Bone</t>
  </si>
  <si>
    <t>Tyler Ennis</t>
  </si>
  <si>
    <t>Timofey Mozgov</t>
  </si>
  <si>
    <t>Chinanu Onuaku</t>
  </si>
  <si>
    <t>Chris Clemons</t>
  </si>
  <si>
    <t>Ryan Arcidiacono</t>
  </si>
  <si>
    <t>Cameron Payne</t>
  </si>
  <si>
    <t>Shaquille Harrison</t>
  </si>
  <si>
    <t>Ryan Hollins</t>
  </si>
  <si>
    <t>Tony Carr</t>
  </si>
  <si>
    <t>Rodney Purvis</t>
  </si>
  <si>
    <t>Emeka Okafor</t>
  </si>
  <si>
    <t>Zoran Dragic</t>
  </si>
  <si>
    <t>Sonny Weems</t>
  </si>
  <si>
    <t>Marcos Louzada Silva</t>
  </si>
  <si>
    <t>Tyler Bey</t>
  </si>
  <si>
    <t>Cleanthony Early</t>
  </si>
  <si>
    <t>Briante Weber</t>
  </si>
  <si>
    <t>Jarrell Brantley</t>
  </si>
  <si>
    <t>Al Jefferson</t>
  </si>
  <si>
    <t>Jalen McDaniels</t>
  </si>
  <si>
    <t>Sterling Brown</t>
  </si>
  <si>
    <t>Carl Landry</t>
  </si>
  <si>
    <t>Ramon Sessions</t>
  </si>
  <si>
    <t>Thabo Sefolosha</t>
  </si>
  <si>
    <t>Jameel Warney</t>
  </si>
  <si>
    <t>Joel Berry II</t>
  </si>
  <si>
    <t>Omari Spellman</t>
  </si>
  <si>
    <t>Mychal Mulder</t>
  </si>
  <si>
    <t>Shawn Long</t>
  </si>
  <si>
    <t>James Webb III</t>
  </si>
  <si>
    <t>Jabari Brown</t>
  </si>
  <si>
    <t>Dwight Buycks</t>
  </si>
  <si>
    <t>Danuel House</t>
  </si>
  <si>
    <t>Matisse Thybulle</t>
  </si>
  <si>
    <t>Josh Hart</t>
  </si>
  <si>
    <t>Troy Brown</t>
  </si>
  <si>
    <t>PC, C</t>
  </si>
  <si>
    <t>Punt</t>
  </si>
  <si>
    <t>#raw!J2</t>
  </si>
  <si>
    <t>#raw!J3</t>
  </si>
  <si>
    <t>#raw!J4</t>
  </si>
  <si>
    <t>#raw!J5</t>
  </si>
  <si>
    <t>#raw!J6</t>
  </si>
  <si>
    <t>#raw!J7</t>
  </si>
  <si>
    <t>#raw!J8</t>
  </si>
  <si>
    <t>#raw!J9</t>
  </si>
  <si>
    <t>#raw!J10</t>
  </si>
  <si>
    <t>#raw!J11</t>
  </si>
  <si>
    <t>#raw!J12</t>
  </si>
  <si>
    <t>#raw!J13</t>
  </si>
  <si>
    <t>#raw!J14</t>
  </si>
  <si>
    <t>#raw!J15</t>
  </si>
  <si>
    <t>#raw!J16</t>
  </si>
  <si>
    <t>#raw!J17</t>
  </si>
  <si>
    <t>#raw!J18</t>
  </si>
  <si>
    <t>#raw!J19</t>
  </si>
  <si>
    <t>#raw!J20</t>
  </si>
  <si>
    <t>#raw!J21</t>
  </si>
  <si>
    <t>#raw!J22</t>
  </si>
  <si>
    <t>#raw!J23</t>
  </si>
  <si>
    <t>#raw!J24</t>
  </si>
  <si>
    <t>#raw!J25</t>
  </si>
  <si>
    <t>#raw!J26</t>
  </si>
  <si>
    <t>#raw!J27</t>
  </si>
  <si>
    <t>#raw!J28</t>
  </si>
  <si>
    <t>#raw!J29</t>
  </si>
  <si>
    <t>#raw!J30</t>
  </si>
  <si>
    <t>#raw!J31</t>
  </si>
  <si>
    <t>#raw!J32</t>
  </si>
  <si>
    <t>#raw!J33</t>
  </si>
  <si>
    <t>#raw!J34</t>
  </si>
  <si>
    <t>#raw!J35</t>
  </si>
  <si>
    <t>#raw!J36</t>
  </si>
  <si>
    <t>#raw!J37</t>
  </si>
  <si>
    <t>#raw!J38</t>
  </si>
  <si>
    <t>#raw!J39</t>
  </si>
  <si>
    <t>#raw!J40</t>
  </si>
  <si>
    <t>#raw!J41</t>
  </si>
  <si>
    <t>#raw!J42</t>
  </si>
  <si>
    <t>#raw!J43</t>
  </si>
  <si>
    <t>#raw!J44</t>
  </si>
  <si>
    <t>#raw!J45</t>
  </si>
  <si>
    <t>#raw!J46</t>
  </si>
  <si>
    <t>#raw!J47</t>
  </si>
  <si>
    <t>#raw!J48</t>
  </si>
  <si>
    <t>#raw!J49</t>
  </si>
  <si>
    <t>#raw!J50</t>
  </si>
  <si>
    <t>#raw!J51</t>
  </si>
  <si>
    <t>#raw!J52</t>
  </si>
  <si>
    <t>#raw!J53</t>
  </si>
  <si>
    <t>#raw!J54</t>
  </si>
  <si>
    <t>#raw!J55</t>
  </si>
  <si>
    <t>#raw!J56</t>
  </si>
  <si>
    <t>#raw!J57</t>
  </si>
  <si>
    <t>#raw!J58</t>
  </si>
  <si>
    <t>#raw!J59</t>
  </si>
  <si>
    <t>#raw!J60</t>
  </si>
  <si>
    <t>#raw!J61</t>
  </si>
  <si>
    <t>#raw!J62</t>
  </si>
  <si>
    <t>#raw!J63</t>
  </si>
  <si>
    <t>#raw!J64</t>
  </si>
  <si>
    <t>#raw!J65</t>
  </si>
  <si>
    <t>#raw!J66</t>
  </si>
  <si>
    <t>#raw!J67</t>
  </si>
  <si>
    <t>#raw!J68</t>
  </si>
  <si>
    <t>#raw!J69</t>
  </si>
  <si>
    <t>#raw!J70</t>
  </si>
  <si>
    <t>#raw!J71</t>
  </si>
  <si>
    <t>#raw!J72</t>
  </si>
  <si>
    <t>#raw!J73</t>
  </si>
  <si>
    <t>#raw!J74</t>
  </si>
  <si>
    <t>#raw!J75</t>
  </si>
  <si>
    <t>#raw!J76</t>
  </si>
  <si>
    <t>#raw!J77</t>
  </si>
  <si>
    <t>#raw!J78</t>
  </si>
  <si>
    <t>#raw!J79</t>
  </si>
  <si>
    <t>#raw!J80</t>
  </si>
  <si>
    <t>#raw!J81</t>
  </si>
  <si>
    <t>#raw!J82</t>
  </si>
  <si>
    <t>#raw!J83</t>
  </si>
  <si>
    <t>#raw!J84</t>
  </si>
  <si>
    <t>#raw!J85</t>
  </si>
  <si>
    <t>#raw!J86</t>
  </si>
  <si>
    <t>#raw!J87</t>
  </si>
  <si>
    <t>#raw!J88</t>
  </si>
  <si>
    <t>#raw!J89</t>
  </si>
  <si>
    <t>#raw!J90</t>
  </si>
  <si>
    <t>#raw!J91</t>
  </si>
  <si>
    <t>#raw!J92</t>
  </si>
  <si>
    <t>#raw!J93</t>
  </si>
  <si>
    <t>#raw!J94</t>
  </si>
  <si>
    <t>#raw!J95</t>
  </si>
  <si>
    <t>#raw!J96</t>
  </si>
  <si>
    <t>#raw!J97</t>
  </si>
  <si>
    <t>#raw!J98</t>
  </si>
  <si>
    <t>#raw!J99</t>
  </si>
  <si>
    <t>#raw!J100</t>
  </si>
  <si>
    <t>#raw!J101</t>
  </si>
  <si>
    <t>#raw!J102</t>
  </si>
  <si>
    <t>#raw!J103</t>
  </si>
  <si>
    <t>#raw!J104</t>
  </si>
  <si>
    <t>#raw!J105</t>
  </si>
  <si>
    <t>#raw!J106</t>
  </si>
  <si>
    <t>#raw!J107</t>
  </si>
  <si>
    <t>#raw!J108</t>
  </si>
  <si>
    <t>#raw!J109</t>
  </si>
  <si>
    <t>#raw!J110</t>
  </si>
  <si>
    <t>#raw!J111</t>
  </si>
  <si>
    <t>#raw!J112</t>
  </si>
  <si>
    <t>#raw!J113</t>
  </si>
  <si>
    <t>#raw!J114</t>
  </si>
  <si>
    <t>#raw!J115</t>
  </si>
  <si>
    <t>#raw!J116</t>
  </si>
  <si>
    <t>#raw!J117</t>
  </si>
  <si>
    <t>#raw!J118</t>
  </si>
  <si>
    <t>#raw!J119</t>
  </si>
  <si>
    <t>#raw!J120</t>
  </si>
  <si>
    <t>#raw!J121</t>
  </si>
  <si>
    <t>#raw!J122</t>
  </si>
  <si>
    <t>#raw!J123</t>
  </si>
  <si>
    <t>#raw!J124</t>
  </si>
  <si>
    <t>#raw!J125</t>
  </si>
  <si>
    <t>#raw!J126</t>
  </si>
  <si>
    <t>#raw!J127</t>
  </si>
  <si>
    <t>#raw!J128</t>
  </si>
  <si>
    <t>#raw!J129</t>
  </si>
  <si>
    <t>#raw!J130</t>
  </si>
  <si>
    <t>#raw!J131</t>
  </si>
  <si>
    <t>#raw!J132</t>
  </si>
  <si>
    <t>#raw!J133</t>
  </si>
  <si>
    <t>#raw!J134</t>
  </si>
  <si>
    <t>#raw!J135</t>
  </si>
  <si>
    <t>#raw!J136</t>
  </si>
  <si>
    <t>#raw!J137</t>
  </si>
  <si>
    <t>#raw!J138</t>
  </si>
  <si>
    <t>#raw!J139</t>
  </si>
  <si>
    <t>#raw!J140</t>
  </si>
  <si>
    <t>#raw!J141</t>
  </si>
  <si>
    <t>#raw!J142</t>
  </si>
  <si>
    <t>#raw!J143</t>
  </si>
  <si>
    <t>#raw!J144</t>
  </si>
  <si>
    <t>#raw!J145</t>
  </si>
  <si>
    <t>#raw!J146</t>
  </si>
  <si>
    <t>#raw!J147</t>
  </si>
  <si>
    <t>#raw!J148</t>
  </si>
  <si>
    <t>#raw!J149</t>
  </si>
  <si>
    <t>#raw!J150</t>
  </si>
  <si>
    <t>#raw!J151</t>
  </si>
  <si>
    <t>#raw!J152</t>
  </si>
  <si>
    <t>#raw!J153</t>
  </si>
  <si>
    <t>#raw!J154</t>
  </si>
  <si>
    <t>#raw!J155</t>
  </si>
  <si>
    <t>#raw!J156</t>
  </si>
  <si>
    <t>#raw!J157</t>
  </si>
  <si>
    <t>#raw!J158</t>
  </si>
  <si>
    <t>#raw!J159</t>
  </si>
  <si>
    <t>#raw!J160</t>
  </si>
  <si>
    <t>#raw!J161</t>
  </si>
  <si>
    <t>#raw!J162</t>
  </si>
  <si>
    <t>#raw!J163</t>
  </si>
  <si>
    <t>#raw!J164</t>
  </si>
  <si>
    <t>#raw!J165</t>
  </si>
  <si>
    <t>#raw!J166</t>
  </si>
  <si>
    <t>#raw!J167</t>
  </si>
  <si>
    <t>#raw!J168</t>
  </si>
  <si>
    <t>#raw!J169</t>
  </si>
  <si>
    <t>#raw!J170</t>
  </si>
  <si>
    <t>#raw!J171</t>
  </si>
  <si>
    <t>#raw!J172</t>
  </si>
  <si>
    <t>#raw!J173</t>
  </si>
  <si>
    <t>#raw!J174</t>
  </si>
  <si>
    <t>#raw!J175</t>
  </si>
  <si>
    <t>#raw!J176</t>
  </si>
  <si>
    <t>#raw!J177</t>
  </si>
  <si>
    <t>#raw!J178</t>
  </si>
  <si>
    <t>#raw!J179</t>
  </si>
  <si>
    <t>#raw!J180</t>
  </si>
  <si>
    <t>#raw!J181</t>
  </si>
  <si>
    <t>#raw!J182</t>
  </si>
  <si>
    <t>#raw!J183</t>
  </si>
  <si>
    <t>#raw!J184</t>
  </si>
  <si>
    <t>#raw!J185</t>
  </si>
  <si>
    <t>#raw!J186</t>
  </si>
  <si>
    <t>#raw!J187</t>
  </si>
  <si>
    <t>#raw!J188</t>
  </si>
  <si>
    <t>#raw!J189</t>
  </si>
  <si>
    <t>#raw!J190</t>
  </si>
  <si>
    <t>#raw!J191</t>
  </si>
  <si>
    <t>#raw!J192</t>
  </si>
  <si>
    <t>#raw!J193</t>
  </si>
  <si>
    <t>#raw!J194</t>
  </si>
  <si>
    <t>#raw!J195</t>
  </si>
  <si>
    <t>#raw!J196</t>
  </si>
  <si>
    <t>#raw!J197</t>
  </si>
  <si>
    <t>#raw!J198</t>
  </si>
  <si>
    <t>#raw!J199</t>
  </si>
  <si>
    <t>#raw!J200</t>
  </si>
  <si>
    <t>#raw!J201</t>
  </si>
  <si>
    <t>#raw!J202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</si>
</sst>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8" fillId="0" borderId="0" xfId="0" applyFon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21</v>
    <v>8</v>
    <v>200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EA46-0EA6-46B4-82DB-C3BD0B871076}">
  <dimension ref="A1:Y589"/>
  <sheetViews>
    <sheetView workbookViewId="0">
      <selection activeCell="A57" sqref="A57"/>
    </sheetView>
  </sheetViews>
  <sheetFormatPr defaultRowHeight="14.5" x14ac:dyDescent="0.35"/>
  <cols>
    <col min="2" max="2" width="15.7265625" customWidth="1"/>
    <col min="24" max="24" width="23.36328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263</v>
      </c>
    </row>
    <row r="2" spans="1:25" x14ac:dyDescent="0.35">
      <c r="A2">
        <v>1</v>
      </c>
      <c r="B2" t="s">
        <v>15</v>
      </c>
      <c r="C2" t="str">
        <f>VLOOKUP($B2, $X$2:$Y$6000, 2, FALSE)</f>
        <v>SG, PG</v>
      </c>
      <c r="D2" t="s">
        <v>16</v>
      </c>
      <c r="E2">
        <v>64</v>
      </c>
      <c r="F2">
        <v>36.299999999999997</v>
      </c>
      <c r="G2">
        <v>-0.57999999999999996</v>
      </c>
      <c r="H2">
        <v>5.09</v>
      </c>
      <c r="I2">
        <v>3.66</v>
      </c>
      <c r="J2">
        <v>3.36</v>
      </c>
      <c r="K2">
        <v>0.77</v>
      </c>
      <c r="L2">
        <v>3.28</v>
      </c>
      <c r="M2">
        <v>2.2200000000000002</v>
      </c>
      <c r="N2">
        <v>0.93</v>
      </c>
      <c r="O2">
        <v>-3.6</v>
      </c>
      <c r="X2" t="s">
        <v>41</v>
      </c>
      <c r="Y2" t="s">
        <v>481</v>
      </c>
    </row>
    <row r="3" spans="1:25" x14ac:dyDescent="0.35">
      <c r="A3">
        <v>2</v>
      </c>
      <c r="B3" t="s">
        <v>17</v>
      </c>
      <c r="C3" t="str">
        <f t="shared" ref="C3:C66" si="0">VLOOKUP($B3, $X$2:$Y$6000, 2, FALSE)</f>
        <v>PF, C</v>
      </c>
      <c r="D3" t="s">
        <v>18</v>
      </c>
      <c r="E3">
        <v>65</v>
      </c>
      <c r="F3">
        <v>34.799999999999997</v>
      </c>
      <c r="G3">
        <v>1.89</v>
      </c>
      <c r="H3">
        <v>2.92</v>
      </c>
      <c r="I3">
        <v>-0.23</v>
      </c>
      <c r="J3">
        <v>2.13</v>
      </c>
      <c r="K3">
        <v>1.91</v>
      </c>
      <c r="L3">
        <v>0.42</v>
      </c>
      <c r="M3">
        <v>1.51</v>
      </c>
      <c r="N3">
        <v>4.38</v>
      </c>
      <c r="O3">
        <v>-1.1599999999999999</v>
      </c>
      <c r="X3" t="s">
        <v>33</v>
      </c>
      <c r="Y3" t="s">
        <v>25</v>
      </c>
    </row>
    <row r="4" spans="1:25" x14ac:dyDescent="0.35">
      <c r="A4">
        <v>3</v>
      </c>
      <c r="B4" t="s">
        <v>19</v>
      </c>
      <c r="C4" t="str">
        <f t="shared" si="0"/>
        <v>C</v>
      </c>
      <c r="D4" t="s">
        <v>21</v>
      </c>
      <c r="E4">
        <v>69</v>
      </c>
      <c r="F4">
        <v>33.1</v>
      </c>
      <c r="G4">
        <v>1.74</v>
      </c>
      <c r="H4">
        <v>0.93</v>
      </c>
      <c r="I4">
        <v>1.99</v>
      </c>
      <c r="J4">
        <v>1.89</v>
      </c>
      <c r="K4">
        <v>2.6</v>
      </c>
      <c r="L4">
        <v>0.69</v>
      </c>
      <c r="M4">
        <v>0.49</v>
      </c>
      <c r="N4">
        <v>2.41</v>
      </c>
      <c r="O4">
        <v>-2.2000000000000002</v>
      </c>
      <c r="X4" t="s">
        <v>29</v>
      </c>
      <c r="Y4" t="s">
        <v>20</v>
      </c>
    </row>
    <row r="5" spans="1:25" x14ac:dyDescent="0.35">
      <c r="A5" t="s">
        <v>264</v>
      </c>
      <c r="B5" t="s">
        <v>24</v>
      </c>
      <c r="C5" t="str">
        <f t="shared" si="0"/>
        <v>PG</v>
      </c>
      <c r="D5" t="s">
        <v>26</v>
      </c>
      <c r="E5">
        <v>67</v>
      </c>
      <c r="F5">
        <v>35.9</v>
      </c>
      <c r="G5">
        <v>-0.13</v>
      </c>
      <c r="H5">
        <v>4.3099999999999996</v>
      </c>
      <c r="I5">
        <v>2.81</v>
      </c>
      <c r="J5">
        <v>2.46</v>
      </c>
      <c r="K5">
        <v>-0.25</v>
      </c>
      <c r="L5">
        <v>2.92</v>
      </c>
      <c r="M5">
        <v>0.54</v>
      </c>
      <c r="N5">
        <v>-0.66</v>
      </c>
      <c r="O5">
        <v>-1.67</v>
      </c>
      <c r="X5" t="s">
        <v>15</v>
      </c>
      <c r="Y5" t="s">
        <v>482</v>
      </c>
    </row>
    <row r="6" spans="1:25" x14ac:dyDescent="0.35">
      <c r="A6" t="s">
        <v>265</v>
      </c>
      <c r="B6" t="s">
        <v>27</v>
      </c>
      <c r="C6" t="str">
        <f t="shared" si="0"/>
        <v>SF</v>
      </c>
      <c r="D6" t="s">
        <v>28</v>
      </c>
      <c r="E6">
        <v>60</v>
      </c>
      <c r="F6">
        <v>32.1</v>
      </c>
      <c r="G6">
        <v>0.74</v>
      </c>
      <c r="H6">
        <v>3.07</v>
      </c>
      <c r="I6">
        <v>0.76</v>
      </c>
      <c r="J6">
        <v>2.1800000000000002</v>
      </c>
      <c r="K6">
        <v>0.88</v>
      </c>
      <c r="L6">
        <v>1.31</v>
      </c>
      <c r="M6">
        <v>2.15</v>
      </c>
      <c r="N6">
        <v>0.15</v>
      </c>
      <c r="O6">
        <v>-1.21</v>
      </c>
      <c r="X6" t="s">
        <v>17</v>
      </c>
      <c r="Y6" t="s">
        <v>483</v>
      </c>
    </row>
    <row r="7" spans="1:25" x14ac:dyDescent="0.35">
      <c r="A7" t="s">
        <v>266</v>
      </c>
      <c r="B7" t="s">
        <v>22</v>
      </c>
      <c r="C7" t="str">
        <f t="shared" si="0"/>
        <v>PG</v>
      </c>
      <c r="D7" t="s">
        <v>23</v>
      </c>
      <c r="E7">
        <v>65</v>
      </c>
      <c r="F7">
        <v>33.1</v>
      </c>
      <c r="G7">
        <v>0</v>
      </c>
      <c r="H7">
        <v>4.24</v>
      </c>
      <c r="I7">
        <v>2.93</v>
      </c>
      <c r="J7">
        <v>2.0699999999999998</v>
      </c>
      <c r="K7">
        <v>0.27</v>
      </c>
      <c r="L7">
        <v>2.2000000000000002</v>
      </c>
      <c r="M7">
        <v>0.68</v>
      </c>
      <c r="N7">
        <v>-0.15</v>
      </c>
      <c r="O7">
        <v>-2.64</v>
      </c>
      <c r="X7" t="s">
        <v>45</v>
      </c>
      <c r="Y7" t="s">
        <v>484</v>
      </c>
    </row>
    <row r="8" spans="1:25" x14ac:dyDescent="0.35">
      <c r="A8">
        <v>7</v>
      </c>
      <c r="B8" t="s">
        <v>29</v>
      </c>
      <c r="C8" t="str">
        <f t="shared" si="0"/>
        <v>C</v>
      </c>
      <c r="D8" t="s">
        <v>30</v>
      </c>
      <c r="E8">
        <v>70</v>
      </c>
      <c r="F8">
        <v>32.299999999999997</v>
      </c>
      <c r="G8">
        <v>2.25</v>
      </c>
      <c r="H8">
        <v>0.92</v>
      </c>
      <c r="I8">
        <v>-0.32</v>
      </c>
      <c r="J8">
        <v>1.18</v>
      </c>
      <c r="K8">
        <v>2.2799999999999998</v>
      </c>
      <c r="L8">
        <v>2.7</v>
      </c>
      <c r="M8">
        <v>1</v>
      </c>
      <c r="N8">
        <v>0.49</v>
      </c>
      <c r="O8">
        <v>-2</v>
      </c>
      <c r="X8" t="s">
        <v>24</v>
      </c>
      <c r="Y8" t="s">
        <v>25</v>
      </c>
    </row>
    <row r="9" spans="1:25" x14ac:dyDescent="0.35">
      <c r="A9" t="s">
        <v>267</v>
      </c>
      <c r="B9" t="s">
        <v>39</v>
      </c>
      <c r="C9" t="str">
        <f t="shared" si="0"/>
        <v>PG</v>
      </c>
      <c r="D9" t="s">
        <v>40</v>
      </c>
      <c r="E9">
        <v>60</v>
      </c>
      <c r="F9">
        <v>32.200000000000003</v>
      </c>
      <c r="G9">
        <v>0.92</v>
      </c>
      <c r="H9">
        <v>2.91</v>
      </c>
      <c r="I9">
        <v>1.08</v>
      </c>
      <c r="J9">
        <v>1.82</v>
      </c>
      <c r="K9">
        <v>-0.25</v>
      </c>
      <c r="L9">
        <v>2</v>
      </c>
      <c r="M9">
        <v>1.03</v>
      </c>
      <c r="N9">
        <v>-0.15</v>
      </c>
      <c r="O9">
        <v>-1.19</v>
      </c>
      <c r="X9" t="s">
        <v>53</v>
      </c>
      <c r="Y9" t="s">
        <v>484</v>
      </c>
    </row>
    <row r="10" spans="1:25" x14ac:dyDescent="0.35">
      <c r="A10" t="s">
        <v>268</v>
      </c>
      <c r="B10" t="s">
        <v>37</v>
      </c>
      <c r="C10" t="str">
        <f t="shared" si="0"/>
        <v>C</v>
      </c>
      <c r="D10" t="s">
        <v>38</v>
      </c>
      <c r="E10">
        <v>60</v>
      </c>
      <c r="F10">
        <v>30.7</v>
      </c>
      <c r="G10">
        <v>0.76</v>
      </c>
      <c r="H10">
        <v>1.6</v>
      </c>
      <c r="I10">
        <v>-0.44</v>
      </c>
      <c r="J10">
        <v>1.71</v>
      </c>
      <c r="K10">
        <v>3.03</v>
      </c>
      <c r="L10">
        <v>0.35</v>
      </c>
      <c r="M10">
        <v>0.1</v>
      </c>
      <c r="N10">
        <v>2.46</v>
      </c>
      <c r="O10">
        <v>-1.99</v>
      </c>
      <c r="X10" t="s">
        <v>19</v>
      </c>
      <c r="Y10" t="s">
        <v>20</v>
      </c>
    </row>
    <row r="11" spans="1:25" x14ac:dyDescent="0.35">
      <c r="A11" t="s">
        <v>269</v>
      </c>
      <c r="B11" t="s">
        <v>31</v>
      </c>
      <c r="C11" t="str">
        <f t="shared" si="0"/>
        <v>PG</v>
      </c>
      <c r="D11" t="s">
        <v>32</v>
      </c>
      <c r="E11">
        <v>68</v>
      </c>
      <c r="F11">
        <v>34.1</v>
      </c>
      <c r="G11">
        <v>-0.67</v>
      </c>
      <c r="H11">
        <v>3.86</v>
      </c>
      <c r="I11">
        <v>2.21</v>
      </c>
      <c r="J11">
        <v>2.16</v>
      </c>
      <c r="K11">
        <v>-0.52</v>
      </c>
      <c r="L11">
        <v>3.99</v>
      </c>
      <c r="M11">
        <v>0.27</v>
      </c>
      <c r="N11">
        <v>-1.05</v>
      </c>
      <c r="O11">
        <v>-2.8</v>
      </c>
      <c r="X11" t="s">
        <v>22</v>
      </c>
      <c r="Y11" t="s">
        <v>25</v>
      </c>
    </row>
    <row r="12" spans="1:25" x14ac:dyDescent="0.35">
      <c r="A12" t="s">
        <v>270</v>
      </c>
      <c r="B12" t="s">
        <v>44</v>
      </c>
      <c r="C12" t="str">
        <f t="shared" si="0"/>
        <v>C</v>
      </c>
      <c r="D12" t="s">
        <v>36</v>
      </c>
      <c r="E12">
        <v>67</v>
      </c>
      <c r="F12">
        <v>32.5</v>
      </c>
      <c r="G12">
        <v>3.47</v>
      </c>
      <c r="H12">
        <v>-0.17</v>
      </c>
      <c r="I12">
        <v>-1.51</v>
      </c>
      <c r="J12">
        <v>0.95</v>
      </c>
      <c r="K12">
        <v>2.83</v>
      </c>
      <c r="L12">
        <v>-0.28999999999999998</v>
      </c>
      <c r="M12">
        <v>-0.2</v>
      </c>
      <c r="N12">
        <v>2.68</v>
      </c>
      <c r="O12">
        <v>-0.59</v>
      </c>
      <c r="X12" t="s">
        <v>31</v>
      </c>
      <c r="Y12" t="s">
        <v>25</v>
      </c>
    </row>
    <row r="13" spans="1:25" x14ac:dyDescent="0.35">
      <c r="A13" t="s">
        <v>271</v>
      </c>
      <c r="B13" t="s">
        <v>35</v>
      </c>
      <c r="C13" t="str">
        <f t="shared" si="0"/>
        <v>SG, PG</v>
      </c>
      <c r="D13" t="s">
        <v>36</v>
      </c>
      <c r="E13">
        <v>70</v>
      </c>
      <c r="F13">
        <v>35.6</v>
      </c>
      <c r="G13">
        <v>0.71</v>
      </c>
      <c r="H13">
        <v>4.75</v>
      </c>
      <c r="I13">
        <v>0.78</v>
      </c>
      <c r="J13">
        <v>2.14</v>
      </c>
      <c r="K13">
        <v>-0.21</v>
      </c>
      <c r="L13">
        <v>2.23</v>
      </c>
      <c r="M13">
        <v>-7.0000000000000007E-2</v>
      </c>
      <c r="N13">
        <v>-0.56000000000000005</v>
      </c>
      <c r="O13">
        <v>-2.6</v>
      </c>
      <c r="X13" t="s">
        <v>48</v>
      </c>
      <c r="Y13" t="s">
        <v>481</v>
      </c>
    </row>
    <row r="14" spans="1:25" x14ac:dyDescent="0.35">
      <c r="A14" t="s">
        <v>272</v>
      </c>
      <c r="B14" t="s">
        <v>43</v>
      </c>
      <c r="C14" t="str">
        <f t="shared" si="0"/>
        <v>SF</v>
      </c>
      <c r="D14" t="s">
        <v>28</v>
      </c>
      <c r="E14">
        <v>63</v>
      </c>
      <c r="F14">
        <v>33.200000000000003</v>
      </c>
      <c r="G14">
        <v>-1.23</v>
      </c>
      <c r="H14">
        <v>2.36</v>
      </c>
      <c r="I14">
        <v>2.4900000000000002</v>
      </c>
      <c r="J14">
        <v>1.71</v>
      </c>
      <c r="K14">
        <v>0.65</v>
      </c>
      <c r="L14">
        <v>0.79</v>
      </c>
      <c r="M14">
        <v>1.86</v>
      </c>
      <c r="N14">
        <v>-0.22</v>
      </c>
      <c r="O14">
        <v>-1.59</v>
      </c>
      <c r="X14" t="s">
        <v>35</v>
      </c>
      <c r="Y14" t="s">
        <v>482</v>
      </c>
    </row>
    <row r="15" spans="1:25" x14ac:dyDescent="0.35">
      <c r="A15" t="s">
        <v>273</v>
      </c>
      <c r="B15" t="s">
        <v>33</v>
      </c>
      <c r="C15" t="str">
        <f t="shared" si="0"/>
        <v>PG</v>
      </c>
      <c r="D15" t="s">
        <v>34</v>
      </c>
      <c r="E15">
        <v>67</v>
      </c>
      <c r="F15">
        <v>34.1</v>
      </c>
      <c r="G15">
        <v>0.31</v>
      </c>
      <c r="H15">
        <v>-0.13</v>
      </c>
      <c r="I15">
        <v>1.6</v>
      </c>
      <c r="J15">
        <v>2.57</v>
      </c>
      <c r="K15">
        <v>1.95</v>
      </c>
      <c r="L15">
        <v>3.68</v>
      </c>
      <c r="M15">
        <v>0.49</v>
      </c>
      <c r="N15">
        <v>-0.54</v>
      </c>
      <c r="O15">
        <v>-3.14</v>
      </c>
      <c r="X15" t="s">
        <v>37</v>
      </c>
      <c r="Y15" t="s">
        <v>20</v>
      </c>
    </row>
    <row r="16" spans="1:25" x14ac:dyDescent="0.35">
      <c r="A16" t="s">
        <v>274</v>
      </c>
      <c r="B16" t="s">
        <v>51</v>
      </c>
      <c r="C16" t="str">
        <f t="shared" si="0"/>
        <v>PF, C</v>
      </c>
      <c r="D16" t="s">
        <v>34</v>
      </c>
      <c r="E16">
        <v>55</v>
      </c>
      <c r="F16">
        <v>30.8</v>
      </c>
      <c r="G16">
        <v>-0.84</v>
      </c>
      <c r="H16">
        <v>0.55000000000000004</v>
      </c>
      <c r="I16">
        <v>1.24</v>
      </c>
      <c r="J16">
        <v>1.19</v>
      </c>
      <c r="K16">
        <v>1.89</v>
      </c>
      <c r="L16">
        <v>-0.38</v>
      </c>
      <c r="M16">
        <v>-0.51</v>
      </c>
      <c r="N16">
        <v>3.6</v>
      </c>
      <c r="O16">
        <v>-0.09</v>
      </c>
      <c r="X16" t="s">
        <v>65</v>
      </c>
      <c r="Y16" t="s">
        <v>25</v>
      </c>
    </row>
    <row r="17" spans="1:25" x14ac:dyDescent="0.35">
      <c r="A17" t="s">
        <v>275</v>
      </c>
      <c r="B17" t="s">
        <v>46</v>
      </c>
      <c r="C17" t="str">
        <f t="shared" si="0"/>
        <v>SF, SG</v>
      </c>
      <c r="D17" t="s">
        <v>47</v>
      </c>
      <c r="E17">
        <v>64</v>
      </c>
      <c r="F17">
        <v>33.4</v>
      </c>
      <c r="G17">
        <v>-0.15</v>
      </c>
      <c r="H17">
        <v>2.6</v>
      </c>
      <c r="I17">
        <v>-0.84</v>
      </c>
      <c r="J17">
        <v>1.1000000000000001</v>
      </c>
      <c r="K17">
        <v>0.72</v>
      </c>
      <c r="L17">
        <v>1.93</v>
      </c>
      <c r="M17">
        <v>2.15</v>
      </c>
      <c r="N17">
        <v>0.15</v>
      </c>
      <c r="O17">
        <v>-1.03</v>
      </c>
      <c r="X17" t="s">
        <v>64</v>
      </c>
      <c r="Y17" t="s">
        <v>25</v>
      </c>
    </row>
    <row r="18" spans="1:25" x14ac:dyDescent="0.35">
      <c r="A18" t="s">
        <v>276</v>
      </c>
      <c r="B18" t="s">
        <v>48</v>
      </c>
      <c r="C18" t="str">
        <f t="shared" si="0"/>
        <v>PF, SF</v>
      </c>
      <c r="D18" t="s">
        <v>49</v>
      </c>
      <c r="E18">
        <v>70</v>
      </c>
      <c r="F18">
        <v>34.6</v>
      </c>
      <c r="G18">
        <v>-0.28000000000000003</v>
      </c>
      <c r="H18">
        <v>0.89</v>
      </c>
      <c r="I18">
        <v>1.72</v>
      </c>
      <c r="J18">
        <v>1.74</v>
      </c>
      <c r="K18">
        <v>0.96</v>
      </c>
      <c r="L18">
        <v>0.51</v>
      </c>
      <c r="M18">
        <v>1.25</v>
      </c>
      <c r="N18">
        <v>0.78</v>
      </c>
      <c r="O18">
        <v>-1.02</v>
      </c>
      <c r="X18" t="s">
        <v>27</v>
      </c>
      <c r="Y18" t="s">
        <v>215</v>
      </c>
    </row>
    <row r="19" spans="1:25" x14ac:dyDescent="0.35">
      <c r="A19" t="s">
        <v>277</v>
      </c>
      <c r="B19" t="s">
        <v>41</v>
      </c>
      <c r="C19" t="str">
        <f t="shared" si="0"/>
        <v>PF, SF</v>
      </c>
      <c r="D19" t="s">
        <v>42</v>
      </c>
      <c r="E19">
        <v>69</v>
      </c>
      <c r="F19">
        <v>30.8</v>
      </c>
      <c r="G19">
        <v>4.18</v>
      </c>
      <c r="H19">
        <v>-4.8099999999999996</v>
      </c>
      <c r="I19">
        <v>0.12</v>
      </c>
      <c r="J19">
        <v>2.63</v>
      </c>
      <c r="K19">
        <v>3.7</v>
      </c>
      <c r="L19">
        <v>1.78</v>
      </c>
      <c r="M19">
        <v>0.27</v>
      </c>
      <c r="N19">
        <v>1.17</v>
      </c>
      <c r="O19">
        <v>-2.61</v>
      </c>
      <c r="X19" t="s">
        <v>57</v>
      </c>
      <c r="Y19" t="s">
        <v>110</v>
      </c>
    </row>
    <row r="20" spans="1:25" x14ac:dyDescent="0.35">
      <c r="A20" t="s">
        <v>278</v>
      </c>
      <c r="B20" t="s">
        <v>54</v>
      </c>
      <c r="C20" t="str">
        <f t="shared" si="0"/>
        <v>C</v>
      </c>
      <c r="D20" t="s">
        <v>55</v>
      </c>
      <c r="E20">
        <v>69</v>
      </c>
      <c r="F20">
        <v>31.6</v>
      </c>
      <c r="G20">
        <v>1.1299999999999999</v>
      </c>
      <c r="H20">
        <v>0.22</v>
      </c>
      <c r="I20">
        <v>0.28000000000000003</v>
      </c>
      <c r="J20">
        <v>1.02</v>
      </c>
      <c r="K20">
        <v>2.4</v>
      </c>
      <c r="L20">
        <v>0.57999999999999996</v>
      </c>
      <c r="M20">
        <v>-0.05</v>
      </c>
      <c r="N20">
        <v>0.63</v>
      </c>
      <c r="O20">
        <v>0.21</v>
      </c>
      <c r="X20" t="s">
        <v>46</v>
      </c>
      <c r="Y20" t="s">
        <v>485</v>
      </c>
    </row>
    <row r="21" spans="1:25" x14ac:dyDescent="0.35">
      <c r="A21" t="s">
        <v>279</v>
      </c>
      <c r="B21" t="s">
        <v>50</v>
      </c>
      <c r="C21" t="str">
        <f t="shared" si="0"/>
        <v>C, PF</v>
      </c>
      <c r="D21" t="s">
        <v>47</v>
      </c>
      <c r="E21">
        <v>65</v>
      </c>
      <c r="F21">
        <v>34.5</v>
      </c>
      <c r="G21">
        <v>3.19</v>
      </c>
      <c r="H21">
        <v>-1.28</v>
      </c>
      <c r="I21">
        <v>-1.75</v>
      </c>
      <c r="J21">
        <v>0.75</v>
      </c>
      <c r="K21">
        <v>2.46</v>
      </c>
      <c r="L21">
        <v>1.59</v>
      </c>
      <c r="M21">
        <v>0.61</v>
      </c>
      <c r="N21">
        <v>2.02</v>
      </c>
      <c r="O21">
        <v>-1.62</v>
      </c>
      <c r="X21" t="s">
        <v>77</v>
      </c>
      <c r="Y21" t="s">
        <v>124</v>
      </c>
    </row>
    <row r="22" spans="1:25" x14ac:dyDescent="0.35">
      <c r="A22">
        <v>21</v>
      </c>
      <c r="B22" t="s">
        <v>52</v>
      </c>
      <c r="C22" t="str">
        <f t="shared" si="0"/>
        <v>C</v>
      </c>
      <c r="D22" t="s">
        <v>26</v>
      </c>
      <c r="E22">
        <v>60</v>
      </c>
      <c r="F22">
        <v>30.1</v>
      </c>
      <c r="G22">
        <v>1.17</v>
      </c>
      <c r="H22">
        <v>0.27</v>
      </c>
      <c r="I22">
        <v>-1.29</v>
      </c>
      <c r="J22">
        <v>0.44</v>
      </c>
      <c r="K22">
        <v>2.0499999999999998</v>
      </c>
      <c r="L22">
        <v>0.59</v>
      </c>
      <c r="M22">
        <v>0.83</v>
      </c>
      <c r="N22">
        <v>2.48</v>
      </c>
      <c r="O22">
        <v>-0.69</v>
      </c>
      <c r="X22" t="s">
        <v>123</v>
      </c>
      <c r="Y22" t="s">
        <v>124</v>
      </c>
    </row>
    <row r="23" spans="1:25" x14ac:dyDescent="0.35">
      <c r="A23" t="s">
        <v>280</v>
      </c>
      <c r="B23" t="s">
        <v>59</v>
      </c>
      <c r="C23" t="str">
        <f t="shared" si="0"/>
        <v>PF, C</v>
      </c>
      <c r="D23" t="s">
        <v>32</v>
      </c>
      <c r="E23">
        <v>65</v>
      </c>
      <c r="F23">
        <v>31.1</v>
      </c>
      <c r="G23">
        <v>3.06</v>
      </c>
      <c r="H23">
        <v>0.22</v>
      </c>
      <c r="I23">
        <v>-0.13</v>
      </c>
      <c r="J23">
        <v>0.88</v>
      </c>
      <c r="K23">
        <v>1.48</v>
      </c>
      <c r="L23">
        <v>-0.56000000000000005</v>
      </c>
      <c r="M23">
        <v>-0.34</v>
      </c>
      <c r="N23">
        <v>1.44</v>
      </c>
      <c r="O23">
        <v>-0.39</v>
      </c>
      <c r="X23" t="s">
        <v>39</v>
      </c>
      <c r="Y23" t="s">
        <v>25</v>
      </c>
    </row>
    <row r="24" spans="1:25" x14ac:dyDescent="0.35">
      <c r="A24" t="s">
        <v>281</v>
      </c>
      <c r="B24" t="s">
        <v>45</v>
      </c>
      <c r="C24" t="str">
        <f t="shared" si="0"/>
        <v>SF, PF</v>
      </c>
      <c r="D24" t="s">
        <v>18</v>
      </c>
      <c r="E24">
        <v>59</v>
      </c>
      <c r="F24">
        <v>34.1</v>
      </c>
      <c r="G24">
        <v>1.66</v>
      </c>
      <c r="H24">
        <v>-2.09</v>
      </c>
      <c r="I24">
        <v>0.75</v>
      </c>
      <c r="J24">
        <v>1.89</v>
      </c>
      <c r="K24">
        <v>1.24</v>
      </c>
      <c r="L24">
        <v>4.22</v>
      </c>
      <c r="M24">
        <v>0.68</v>
      </c>
      <c r="N24">
        <v>-0.1</v>
      </c>
      <c r="O24">
        <v>-2.71</v>
      </c>
      <c r="X24" t="s">
        <v>73</v>
      </c>
      <c r="Y24" t="s">
        <v>20</v>
      </c>
    </row>
    <row r="25" spans="1:25" x14ac:dyDescent="0.35">
      <c r="A25" t="s">
        <v>282</v>
      </c>
      <c r="B25" t="s">
        <v>62</v>
      </c>
      <c r="C25" t="str">
        <f t="shared" si="0"/>
        <v>C</v>
      </c>
      <c r="D25" t="s">
        <v>63</v>
      </c>
      <c r="E25">
        <v>67</v>
      </c>
      <c r="F25">
        <v>34.799999999999997</v>
      </c>
      <c r="G25">
        <v>4.82</v>
      </c>
      <c r="H25">
        <v>-3.92</v>
      </c>
      <c r="I25">
        <v>-1.75</v>
      </c>
      <c r="J25">
        <v>0.36</v>
      </c>
      <c r="K25">
        <v>3.67</v>
      </c>
      <c r="L25">
        <v>-0.55000000000000004</v>
      </c>
      <c r="M25">
        <v>-0.46</v>
      </c>
      <c r="N25">
        <v>3.82</v>
      </c>
      <c r="O25">
        <v>-0.45</v>
      </c>
      <c r="X25" t="s">
        <v>69</v>
      </c>
      <c r="Y25" t="s">
        <v>482</v>
      </c>
    </row>
    <row r="26" spans="1:25" x14ac:dyDescent="0.35">
      <c r="A26" t="s">
        <v>283</v>
      </c>
      <c r="B26" t="s">
        <v>56</v>
      </c>
      <c r="C26" t="str">
        <f t="shared" si="0"/>
        <v>SF, SG</v>
      </c>
      <c r="D26" t="s">
        <v>42</v>
      </c>
      <c r="E26">
        <v>67</v>
      </c>
      <c r="F26">
        <v>31.1</v>
      </c>
      <c r="G26">
        <v>0.53</v>
      </c>
      <c r="H26">
        <v>2.2799999999999998</v>
      </c>
      <c r="I26">
        <v>1.1299999999999999</v>
      </c>
      <c r="J26">
        <v>1.21</v>
      </c>
      <c r="K26">
        <v>0.69</v>
      </c>
      <c r="L26">
        <v>1.1100000000000001</v>
      </c>
      <c r="M26">
        <v>0.46</v>
      </c>
      <c r="N26">
        <v>-1.05</v>
      </c>
      <c r="O26">
        <v>-0.88</v>
      </c>
      <c r="X26" t="s">
        <v>50</v>
      </c>
      <c r="Y26" t="s">
        <v>486</v>
      </c>
    </row>
    <row r="27" spans="1:25" x14ac:dyDescent="0.35">
      <c r="A27" t="s">
        <v>284</v>
      </c>
      <c r="B27" t="s">
        <v>68</v>
      </c>
      <c r="C27" t="str">
        <f t="shared" si="0"/>
        <v>PG</v>
      </c>
      <c r="D27" t="s">
        <v>36</v>
      </c>
      <c r="E27">
        <v>61</v>
      </c>
      <c r="F27">
        <v>28.5</v>
      </c>
      <c r="G27">
        <v>0.77</v>
      </c>
      <c r="H27">
        <v>1.7</v>
      </c>
      <c r="I27">
        <v>0.15</v>
      </c>
      <c r="J27">
        <v>0.54</v>
      </c>
      <c r="K27">
        <v>-7.0000000000000007E-2</v>
      </c>
      <c r="L27">
        <v>2.2000000000000002</v>
      </c>
      <c r="M27">
        <v>1.34</v>
      </c>
      <c r="N27">
        <v>-0.85</v>
      </c>
      <c r="O27">
        <v>-0.78</v>
      </c>
      <c r="X27" t="s">
        <v>43</v>
      </c>
      <c r="Y27" t="s">
        <v>215</v>
      </c>
    </row>
    <row r="28" spans="1:25" x14ac:dyDescent="0.35">
      <c r="A28" t="s">
        <v>285</v>
      </c>
      <c r="B28" t="s">
        <v>69</v>
      </c>
      <c r="C28" t="str">
        <f t="shared" si="0"/>
        <v>SG, PG</v>
      </c>
      <c r="D28" t="s">
        <v>70</v>
      </c>
      <c r="E28">
        <v>68</v>
      </c>
      <c r="F28">
        <v>34.9</v>
      </c>
      <c r="G28">
        <v>0.17</v>
      </c>
      <c r="H28">
        <v>0.8</v>
      </c>
      <c r="I28">
        <v>7.0000000000000007E-2</v>
      </c>
      <c r="J28">
        <v>1.28</v>
      </c>
      <c r="K28">
        <v>0.62</v>
      </c>
      <c r="L28">
        <v>1.31</v>
      </c>
      <c r="M28">
        <v>1.03</v>
      </c>
      <c r="N28">
        <v>0.51</v>
      </c>
      <c r="O28">
        <v>-1.01</v>
      </c>
      <c r="X28" t="s">
        <v>72</v>
      </c>
      <c r="Y28" t="s">
        <v>110</v>
      </c>
    </row>
    <row r="29" spans="1:25" x14ac:dyDescent="0.35">
      <c r="A29" t="s">
        <v>286</v>
      </c>
      <c r="B29" t="s">
        <v>71</v>
      </c>
      <c r="C29" t="str">
        <f t="shared" si="0"/>
        <v>SG, PG</v>
      </c>
      <c r="D29" t="s">
        <v>67</v>
      </c>
      <c r="E29">
        <v>67</v>
      </c>
      <c r="F29">
        <v>35.6</v>
      </c>
      <c r="G29">
        <v>-1.67</v>
      </c>
      <c r="H29">
        <v>1.1299999999999999</v>
      </c>
      <c r="I29">
        <v>1.47</v>
      </c>
      <c r="J29">
        <v>0.81</v>
      </c>
      <c r="K29">
        <v>-0.39</v>
      </c>
      <c r="L29">
        <v>2.44</v>
      </c>
      <c r="M29">
        <v>2.37</v>
      </c>
      <c r="N29">
        <v>-0.54</v>
      </c>
      <c r="O29">
        <v>-0.87</v>
      </c>
      <c r="X29" t="s">
        <v>93</v>
      </c>
      <c r="Y29" t="s">
        <v>25</v>
      </c>
    </row>
    <row r="30" spans="1:25" x14ac:dyDescent="0.35">
      <c r="A30" t="s">
        <v>287</v>
      </c>
      <c r="B30" t="s">
        <v>84</v>
      </c>
      <c r="C30" t="str">
        <f t="shared" si="0"/>
        <v>C</v>
      </c>
      <c r="D30" t="s">
        <v>42</v>
      </c>
      <c r="E30">
        <v>68</v>
      </c>
      <c r="F30">
        <v>27.7</v>
      </c>
      <c r="G30">
        <v>-0.59</v>
      </c>
      <c r="H30">
        <v>0.93</v>
      </c>
      <c r="I30">
        <v>0.28000000000000003</v>
      </c>
      <c r="J30">
        <v>-0.05</v>
      </c>
      <c r="K30">
        <v>-0.05</v>
      </c>
      <c r="L30">
        <v>-0.52</v>
      </c>
      <c r="M30">
        <v>-0.42</v>
      </c>
      <c r="N30">
        <v>4.5</v>
      </c>
      <c r="O30">
        <v>0.6</v>
      </c>
      <c r="X30" t="s">
        <v>85</v>
      </c>
      <c r="Y30" t="s">
        <v>484</v>
      </c>
    </row>
    <row r="31" spans="1:25" x14ac:dyDescent="0.35">
      <c r="A31" t="s">
        <v>288</v>
      </c>
      <c r="B31" t="s">
        <v>53</v>
      </c>
      <c r="C31" t="str">
        <f t="shared" si="0"/>
        <v>SF, PF</v>
      </c>
      <c r="D31" t="s">
        <v>40</v>
      </c>
      <c r="E31">
        <v>62</v>
      </c>
      <c r="F31">
        <v>30.6</v>
      </c>
      <c r="G31">
        <v>0.76</v>
      </c>
      <c r="H31">
        <v>2.4900000000000002</v>
      </c>
      <c r="I31">
        <v>0.78</v>
      </c>
      <c r="J31">
        <v>1.75</v>
      </c>
      <c r="K31">
        <v>0.45</v>
      </c>
      <c r="L31">
        <v>0.86</v>
      </c>
      <c r="M31">
        <v>-0.54</v>
      </c>
      <c r="N31">
        <v>0.28999999999999998</v>
      </c>
      <c r="O31">
        <v>-2.23</v>
      </c>
      <c r="X31" t="s">
        <v>44</v>
      </c>
      <c r="Y31" t="s">
        <v>20</v>
      </c>
    </row>
    <row r="32" spans="1:25" x14ac:dyDescent="0.35">
      <c r="A32" t="s">
        <v>289</v>
      </c>
      <c r="B32" t="s">
        <v>57</v>
      </c>
      <c r="C32" t="str">
        <f t="shared" si="0"/>
        <v>SG</v>
      </c>
      <c r="D32" t="s">
        <v>58</v>
      </c>
      <c r="E32">
        <v>60</v>
      </c>
      <c r="F32">
        <v>35</v>
      </c>
      <c r="G32">
        <v>-0.59</v>
      </c>
      <c r="H32">
        <v>2.2599999999999998</v>
      </c>
      <c r="I32">
        <v>1.52</v>
      </c>
      <c r="J32">
        <v>2.13</v>
      </c>
      <c r="K32">
        <v>-0.44</v>
      </c>
      <c r="L32">
        <v>1.4</v>
      </c>
      <c r="M32">
        <v>0.56000000000000005</v>
      </c>
      <c r="N32">
        <v>-0.37</v>
      </c>
      <c r="O32">
        <v>-1.98</v>
      </c>
      <c r="X32" t="s">
        <v>94</v>
      </c>
      <c r="Y32" t="s">
        <v>487</v>
      </c>
    </row>
    <row r="33" spans="1:25" x14ac:dyDescent="0.35">
      <c r="A33" t="s">
        <v>290</v>
      </c>
      <c r="B33" t="s">
        <v>66</v>
      </c>
      <c r="C33" t="str">
        <f t="shared" si="0"/>
        <v>PG</v>
      </c>
      <c r="D33" t="s">
        <v>67</v>
      </c>
      <c r="E33">
        <v>60</v>
      </c>
      <c r="F33">
        <v>33.9</v>
      </c>
      <c r="G33">
        <v>-1.48</v>
      </c>
      <c r="H33">
        <v>1.95</v>
      </c>
      <c r="I33">
        <v>1.29</v>
      </c>
      <c r="J33">
        <v>0.8</v>
      </c>
      <c r="K33">
        <v>-7.0000000000000007E-2</v>
      </c>
      <c r="L33">
        <v>2.65</v>
      </c>
      <c r="M33">
        <v>1.29</v>
      </c>
      <c r="N33">
        <v>-0.37</v>
      </c>
      <c r="O33">
        <v>-1.62</v>
      </c>
      <c r="X33" t="s">
        <v>79</v>
      </c>
      <c r="Y33" t="s">
        <v>487</v>
      </c>
    </row>
    <row r="34" spans="1:25" x14ac:dyDescent="0.35">
      <c r="A34" t="s">
        <v>291</v>
      </c>
      <c r="B34" t="s">
        <v>80</v>
      </c>
      <c r="C34" t="str">
        <f t="shared" si="0"/>
        <v>PF, C</v>
      </c>
      <c r="D34" t="s">
        <v>76</v>
      </c>
      <c r="E34">
        <v>58</v>
      </c>
      <c r="F34">
        <v>30.9</v>
      </c>
      <c r="G34">
        <v>0.71</v>
      </c>
      <c r="H34">
        <v>0.95</v>
      </c>
      <c r="I34">
        <v>-0.24</v>
      </c>
      <c r="J34">
        <v>0.56000000000000005</v>
      </c>
      <c r="K34">
        <v>0.91</v>
      </c>
      <c r="L34">
        <v>-0.13</v>
      </c>
      <c r="M34">
        <v>-0.59</v>
      </c>
      <c r="N34">
        <v>2.2400000000000002</v>
      </c>
      <c r="O34">
        <v>0.02</v>
      </c>
      <c r="X34" t="s">
        <v>62</v>
      </c>
      <c r="Y34" t="s">
        <v>20</v>
      </c>
    </row>
    <row r="35" spans="1:25" x14ac:dyDescent="0.35">
      <c r="A35" t="s">
        <v>292</v>
      </c>
      <c r="B35" t="s">
        <v>60</v>
      </c>
      <c r="C35" t="str">
        <f t="shared" si="0"/>
        <v>SG</v>
      </c>
      <c r="D35" t="s">
        <v>61</v>
      </c>
      <c r="E35">
        <v>68</v>
      </c>
      <c r="F35">
        <v>35</v>
      </c>
      <c r="G35">
        <v>-0.26</v>
      </c>
      <c r="H35">
        <v>0.85</v>
      </c>
      <c r="I35">
        <v>1.83</v>
      </c>
      <c r="J35">
        <v>1.96</v>
      </c>
      <c r="K35">
        <v>0.02</v>
      </c>
      <c r="L35">
        <v>0.96</v>
      </c>
      <c r="M35">
        <v>1.22</v>
      </c>
      <c r="N35">
        <v>-7.0000000000000007E-2</v>
      </c>
      <c r="O35">
        <v>-2.19</v>
      </c>
      <c r="X35" t="s">
        <v>54</v>
      </c>
      <c r="Y35" t="s">
        <v>20</v>
      </c>
    </row>
    <row r="36" spans="1:25" x14ac:dyDescent="0.35">
      <c r="A36" t="s">
        <v>293</v>
      </c>
      <c r="B36" t="s">
        <v>75</v>
      </c>
      <c r="C36" t="str">
        <f t="shared" si="0"/>
        <v>SG, SF</v>
      </c>
      <c r="D36" t="s">
        <v>76</v>
      </c>
      <c r="E36">
        <v>70</v>
      </c>
      <c r="F36">
        <v>33.6</v>
      </c>
      <c r="G36">
        <v>1.76</v>
      </c>
      <c r="H36">
        <v>2.2799999999999998</v>
      </c>
      <c r="I36">
        <v>-1.64</v>
      </c>
      <c r="J36">
        <v>1.24</v>
      </c>
      <c r="K36">
        <v>0.27</v>
      </c>
      <c r="L36">
        <v>1.55</v>
      </c>
      <c r="M36">
        <v>0.22</v>
      </c>
      <c r="N36">
        <v>-0.56000000000000005</v>
      </c>
      <c r="O36">
        <v>-0.96</v>
      </c>
      <c r="X36" t="s">
        <v>75</v>
      </c>
      <c r="Y36" t="s">
        <v>488</v>
      </c>
    </row>
    <row r="37" spans="1:25" x14ac:dyDescent="0.35">
      <c r="A37" t="s">
        <v>294</v>
      </c>
      <c r="B37" t="s">
        <v>72</v>
      </c>
      <c r="C37" t="str">
        <f t="shared" si="0"/>
        <v>SG</v>
      </c>
      <c r="D37" t="s">
        <v>63</v>
      </c>
      <c r="E37">
        <v>70</v>
      </c>
      <c r="F37">
        <v>34.9</v>
      </c>
      <c r="G37">
        <v>-0.28999999999999998</v>
      </c>
      <c r="H37">
        <v>1.77</v>
      </c>
      <c r="I37">
        <v>1.43</v>
      </c>
      <c r="J37">
        <v>1.96</v>
      </c>
      <c r="K37">
        <v>-7.0000000000000007E-2</v>
      </c>
      <c r="L37">
        <v>1.26</v>
      </c>
      <c r="M37">
        <v>0.49</v>
      </c>
      <c r="N37">
        <v>-0.78</v>
      </c>
      <c r="O37">
        <v>-1.69</v>
      </c>
      <c r="X37" t="s">
        <v>56</v>
      </c>
      <c r="Y37" t="s">
        <v>485</v>
      </c>
    </row>
    <row r="38" spans="1:25" x14ac:dyDescent="0.35">
      <c r="A38" t="s">
        <v>295</v>
      </c>
      <c r="B38" t="s">
        <v>65</v>
      </c>
      <c r="C38" t="str">
        <f t="shared" si="0"/>
        <v>PG</v>
      </c>
      <c r="D38" t="s">
        <v>38</v>
      </c>
      <c r="E38">
        <v>65</v>
      </c>
      <c r="F38">
        <v>35.200000000000003</v>
      </c>
      <c r="G38">
        <v>3.1</v>
      </c>
      <c r="H38">
        <v>-3.26</v>
      </c>
      <c r="I38">
        <v>-1.73</v>
      </c>
      <c r="J38">
        <v>0.6</v>
      </c>
      <c r="K38">
        <v>1.33</v>
      </c>
      <c r="L38">
        <v>3.13</v>
      </c>
      <c r="M38">
        <v>2.98</v>
      </c>
      <c r="N38">
        <v>0.19</v>
      </c>
      <c r="O38">
        <v>-2.35</v>
      </c>
      <c r="X38" t="s">
        <v>83</v>
      </c>
      <c r="Y38" t="s">
        <v>25</v>
      </c>
    </row>
    <row r="39" spans="1:25" x14ac:dyDescent="0.35">
      <c r="A39" t="s">
        <v>296</v>
      </c>
      <c r="B39" t="s">
        <v>92</v>
      </c>
      <c r="C39" t="str">
        <f t="shared" si="0"/>
        <v>C</v>
      </c>
      <c r="D39" t="s">
        <v>82</v>
      </c>
      <c r="E39">
        <v>70</v>
      </c>
      <c r="F39">
        <v>29.8</v>
      </c>
      <c r="G39">
        <v>0.38</v>
      </c>
      <c r="H39">
        <v>-0.41</v>
      </c>
      <c r="I39">
        <v>0.02</v>
      </c>
      <c r="J39">
        <v>-0.03</v>
      </c>
      <c r="K39">
        <v>0.83</v>
      </c>
      <c r="L39">
        <v>-0.71</v>
      </c>
      <c r="M39">
        <v>-0.2</v>
      </c>
      <c r="N39">
        <v>3.97</v>
      </c>
      <c r="O39">
        <v>0.13</v>
      </c>
      <c r="X39" t="s">
        <v>68</v>
      </c>
      <c r="Y39" t="s">
        <v>25</v>
      </c>
    </row>
    <row r="40" spans="1:25" x14ac:dyDescent="0.35">
      <c r="A40" t="s">
        <v>297</v>
      </c>
      <c r="B40" t="s">
        <v>95</v>
      </c>
      <c r="C40" t="str">
        <f t="shared" si="0"/>
        <v>PF</v>
      </c>
      <c r="D40" t="s">
        <v>88</v>
      </c>
      <c r="E40">
        <v>68</v>
      </c>
      <c r="F40">
        <v>25.2</v>
      </c>
      <c r="G40">
        <v>3.28</v>
      </c>
      <c r="H40">
        <v>-0.08</v>
      </c>
      <c r="I40">
        <v>-0.9</v>
      </c>
      <c r="J40">
        <v>0.14000000000000001</v>
      </c>
      <c r="K40">
        <v>0.83</v>
      </c>
      <c r="L40">
        <v>-0.52</v>
      </c>
      <c r="M40">
        <v>-0.54</v>
      </c>
      <c r="N40">
        <v>1.29</v>
      </c>
      <c r="O40">
        <v>0.46</v>
      </c>
      <c r="X40" t="s">
        <v>81</v>
      </c>
      <c r="Y40" t="s">
        <v>483</v>
      </c>
    </row>
    <row r="41" spans="1:25" x14ac:dyDescent="0.35">
      <c r="A41" t="s">
        <v>298</v>
      </c>
      <c r="B41" t="s">
        <v>89</v>
      </c>
      <c r="C41" t="str">
        <f t="shared" si="0"/>
        <v>C, PF</v>
      </c>
      <c r="D41" t="s">
        <v>16</v>
      </c>
      <c r="E41">
        <v>67</v>
      </c>
      <c r="F41">
        <v>29.5</v>
      </c>
      <c r="G41">
        <v>2.2000000000000002</v>
      </c>
      <c r="H41">
        <v>-0.6</v>
      </c>
      <c r="I41">
        <v>-0.24</v>
      </c>
      <c r="J41">
        <v>0.7</v>
      </c>
      <c r="K41">
        <v>1.72</v>
      </c>
      <c r="L41">
        <v>-0.6</v>
      </c>
      <c r="M41">
        <v>-0.66</v>
      </c>
      <c r="N41">
        <v>1.66</v>
      </c>
      <c r="O41">
        <v>-0.25</v>
      </c>
      <c r="X41" t="s">
        <v>99</v>
      </c>
      <c r="Y41" t="s">
        <v>215</v>
      </c>
    </row>
    <row r="42" spans="1:25" x14ac:dyDescent="0.35">
      <c r="A42" t="s">
        <v>299</v>
      </c>
      <c r="B42" t="s">
        <v>87</v>
      </c>
      <c r="C42" t="str">
        <f t="shared" si="0"/>
        <v xml:space="preserve"> PF, C</v>
      </c>
      <c r="D42" t="s">
        <v>88</v>
      </c>
      <c r="E42">
        <v>58</v>
      </c>
      <c r="F42">
        <v>30.1</v>
      </c>
      <c r="G42">
        <v>0.37</v>
      </c>
      <c r="H42">
        <v>-0.75</v>
      </c>
      <c r="I42">
        <v>1.43</v>
      </c>
      <c r="J42">
        <v>0.9</v>
      </c>
      <c r="K42">
        <v>0.11</v>
      </c>
      <c r="L42">
        <v>-0.56999999999999995</v>
      </c>
      <c r="M42">
        <v>-0.2</v>
      </c>
      <c r="N42">
        <v>3.02</v>
      </c>
      <c r="O42">
        <v>-0.39</v>
      </c>
      <c r="X42" t="s">
        <v>60</v>
      </c>
      <c r="Y42" t="s">
        <v>110</v>
      </c>
    </row>
    <row r="43" spans="1:25" x14ac:dyDescent="0.35">
      <c r="A43" t="s">
        <v>300</v>
      </c>
      <c r="B43" t="s">
        <v>77</v>
      </c>
      <c r="C43" t="str">
        <f t="shared" si="0"/>
        <v>PF</v>
      </c>
      <c r="D43" t="s">
        <v>67</v>
      </c>
      <c r="E43">
        <v>67</v>
      </c>
      <c r="F43">
        <v>35.1</v>
      </c>
      <c r="G43">
        <v>-0.34</v>
      </c>
      <c r="H43">
        <v>0.53</v>
      </c>
      <c r="I43">
        <v>0.91</v>
      </c>
      <c r="J43">
        <v>1.45</v>
      </c>
      <c r="K43">
        <v>0.95</v>
      </c>
      <c r="L43">
        <v>0.44</v>
      </c>
      <c r="M43">
        <v>0.17</v>
      </c>
      <c r="N43">
        <v>0.83</v>
      </c>
      <c r="O43">
        <v>-1.03</v>
      </c>
      <c r="X43" t="s">
        <v>59</v>
      </c>
      <c r="Y43" t="s">
        <v>483</v>
      </c>
    </row>
    <row r="44" spans="1:25" x14ac:dyDescent="0.35">
      <c r="A44" t="s">
        <v>301</v>
      </c>
      <c r="B44" t="s">
        <v>78</v>
      </c>
      <c r="C44" t="str">
        <f t="shared" si="0"/>
        <v>PF, SF</v>
      </c>
      <c r="D44" t="s">
        <v>26</v>
      </c>
      <c r="E44">
        <v>64</v>
      </c>
      <c r="F44">
        <v>33.799999999999997</v>
      </c>
      <c r="G44">
        <v>-0.83</v>
      </c>
      <c r="H44">
        <v>0.25</v>
      </c>
      <c r="I44">
        <v>1.08</v>
      </c>
      <c r="J44">
        <v>-0.12</v>
      </c>
      <c r="K44">
        <v>0.9</v>
      </c>
      <c r="L44">
        <v>-0.61</v>
      </c>
      <c r="M44">
        <v>1.69</v>
      </c>
      <c r="N44">
        <v>1.68</v>
      </c>
      <c r="O44">
        <v>-0.26</v>
      </c>
      <c r="X44" t="s">
        <v>66</v>
      </c>
      <c r="Y44" t="s">
        <v>25</v>
      </c>
    </row>
    <row r="45" spans="1:25" x14ac:dyDescent="0.35">
      <c r="A45" t="s">
        <v>302</v>
      </c>
      <c r="B45" t="s">
        <v>111</v>
      </c>
      <c r="C45" t="str">
        <f t="shared" si="0"/>
        <v>C</v>
      </c>
      <c r="D45" t="s">
        <v>112</v>
      </c>
      <c r="E45">
        <v>68</v>
      </c>
      <c r="F45">
        <v>23.2</v>
      </c>
      <c r="G45">
        <v>3.54</v>
      </c>
      <c r="H45">
        <v>-2.19</v>
      </c>
      <c r="I45">
        <v>-1.75</v>
      </c>
      <c r="J45">
        <v>-0.53</v>
      </c>
      <c r="K45">
        <v>1.02</v>
      </c>
      <c r="L45">
        <v>-1.08</v>
      </c>
      <c r="M45">
        <v>0.05</v>
      </c>
      <c r="N45">
        <v>3.46</v>
      </c>
      <c r="O45">
        <v>1.03</v>
      </c>
      <c r="X45" t="s">
        <v>90</v>
      </c>
      <c r="Y45" t="s">
        <v>25</v>
      </c>
    </row>
    <row r="46" spans="1:25" x14ac:dyDescent="0.35">
      <c r="A46" t="s">
        <v>303</v>
      </c>
      <c r="B46" t="s">
        <v>79</v>
      </c>
      <c r="C46" t="str">
        <f t="shared" si="0"/>
        <v>PG, SG</v>
      </c>
      <c r="D46" t="s">
        <v>30</v>
      </c>
      <c r="E46">
        <v>68</v>
      </c>
      <c r="F46">
        <v>33.799999999999997</v>
      </c>
      <c r="G46">
        <v>-0.1</v>
      </c>
      <c r="H46">
        <v>1.59</v>
      </c>
      <c r="I46">
        <v>0.98</v>
      </c>
      <c r="J46">
        <v>1.01</v>
      </c>
      <c r="K46">
        <v>-0.2</v>
      </c>
      <c r="L46">
        <v>1.44</v>
      </c>
      <c r="M46">
        <v>0.61</v>
      </c>
      <c r="N46">
        <v>-0.57999999999999996</v>
      </c>
      <c r="O46">
        <v>-1.21</v>
      </c>
      <c r="X46" t="s">
        <v>135</v>
      </c>
      <c r="Y46" t="s">
        <v>489</v>
      </c>
    </row>
    <row r="47" spans="1:25" x14ac:dyDescent="0.35">
      <c r="A47" t="s">
        <v>304</v>
      </c>
      <c r="B47" t="s">
        <v>64</v>
      </c>
      <c r="C47" t="str">
        <f t="shared" si="0"/>
        <v>PG</v>
      </c>
      <c r="D47" t="s">
        <v>58</v>
      </c>
      <c r="E47">
        <v>67</v>
      </c>
      <c r="F47">
        <v>35.799999999999997</v>
      </c>
      <c r="G47">
        <v>0.18</v>
      </c>
      <c r="H47">
        <v>-0.91</v>
      </c>
      <c r="I47">
        <v>-0.68</v>
      </c>
      <c r="J47">
        <v>1.94</v>
      </c>
      <c r="K47">
        <v>1.48</v>
      </c>
      <c r="L47">
        <v>3.55</v>
      </c>
      <c r="M47">
        <v>1.44</v>
      </c>
      <c r="N47">
        <v>-0.39</v>
      </c>
      <c r="O47">
        <v>-3.13</v>
      </c>
      <c r="X47" t="s">
        <v>98</v>
      </c>
      <c r="Y47" t="s">
        <v>110</v>
      </c>
    </row>
    <row r="48" spans="1:25" x14ac:dyDescent="0.35">
      <c r="A48" t="s">
        <v>305</v>
      </c>
      <c r="B48" t="s">
        <v>81</v>
      </c>
      <c r="C48" t="str">
        <f t="shared" si="0"/>
        <v>PF, C</v>
      </c>
      <c r="D48" t="s">
        <v>82</v>
      </c>
      <c r="E48">
        <v>64</v>
      </c>
      <c r="F48">
        <v>34.200000000000003</v>
      </c>
      <c r="G48">
        <v>2.7</v>
      </c>
      <c r="H48">
        <v>-0.85</v>
      </c>
      <c r="I48">
        <v>-1.2</v>
      </c>
      <c r="J48">
        <v>0.8</v>
      </c>
      <c r="K48">
        <v>2.88</v>
      </c>
      <c r="L48">
        <v>1.07</v>
      </c>
      <c r="M48">
        <v>-0.59</v>
      </c>
      <c r="N48">
        <v>-0.15</v>
      </c>
      <c r="O48">
        <v>-1.29</v>
      </c>
      <c r="X48" t="s">
        <v>71</v>
      </c>
      <c r="Y48" t="s">
        <v>482</v>
      </c>
    </row>
    <row r="49" spans="1:25" x14ac:dyDescent="0.35">
      <c r="A49" t="s">
        <v>306</v>
      </c>
      <c r="B49" t="s">
        <v>99</v>
      </c>
      <c r="C49" t="str">
        <f t="shared" si="0"/>
        <v>SF</v>
      </c>
      <c r="D49" t="s">
        <v>38</v>
      </c>
      <c r="E49">
        <v>70</v>
      </c>
      <c r="F49">
        <v>34.5</v>
      </c>
      <c r="G49">
        <v>0.44</v>
      </c>
      <c r="H49">
        <v>0.39</v>
      </c>
      <c r="I49">
        <v>0.35</v>
      </c>
      <c r="J49">
        <v>1.05</v>
      </c>
      <c r="K49">
        <v>0.84</v>
      </c>
      <c r="L49">
        <v>0.42</v>
      </c>
      <c r="M49">
        <v>-0.46</v>
      </c>
      <c r="N49">
        <v>0.19</v>
      </c>
      <c r="O49">
        <v>0.15</v>
      </c>
      <c r="X49" t="s">
        <v>51</v>
      </c>
      <c r="Y49" t="s">
        <v>483</v>
      </c>
    </row>
    <row r="50" spans="1:25" ht="15.5" x14ac:dyDescent="0.35">
      <c r="A50" t="s">
        <v>307</v>
      </c>
      <c r="B50" t="s">
        <v>107</v>
      </c>
      <c r="C50" t="str">
        <f t="shared" si="0"/>
        <v>C</v>
      </c>
      <c r="D50" t="s">
        <v>58</v>
      </c>
      <c r="E50">
        <v>60</v>
      </c>
      <c r="F50">
        <v>27.5</v>
      </c>
      <c r="G50">
        <v>3.08</v>
      </c>
      <c r="H50">
        <v>-0.39</v>
      </c>
      <c r="I50">
        <v>-0.84</v>
      </c>
      <c r="J50">
        <v>0.09</v>
      </c>
      <c r="K50">
        <v>0.95</v>
      </c>
      <c r="L50">
        <v>-0.41</v>
      </c>
      <c r="M50">
        <v>-1</v>
      </c>
      <c r="N50">
        <v>1.34</v>
      </c>
      <c r="O50">
        <v>0.44</v>
      </c>
      <c r="X50" s="2" t="s">
        <v>106</v>
      </c>
      <c r="Y50" t="s">
        <v>215</v>
      </c>
    </row>
    <row r="51" spans="1:25" x14ac:dyDescent="0.35">
      <c r="A51" t="s">
        <v>308</v>
      </c>
      <c r="B51" t="s">
        <v>96</v>
      </c>
      <c r="C51" t="str">
        <f t="shared" si="0"/>
        <v>C</v>
      </c>
      <c r="D51" t="s">
        <v>88</v>
      </c>
      <c r="E51">
        <v>70</v>
      </c>
      <c r="F51">
        <v>27.2</v>
      </c>
      <c r="G51">
        <v>2.78</v>
      </c>
      <c r="H51">
        <v>-0.33</v>
      </c>
      <c r="I51">
        <v>-1.1399999999999999</v>
      </c>
      <c r="J51">
        <v>0.26</v>
      </c>
      <c r="K51">
        <v>2.2999999999999998</v>
      </c>
      <c r="L51">
        <v>-0.28000000000000003</v>
      </c>
      <c r="M51">
        <v>-1.17</v>
      </c>
      <c r="N51">
        <v>1.19</v>
      </c>
      <c r="O51">
        <v>-0.41</v>
      </c>
      <c r="X51" t="s">
        <v>52</v>
      </c>
      <c r="Y51" t="s">
        <v>20</v>
      </c>
    </row>
    <row r="52" spans="1:25" x14ac:dyDescent="0.35">
      <c r="A52" t="s">
        <v>309</v>
      </c>
      <c r="B52" t="s">
        <v>106</v>
      </c>
      <c r="C52" t="str">
        <f t="shared" si="0"/>
        <v>SF</v>
      </c>
      <c r="D52" t="s">
        <v>82</v>
      </c>
      <c r="E52">
        <v>60</v>
      </c>
      <c r="F52">
        <v>32.5</v>
      </c>
      <c r="G52">
        <v>0.88</v>
      </c>
      <c r="H52">
        <v>0.65</v>
      </c>
      <c r="I52">
        <v>0.02</v>
      </c>
      <c r="J52">
        <v>0.86</v>
      </c>
      <c r="K52">
        <v>-0.11</v>
      </c>
      <c r="L52">
        <v>-0.34</v>
      </c>
      <c r="M52">
        <v>0.98</v>
      </c>
      <c r="N52">
        <v>-7.0000000000000007E-2</v>
      </c>
      <c r="O52">
        <v>0.3</v>
      </c>
      <c r="X52" t="s">
        <v>132</v>
      </c>
      <c r="Y52" t="s">
        <v>25</v>
      </c>
    </row>
    <row r="53" spans="1:25" x14ac:dyDescent="0.35">
      <c r="A53" t="s">
        <v>310</v>
      </c>
      <c r="B53" t="s">
        <v>101</v>
      </c>
      <c r="C53" t="str">
        <f t="shared" si="0"/>
        <v>PG, SG</v>
      </c>
      <c r="D53" t="s">
        <v>76</v>
      </c>
      <c r="E53">
        <v>67</v>
      </c>
      <c r="F53">
        <v>28.1</v>
      </c>
      <c r="G53">
        <v>0.22</v>
      </c>
      <c r="H53">
        <v>1.08</v>
      </c>
      <c r="I53">
        <v>-0.1</v>
      </c>
      <c r="J53">
        <v>0.08</v>
      </c>
      <c r="K53">
        <v>-0.39</v>
      </c>
      <c r="L53">
        <v>0.94</v>
      </c>
      <c r="M53">
        <v>0.2</v>
      </c>
      <c r="N53">
        <v>1.17</v>
      </c>
      <c r="O53">
        <v>-0.12</v>
      </c>
      <c r="X53" t="s">
        <v>103</v>
      </c>
      <c r="Y53" t="s">
        <v>215</v>
      </c>
    </row>
    <row r="54" spans="1:25" x14ac:dyDescent="0.35">
      <c r="A54" t="s">
        <v>311</v>
      </c>
      <c r="B54" t="s">
        <v>83</v>
      </c>
      <c r="C54" t="str">
        <f t="shared" si="0"/>
        <v>PG</v>
      </c>
      <c r="D54" t="s">
        <v>21</v>
      </c>
      <c r="E54">
        <v>67</v>
      </c>
      <c r="F54">
        <v>31.3</v>
      </c>
      <c r="G54">
        <v>-1.21</v>
      </c>
      <c r="H54">
        <v>0.9</v>
      </c>
      <c r="I54">
        <v>2.1800000000000002</v>
      </c>
      <c r="J54">
        <v>1.23</v>
      </c>
      <c r="K54">
        <v>-0.48</v>
      </c>
      <c r="L54">
        <v>1.99</v>
      </c>
      <c r="M54">
        <v>0.64</v>
      </c>
      <c r="N54">
        <v>-0.57999999999999996</v>
      </c>
      <c r="O54">
        <v>-1.64</v>
      </c>
      <c r="X54" t="s">
        <v>111</v>
      </c>
      <c r="Y54" t="s">
        <v>20</v>
      </c>
    </row>
    <row r="55" spans="1:25" x14ac:dyDescent="0.35">
      <c r="A55" t="s">
        <v>312</v>
      </c>
      <c r="B55" t="s">
        <v>85</v>
      </c>
      <c r="C55" t="str">
        <f t="shared" si="0"/>
        <v>SF, PF</v>
      </c>
      <c r="D55" t="s">
        <v>86</v>
      </c>
      <c r="E55">
        <v>64</v>
      </c>
      <c r="F55">
        <v>33.4</v>
      </c>
      <c r="G55">
        <v>0.19</v>
      </c>
      <c r="H55">
        <v>0.78</v>
      </c>
      <c r="I55">
        <v>1.29</v>
      </c>
      <c r="J55">
        <v>1.26</v>
      </c>
      <c r="K55">
        <v>7.0000000000000007E-2</v>
      </c>
      <c r="L55">
        <v>0.55000000000000004</v>
      </c>
      <c r="M55">
        <v>0.22</v>
      </c>
      <c r="N55">
        <v>0.28999999999999998</v>
      </c>
      <c r="O55">
        <v>-1.68</v>
      </c>
      <c r="X55" t="s">
        <v>113</v>
      </c>
      <c r="Y55" t="s">
        <v>487</v>
      </c>
    </row>
    <row r="56" spans="1:25" x14ac:dyDescent="0.35">
      <c r="A56">
        <v>55</v>
      </c>
      <c r="B56" t="s">
        <v>98</v>
      </c>
      <c r="C56" t="str">
        <f t="shared" si="0"/>
        <v>SG</v>
      </c>
      <c r="D56" t="s">
        <v>26</v>
      </c>
      <c r="E56">
        <v>65</v>
      </c>
      <c r="F56">
        <v>34.700000000000003</v>
      </c>
      <c r="G56">
        <v>-0.16</v>
      </c>
      <c r="H56">
        <v>0.13</v>
      </c>
      <c r="I56">
        <v>1.44</v>
      </c>
      <c r="J56">
        <v>1.41</v>
      </c>
      <c r="K56">
        <v>-0.26</v>
      </c>
      <c r="L56">
        <v>0.97</v>
      </c>
      <c r="M56">
        <v>-0.2</v>
      </c>
      <c r="N56">
        <v>0.12</v>
      </c>
      <c r="O56">
        <v>-0.5</v>
      </c>
      <c r="X56" t="s">
        <v>78</v>
      </c>
      <c r="Y56" t="s">
        <v>481</v>
      </c>
    </row>
    <row r="57" spans="1:25" x14ac:dyDescent="0.35">
      <c r="A57" t="s">
        <v>313</v>
      </c>
      <c r="B57" t="s">
        <v>118</v>
      </c>
      <c r="C57" t="str">
        <f t="shared" si="0"/>
        <v>C, PF</v>
      </c>
      <c r="D57" t="s">
        <v>91</v>
      </c>
      <c r="E57">
        <v>67</v>
      </c>
      <c r="F57">
        <v>25.3</v>
      </c>
      <c r="G57">
        <v>3.04</v>
      </c>
      <c r="H57">
        <v>0.02</v>
      </c>
      <c r="I57">
        <v>-1.75</v>
      </c>
      <c r="J57">
        <v>-0.33</v>
      </c>
      <c r="K57">
        <v>1.01</v>
      </c>
      <c r="L57">
        <v>-0.9</v>
      </c>
      <c r="M57">
        <v>-0.24</v>
      </c>
      <c r="N57">
        <v>1.53</v>
      </c>
      <c r="O57">
        <v>0.56999999999999995</v>
      </c>
      <c r="X57" t="s">
        <v>186</v>
      </c>
      <c r="Y57" t="s">
        <v>486</v>
      </c>
    </row>
    <row r="58" spans="1:25" x14ac:dyDescent="0.35">
      <c r="A58" t="s">
        <v>314</v>
      </c>
      <c r="B58" t="s">
        <v>73</v>
      </c>
      <c r="C58" t="str">
        <f t="shared" si="0"/>
        <v>C</v>
      </c>
      <c r="D58" t="s">
        <v>74</v>
      </c>
      <c r="E58">
        <v>70</v>
      </c>
      <c r="F58">
        <v>31.2</v>
      </c>
      <c r="G58">
        <v>2.91</v>
      </c>
      <c r="H58">
        <v>-4.1900000000000004</v>
      </c>
      <c r="I58">
        <v>-1.39</v>
      </c>
      <c r="J58">
        <v>0.68</v>
      </c>
      <c r="K58">
        <v>3.03</v>
      </c>
      <c r="L58">
        <v>-0.21</v>
      </c>
      <c r="M58">
        <v>1.95</v>
      </c>
      <c r="N58">
        <v>2.73</v>
      </c>
      <c r="O58">
        <v>-2.56</v>
      </c>
      <c r="X58" t="s">
        <v>148</v>
      </c>
      <c r="Y58" t="s">
        <v>20</v>
      </c>
    </row>
    <row r="59" spans="1:25" x14ac:dyDescent="0.35">
      <c r="A59" t="s">
        <v>315</v>
      </c>
      <c r="B59" t="s">
        <v>114</v>
      </c>
      <c r="C59" t="str">
        <f t="shared" si="0"/>
        <v>PF, C</v>
      </c>
      <c r="D59" t="s">
        <v>70</v>
      </c>
      <c r="E59">
        <v>62</v>
      </c>
      <c r="F59">
        <v>30.2</v>
      </c>
      <c r="G59">
        <v>0.39</v>
      </c>
      <c r="H59">
        <v>0.15</v>
      </c>
      <c r="I59">
        <v>-0.3</v>
      </c>
      <c r="J59">
        <v>-0.13</v>
      </c>
      <c r="K59">
        <v>1</v>
      </c>
      <c r="L59">
        <v>0.83</v>
      </c>
      <c r="M59">
        <v>-0.24</v>
      </c>
      <c r="N59">
        <v>0.95</v>
      </c>
      <c r="O59">
        <v>0.27</v>
      </c>
      <c r="X59" t="s">
        <v>100</v>
      </c>
      <c r="Y59" t="s">
        <v>488</v>
      </c>
    </row>
    <row r="60" spans="1:25" x14ac:dyDescent="0.35">
      <c r="A60" t="s">
        <v>316</v>
      </c>
      <c r="B60" t="s">
        <v>103</v>
      </c>
      <c r="C60" t="str">
        <f t="shared" si="0"/>
        <v>SF</v>
      </c>
      <c r="D60" t="s">
        <v>104</v>
      </c>
      <c r="E60">
        <v>58</v>
      </c>
      <c r="F60">
        <v>33.200000000000003</v>
      </c>
      <c r="G60">
        <v>0.55000000000000004</v>
      </c>
      <c r="H60">
        <v>1.1000000000000001</v>
      </c>
      <c r="I60">
        <v>0.09</v>
      </c>
      <c r="J60">
        <v>1.02</v>
      </c>
      <c r="K60">
        <v>0.53</v>
      </c>
      <c r="L60">
        <v>0.69</v>
      </c>
      <c r="M60">
        <v>-0.49</v>
      </c>
      <c r="N60">
        <v>-0.32</v>
      </c>
      <c r="O60">
        <v>-0.36</v>
      </c>
      <c r="X60" t="s">
        <v>129</v>
      </c>
      <c r="Y60" t="s">
        <v>124</v>
      </c>
    </row>
    <row r="61" spans="1:25" x14ac:dyDescent="0.35">
      <c r="A61" t="s">
        <v>317</v>
      </c>
      <c r="B61" t="s">
        <v>115</v>
      </c>
      <c r="C61" t="str">
        <f t="shared" si="0"/>
        <v>SG, SF</v>
      </c>
      <c r="D61" t="s">
        <v>67</v>
      </c>
      <c r="E61">
        <v>55</v>
      </c>
      <c r="F61">
        <v>27.8</v>
      </c>
      <c r="G61">
        <v>1.03</v>
      </c>
      <c r="H61">
        <v>0.97</v>
      </c>
      <c r="I61">
        <v>0.82</v>
      </c>
      <c r="J61">
        <v>0.44</v>
      </c>
      <c r="K61">
        <v>-0.51</v>
      </c>
      <c r="L61">
        <v>-0.42</v>
      </c>
      <c r="M61">
        <v>0.66</v>
      </c>
      <c r="N61">
        <v>-0.34</v>
      </c>
      <c r="O61">
        <v>0.09</v>
      </c>
      <c r="X61" t="s">
        <v>189</v>
      </c>
      <c r="Y61" t="s">
        <v>25</v>
      </c>
    </row>
    <row r="62" spans="1:25" x14ac:dyDescent="0.35">
      <c r="A62" t="s">
        <v>318</v>
      </c>
      <c r="B62" t="s">
        <v>94</v>
      </c>
      <c r="C62" t="str">
        <f t="shared" si="0"/>
        <v>PG, SG</v>
      </c>
      <c r="D62" t="s">
        <v>42</v>
      </c>
      <c r="E62">
        <v>63</v>
      </c>
      <c r="F62">
        <v>31.4</v>
      </c>
      <c r="G62">
        <v>0.15</v>
      </c>
      <c r="H62">
        <v>-0.3</v>
      </c>
      <c r="I62">
        <v>0.33</v>
      </c>
      <c r="J62">
        <v>0.72</v>
      </c>
      <c r="K62">
        <v>-0.18</v>
      </c>
      <c r="L62">
        <v>1.46</v>
      </c>
      <c r="M62">
        <v>1.44</v>
      </c>
      <c r="N62">
        <v>0.51</v>
      </c>
      <c r="O62">
        <v>-1.54</v>
      </c>
      <c r="X62" t="s">
        <v>96</v>
      </c>
      <c r="Y62" t="s">
        <v>20</v>
      </c>
    </row>
    <row r="63" spans="1:25" x14ac:dyDescent="0.35">
      <c r="A63" t="s">
        <v>319</v>
      </c>
      <c r="B63" t="s">
        <v>119</v>
      </c>
      <c r="C63" t="str">
        <f t="shared" si="0"/>
        <v>SF</v>
      </c>
      <c r="D63" t="s">
        <v>36</v>
      </c>
      <c r="E63">
        <v>69</v>
      </c>
      <c r="F63">
        <v>31.6</v>
      </c>
      <c r="G63">
        <v>0.5</v>
      </c>
      <c r="H63">
        <v>0.42</v>
      </c>
      <c r="I63">
        <v>0.01</v>
      </c>
      <c r="J63">
        <v>-0.36</v>
      </c>
      <c r="K63">
        <v>-0.11</v>
      </c>
      <c r="L63">
        <v>-0.26</v>
      </c>
      <c r="M63">
        <v>1.83</v>
      </c>
      <c r="N63">
        <v>0.46</v>
      </c>
      <c r="O63">
        <v>0.05</v>
      </c>
      <c r="X63" t="s">
        <v>126</v>
      </c>
      <c r="Y63" t="s">
        <v>110</v>
      </c>
    </row>
    <row r="64" spans="1:25" x14ac:dyDescent="0.35">
      <c r="A64" t="s">
        <v>320</v>
      </c>
      <c r="B64" t="s">
        <v>102</v>
      </c>
      <c r="C64" t="str">
        <f t="shared" si="0"/>
        <v>PG, SG</v>
      </c>
      <c r="D64" t="s">
        <v>76</v>
      </c>
      <c r="E64">
        <v>67</v>
      </c>
      <c r="F64">
        <v>28.3</v>
      </c>
      <c r="G64">
        <v>0.15</v>
      </c>
      <c r="H64">
        <v>0.42</v>
      </c>
      <c r="I64">
        <v>-0.86</v>
      </c>
      <c r="J64">
        <v>-0.12</v>
      </c>
      <c r="K64">
        <v>0.67</v>
      </c>
      <c r="L64">
        <v>1.1399999999999999</v>
      </c>
      <c r="M64">
        <v>2.39</v>
      </c>
      <c r="N64">
        <v>-0.49</v>
      </c>
      <c r="O64">
        <v>-0.78</v>
      </c>
      <c r="X64" t="s">
        <v>133</v>
      </c>
      <c r="Y64" t="s">
        <v>490</v>
      </c>
    </row>
    <row r="65" spans="1:25" x14ac:dyDescent="0.35">
      <c r="A65" t="s">
        <v>321</v>
      </c>
      <c r="B65" t="s">
        <v>128</v>
      </c>
      <c r="C65" t="str">
        <f t="shared" si="0"/>
        <v>C, PF</v>
      </c>
      <c r="D65" t="s">
        <v>49</v>
      </c>
      <c r="E65">
        <v>70</v>
      </c>
      <c r="F65">
        <v>26.1</v>
      </c>
      <c r="G65">
        <v>1.72</v>
      </c>
      <c r="H65">
        <v>-0.12</v>
      </c>
      <c r="I65">
        <v>-1.1200000000000001</v>
      </c>
      <c r="J65">
        <v>-0.47</v>
      </c>
      <c r="K65">
        <v>0.89</v>
      </c>
      <c r="L65">
        <v>-0.45</v>
      </c>
      <c r="M65">
        <v>-0.59</v>
      </c>
      <c r="N65">
        <v>1.95</v>
      </c>
      <c r="O65">
        <v>0.71</v>
      </c>
      <c r="X65" t="s">
        <v>121</v>
      </c>
      <c r="Y65" t="s">
        <v>20</v>
      </c>
    </row>
    <row r="66" spans="1:25" x14ac:dyDescent="0.35">
      <c r="A66" t="s">
        <v>322</v>
      </c>
      <c r="B66" t="s">
        <v>97</v>
      </c>
      <c r="C66" t="str">
        <f t="shared" si="0"/>
        <v>SG, PG</v>
      </c>
      <c r="D66" t="s">
        <v>74</v>
      </c>
      <c r="E66">
        <v>70</v>
      </c>
      <c r="F66">
        <v>34.9</v>
      </c>
      <c r="G66">
        <v>0.59</v>
      </c>
      <c r="H66">
        <v>1.72</v>
      </c>
      <c r="I66">
        <v>0.32</v>
      </c>
      <c r="J66">
        <v>1.5</v>
      </c>
      <c r="K66">
        <v>-0.5</v>
      </c>
      <c r="L66">
        <v>0.68</v>
      </c>
      <c r="M66">
        <v>0.51</v>
      </c>
      <c r="N66">
        <v>-1.02</v>
      </c>
      <c r="O66">
        <v>-1.37</v>
      </c>
      <c r="X66" t="s">
        <v>207</v>
      </c>
      <c r="Y66" t="s">
        <v>25</v>
      </c>
    </row>
    <row r="67" spans="1:25" x14ac:dyDescent="0.35">
      <c r="A67" t="s">
        <v>323</v>
      </c>
      <c r="B67" t="s">
        <v>116</v>
      </c>
      <c r="C67" t="str">
        <f t="shared" ref="C67:C130" si="1">VLOOKUP($B67, $X$2:$Y$6000, 2, FALSE)</f>
        <v xml:space="preserve"> C</v>
      </c>
      <c r="D67" t="s">
        <v>61</v>
      </c>
      <c r="E67">
        <v>67</v>
      </c>
      <c r="F67">
        <v>32.6</v>
      </c>
      <c r="G67">
        <v>1.61</v>
      </c>
      <c r="H67">
        <v>-0.55000000000000004</v>
      </c>
      <c r="I67">
        <v>-1.52</v>
      </c>
      <c r="J67">
        <v>-0.03</v>
      </c>
      <c r="K67">
        <v>2.16</v>
      </c>
      <c r="L67">
        <v>-0.65</v>
      </c>
      <c r="M67">
        <v>0</v>
      </c>
      <c r="N67">
        <v>1.68</v>
      </c>
      <c r="O67">
        <v>-0.31</v>
      </c>
      <c r="X67" t="s">
        <v>131</v>
      </c>
      <c r="Y67" t="s">
        <v>20</v>
      </c>
    </row>
    <row r="68" spans="1:25" x14ac:dyDescent="0.35">
      <c r="A68" t="s">
        <v>324</v>
      </c>
      <c r="B68" t="s">
        <v>100</v>
      </c>
      <c r="C68" t="str">
        <f t="shared" si="1"/>
        <v>SG, SF</v>
      </c>
      <c r="D68" t="s">
        <v>49</v>
      </c>
      <c r="E68">
        <v>70</v>
      </c>
      <c r="F68">
        <v>34.4</v>
      </c>
      <c r="G68">
        <v>0.72</v>
      </c>
      <c r="H68">
        <v>-0.57999999999999996</v>
      </c>
      <c r="I68">
        <v>1.01</v>
      </c>
      <c r="J68">
        <v>1.25</v>
      </c>
      <c r="K68">
        <v>0.76</v>
      </c>
      <c r="L68">
        <v>-0.22</v>
      </c>
      <c r="M68">
        <v>0.76</v>
      </c>
      <c r="N68">
        <v>-0.28999999999999998</v>
      </c>
      <c r="O68">
        <v>-1.02</v>
      </c>
      <c r="X68" t="s">
        <v>80</v>
      </c>
      <c r="Y68" t="s">
        <v>483</v>
      </c>
    </row>
    <row r="69" spans="1:25" x14ac:dyDescent="0.35">
      <c r="A69" t="s">
        <v>325</v>
      </c>
      <c r="B69" t="s">
        <v>90</v>
      </c>
      <c r="C69" t="str">
        <f t="shared" si="1"/>
        <v>PG</v>
      </c>
      <c r="D69" t="s">
        <v>91</v>
      </c>
      <c r="E69">
        <v>65</v>
      </c>
      <c r="F69">
        <v>33.6</v>
      </c>
      <c r="G69">
        <v>0.83</v>
      </c>
      <c r="H69">
        <v>-1.6</v>
      </c>
      <c r="I69">
        <v>-0.41</v>
      </c>
      <c r="J69">
        <v>1.44</v>
      </c>
      <c r="K69">
        <v>-0.28000000000000003</v>
      </c>
      <c r="L69">
        <v>2.76</v>
      </c>
      <c r="M69">
        <v>1.66</v>
      </c>
      <c r="N69">
        <v>0</v>
      </c>
      <c r="O69">
        <v>-2.0299999999999998</v>
      </c>
      <c r="X69" t="s">
        <v>173</v>
      </c>
      <c r="Y69" t="s">
        <v>110</v>
      </c>
    </row>
    <row r="70" spans="1:25" x14ac:dyDescent="0.35">
      <c r="A70" t="s">
        <v>326</v>
      </c>
      <c r="B70" t="s">
        <v>121</v>
      </c>
      <c r="C70" t="str">
        <f t="shared" si="1"/>
        <v>C</v>
      </c>
      <c r="D70" t="s">
        <v>32</v>
      </c>
      <c r="E70">
        <v>59</v>
      </c>
      <c r="F70">
        <v>29.7</v>
      </c>
      <c r="G70">
        <v>3.16</v>
      </c>
      <c r="H70">
        <v>-2.94</v>
      </c>
      <c r="I70">
        <v>-1.75</v>
      </c>
      <c r="J70">
        <v>-0.18</v>
      </c>
      <c r="K70">
        <v>2.4500000000000002</v>
      </c>
      <c r="L70">
        <v>-0.63</v>
      </c>
      <c r="M70">
        <v>-0.17</v>
      </c>
      <c r="N70">
        <v>2.5099999999999998</v>
      </c>
      <c r="O70">
        <v>-0.11</v>
      </c>
      <c r="X70" t="s">
        <v>108</v>
      </c>
      <c r="Y70" t="s">
        <v>25</v>
      </c>
    </row>
    <row r="71" spans="1:25" x14ac:dyDescent="0.35">
      <c r="A71" t="s">
        <v>327</v>
      </c>
      <c r="B71" t="s">
        <v>109</v>
      </c>
      <c r="C71" t="str">
        <f t="shared" si="1"/>
        <v>SG</v>
      </c>
      <c r="D71" t="s">
        <v>91</v>
      </c>
      <c r="E71">
        <v>70</v>
      </c>
      <c r="F71">
        <v>29.6</v>
      </c>
      <c r="G71">
        <v>-0.08</v>
      </c>
      <c r="H71">
        <v>0.51</v>
      </c>
      <c r="I71">
        <v>2.58</v>
      </c>
      <c r="J71">
        <v>0.96</v>
      </c>
      <c r="K71">
        <v>-0.18</v>
      </c>
      <c r="L71">
        <v>0.18</v>
      </c>
      <c r="M71">
        <v>-0.12</v>
      </c>
      <c r="N71">
        <v>-0.83</v>
      </c>
      <c r="O71">
        <v>-0.72</v>
      </c>
      <c r="X71" t="s">
        <v>89</v>
      </c>
      <c r="Y71" t="s">
        <v>486</v>
      </c>
    </row>
    <row r="72" spans="1:25" x14ac:dyDescent="0.35">
      <c r="A72" t="s">
        <v>328</v>
      </c>
      <c r="B72" t="s">
        <v>117</v>
      </c>
      <c r="C72" t="str">
        <f t="shared" si="1"/>
        <v>PF</v>
      </c>
      <c r="D72" t="s">
        <v>61</v>
      </c>
      <c r="E72">
        <v>50</v>
      </c>
      <c r="F72">
        <v>32.5</v>
      </c>
      <c r="G72">
        <v>-0.78</v>
      </c>
      <c r="H72">
        <v>1.1000000000000001</v>
      </c>
      <c r="I72">
        <v>1.03</v>
      </c>
      <c r="J72">
        <v>0.73</v>
      </c>
      <c r="K72">
        <v>1</v>
      </c>
      <c r="L72">
        <v>-0.5</v>
      </c>
      <c r="M72">
        <v>0.02</v>
      </c>
      <c r="N72">
        <v>0.02</v>
      </c>
      <c r="O72">
        <v>-0.36</v>
      </c>
      <c r="X72" t="s">
        <v>163</v>
      </c>
      <c r="Y72" t="s">
        <v>124</v>
      </c>
    </row>
    <row r="73" spans="1:25" x14ac:dyDescent="0.35">
      <c r="A73" t="s">
        <v>329</v>
      </c>
      <c r="B73" t="s">
        <v>131</v>
      </c>
      <c r="C73" t="str">
        <f t="shared" si="1"/>
        <v>C</v>
      </c>
      <c r="D73" t="s">
        <v>91</v>
      </c>
      <c r="E73">
        <v>60</v>
      </c>
      <c r="F73">
        <v>22.4</v>
      </c>
      <c r="G73">
        <v>2.62</v>
      </c>
      <c r="H73">
        <v>-1.1000000000000001</v>
      </c>
      <c r="I73">
        <v>-1.68</v>
      </c>
      <c r="J73">
        <v>-0.4</v>
      </c>
      <c r="K73">
        <v>1.7</v>
      </c>
      <c r="L73">
        <v>-0.98</v>
      </c>
      <c r="M73">
        <v>-1.59</v>
      </c>
      <c r="N73">
        <v>3.19</v>
      </c>
      <c r="O73">
        <v>0.49</v>
      </c>
      <c r="X73" t="s">
        <v>160</v>
      </c>
      <c r="Y73" t="s">
        <v>25</v>
      </c>
    </row>
    <row r="74" spans="1:25" x14ac:dyDescent="0.35">
      <c r="A74" t="s">
        <v>330</v>
      </c>
      <c r="B74" t="s">
        <v>130</v>
      </c>
      <c r="C74" t="str">
        <f t="shared" si="1"/>
        <v>C</v>
      </c>
      <c r="D74" t="s">
        <v>40</v>
      </c>
      <c r="E74">
        <v>70</v>
      </c>
      <c r="F74">
        <v>26.4</v>
      </c>
      <c r="G74">
        <v>3.05</v>
      </c>
      <c r="H74">
        <v>-1.81</v>
      </c>
      <c r="I74">
        <v>-1.74</v>
      </c>
      <c r="J74">
        <v>-0.32</v>
      </c>
      <c r="K74">
        <v>1.99</v>
      </c>
      <c r="L74">
        <v>-0.62</v>
      </c>
      <c r="M74">
        <v>-0.98</v>
      </c>
      <c r="N74">
        <v>2.2200000000000002</v>
      </c>
      <c r="O74">
        <v>0.41</v>
      </c>
      <c r="X74" t="s">
        <v>192</v>
      </c>
      <c r="Y74" t="s">
        <v>485</v>
      </c>
    </row>
    <row r="75" spans="1:25" x14ac:dyDescent="0.35">
      <c r="A75" t="s">
        <v>331</v>
      </c>
      <c r="B75" t="s">
        <v>113</v>
      </c>
      <c r="C75" t="str">
        <f t="shared" si="1"/>
        <v>PG, SG</v>
      </c>
      <c r="D75" t="s">
        <v>82</v>
      </c>
      <c r="E75">
        <v>62</v>
      </c>
      <c r="F75">
        <v>30.8</v>
      </c>
      <c r="G75">
        <v>-0.5</v>
      </c>
      <c r="H75">
        <v>1.93</v>
      </c>
      <c r="I75">
        <v>0.09</v>
      </c>
      <c r="J75">
        <v>0.47</v>
      </c>
      <c r="K75">
        <v>0.04</v>
      </c>
      <c r="L75">
        <v>2.56</v>
      </c>
      <c r="M75">
        <v>-0.73</v>
      </c>
      <c r="N75">
        <v>-0.8</v>
      </c>
      <c r="O75">
        <v>-0.98</v>
      </c>
      <c r="X75" t="s">
        <v>114</v>
      </c>
      <c r="Y75" t="s">
        <v>483</v>
      </c>
    </row>
    <row r="76" spans="1:25" x14ac:dyDescent="0.35">
      <c r="A76" t="s">
        <v>332</v>
      </c>
      <c r="B76" t="s">
        <v>136</v>
      </c>
      <c r="C76" t="str">
        <f t="shared" si="1"/>
        <v>SG, SF</v>
      </c>
      <c r="D76" t="s">
        <v>47</v>
      </c>
      <c r="E76">
        <v>70</v>
      </c>
      <c r="F76">
        <v>30.2</v>
      </c>
      <c r="G76">
        <v>0.24</v>
      </c>
      <c r="H76">
        <v>0.56000000000000005</v>
      </c>
      <c r="I76">
        <v>2.65</v>
      </c>
      <c r="J76">
        <v>0.1</v>
      </c>
      <c r="K76">
        <v>-0.67</v>
      </c>
      <c r="L76">
        <v>-0.43</v>
      </c>
      <c r="M76">
        <v>-0.61</v>
      </c>
      <c r="N76">
        <v>-0.54</v>
      </c>
      <c r="O76">
        <v>0.75</v>
      </c>
      <c r="X76" t="s">
        <v>109</v>
      </c>
      <c r="Y76" t="s">
        <v>110</v>
      </c>
    </row>
    <row r="77" spans="1:25" x14ac:dyDescent="0.35">
      <c r="A77" t="s">
        <v>333</v>
      </c>
      <c r="B77" t="s">
        <v>93</v>
      </c>
      <c r="C77" t="str">
        <f t="shared" si="1"/>
        <v>PG</v>
      </c>
      <c r="D77" t="s">
        <v>88</v>
      </c>
      <c r="E77">
        <v>68</v>
      </c>
      <c r="F77">
        <v>33.1</v>
      </c>
      <c r="G77">
        <v>0.56000000000000005</v>
      </c>
      <c r="H77">
        <v>0.25</v>
      </c>
      <c r="I77">
        <v>-0.25</v>
      </c>
      <c r="J77">
        <v>1.04</v>
      </c>
      <c r="K77">
        <v>-0.26</v>
      </c>
      <c r="L77">
        <v>3.07</v>
      </c>
      <c r="M77">
        <v>0.49</v>
      </c>
      <c r="N77">
        <v>-0.49</v>
      </c>
      <c r="O77">
        <v>-2.4300000000000002</v>
      </c>
      <c r="X77" t="s">
        <v>152</v>
      </c>
      <c r="Y77" t="s">
        <v>110</v>
      </c>
    </row>
    <row r="78" spans="1:25" x14ac:dyDescent="0.35">
      <c r="A78" t="s">
        <v>334</v>
      </c>
      <c r="B78" t="s">
        <v>151</v>
      </c>
      <c r="C78" t="str">
        <f t="shared" si="1"/>
        <v>SF</v>
      </c>
      <c r="D78" t="s">
        <v>70</v>
      </c>
      <c r="E78">
        <v>64</v>
      </c>
      <c r="F78">
        <v>30.1</v>
      </c>
      <c r="G78">
        <v>-0.59</v>
      </c>
      <c r="H78">
        <v>-0.12</v>
      </c>
      <c r="I78">
        <v>0.67</v>
      </c>
      <c r="J78">
        <v>0.12</v>
      </c>
      <c r="K78">
        <v>0.85</v>
      </c>
      <c r="L78">
        <v>-0.53</v>
      </c>
      <c r="M78">
        <v>-7.0000000000000007E-2</v>
      </c>
      <c r="N78">
        <v>1.63</v>
      </c>
      <c r="O78">
        <v>-0.01</v>
      </c>
      <c r="X78" t="s">
        <v>105</v>
      </c>
      <c r="Y78" t="s">
        <v>25</v>
      </c>
    </row>
    <row r="79" spans="1:25" x14ac:dyDescent="0.35">
      <c r="A79" t="s">
        <v>335</v>
      </c>
      <c r="B79" t="s">
        <v>122</v>
      </c>
      <c r="C79" t="str">
        <f t="shared" si="1"/>
        <v>PF</v>
      </c>
      <c r="D79" t="s">
        <v>74</v>
      </c>
      <c r="E79">
        <v>54</v>
      </c>
      <c r="F79">
        <v>29.5</v>
      </c>
      <c r="G79">
        <v>-0.11</v>
      </c>
      <c r="H79">
        <v>1.44</v>
      </c>
      <c r="I79">
        <v>0.96</v>
      </c>
      <c r="J79">
        <v>0.47</v>
      </c>
      <c r="K79">
        <v>1.27</v>
      </c>
      <c r="L79">
        <v>0.11</v>
      </c>
      <c r="M79">
        <v>-0.95</v>
      </c>
      <c r="N79">
        <v>-0.54</v>
      </c>
      <c r="O79">
        <v>-0.83</v>
      </c>
      <c r="X79" t="s">
        <v>150</v>
      </c>
      <c r="Y79" t="s">
        <v>484</v>
      </c>
    </row>
    <row r="80" spans="1:25" x14ac:dyDescent="0.35">
      <c r="A80" t="s">
        <v>336</v>
      </c>
      <c r="B80" t="s">
        <v>133</v>
      </c>
      <c r="C80" t="str">
        <f t="shared" si="1"/>
        <v xml:space="preserve"> SF, PF</v>
      </c>
      <c r="D80" t="s">
        <v>30</v>
      </c>
      <c r="E80">
        <v>64</v>
      </c>
      <c r="F80">
        <v>26.4</v>
      </c>
      <c r="G80">
        <v>0.68</v>
      </c>
      <c r="H80">
        <v>0.64</v>
      </c>
      <c r="I80">
        <v>0.6</v>
      </c>
      <c r="J80">
        <v>0.3</v>
      </c>
      <c r="K80">
        <v>0.81</v>
      </c>
      <c r="L80">
        <v>-0.76</v>
      </c>
      <c r="M80">
        <v>-0.28999999999999998</v>
      </c>
      <c r="N80">
        <v>-0.22</v>
      </c>
      <c r="O80">
        <v>0.04</v>
      </c>
      <c r="X80" t="s">
        <v>158</v>
      </c>
      <c r="Y80" t="s">
        <v>124</v>
      </c>
    </row>
    <row r="81" spans="1:25" x14ac:dyDescent="0.35">
      <c r="A81" t="s">
        <v>337</v>
      </c>
      <c r="B81" t="s">
        <v>120</v>
      </c>
      <c r="C81" t="str">
        <f t="shared" si="1"/>
        <v>PG</v>
      </c>
      <c r="D81" t="s">
        <v>86</v>
      </c>
      <c r="E81">
        <v>62</v>
      </c>
      <c r="F81">
        <v>29</v>
      </c>
      <c r="G81">
        <v>0.49</v>
      </c>
      <c r="H81">
        <v>0.48</v>
      </c>
      <c r="I81">
        <v>-0.32</v>
      </c>
      <c r="J81">
        <v>0.37</v>
      </c>
      <c r="K81">
        <v>0.02</v>
      </c>
      <c r="L81">
        <v>1.48</v>
      </c>
      <c r="M81">
        <v>0.49</v>
      </c>
      <c r="N81">
        <v>-0.28999999999999998</v>
      </c>
      <c r="O81">
        <v>-1.08</v>
      </c>
      <c r="X81" t="s">
        <v>140</v>
      </c>
      <c r="Y81" t="s">
        <v>482</v>
      </c>
    </row>
    <row r="82" spans="1:25" x14ac:dyDescent="0.35">
      <c r="A82" t="s">
        <v>338</v>
      </c>
      <c r="B82" t="s">
        <v>146</v>
      </c>
      <c r="C82" t="str">
        <f t="shared" si="1"/>
        <v>PF</v>
      </c>
      <c r="D82" t="s">
        <v>34</v>
      </c>
      <c r="E82">
        <v>70</v>
      </c>
      <c r="F82">
        <v>27.1</v>
      </c>
      <c r="G82">
        <v>0.63</v>
      </c>
      <c r="H82">
        <v>0.38</v>
      </c>
      <c r="I82">
        <v>0.33</v>
      </c>
      <c r="J82">
        <v>-0.43</v>
      </c>
      <c r="K82">
        <v>0.35</v>
      </c>
      <c r="L82">
        <v>-0.6</v>
      </c>
      <c r="M82">
        <v>-1.44</v>
      </c>
      <c r="N82">
        <v>1.66</v>
      </c>
      <c r="O82">
        <v>0.75</v>
      </c>
      <c r="X82" t="s">
        <v>139</v>
      </c>
      <c r="Y82" t="s">
        <v>488</v>
      </c>
    </row>
    <row r="83" spans="1:25" x14ac:dyDescent="0.35">
      <c r="A83" t="s">
        <v>339</v>
      </c>
      <c r="B83" t="s">
        <v>135</v>
      </c>
      <c r="C83" t="str">
        <f t="shared" si="1"/>
        <v xml:space="preserve"> PF, SF</v>
      </c>
      <c r="D83" t="s">
        <v>23</v>
      </c>
      <c r="E83">
        <v>64</v>
      </c>
      <c r="F83">
        <v>31.6</v>
      </c>
      <c r="G83">
        <v>-0.42</v>
      </c>
      <c r="H83">
        <v>-0.02</v>
      </c>
      <c r="I83">
        <v>0.46</v>
      </c>
      <c r="J83">
        <v>0.65</v>
      </c>
      <c r="K83">
        <v>0.22</v>
      </c>
      <c r="L83">
        <v>-0.63</v>
      </c>
      <c r="M83">
        <v>0.78</v>
      </c>
      <c r="N83">
        <v>0.56000000000000005</v>
      </c>
      <c r="O83">
        <v>0.01</v>
      </c>
      <c r="X83" t="s">
        <v>228</v>
      </c>
      <c r="Y83" t="s">
        <v>488</v>
      </c>
    </row>
    <row r="84" spans="1:25" x14ac:dyDescent="0.35">
      <c r="A84">
        <v>83</v>
      </c>
      <c r="B84" t="s">
        <v>105</v>
      </c>
      <c r="C84" t="str">
        <f t="shared" si="1"/>
        <v>PG</v>
      </c>
      <c r="D84" t="s">
        <v>49</v>
      </c>
      <c r="E84">
        <v>48</v>
      </c>
      <c r="F84">
        <v>29.2</v>
      </c>
      <c r="G84">
        <v>-1.1599999999999999</v>
      </c>
      <c r="H84">
        <v>1.55</v>
      </c>
      <c r="I84">
        <v>1.47</v>
      </c>
      <c r="J84">
        <v>0.73</v>
      </c>
      <c r="K84">
        <v>-0.57999999999999996</v>
      </c>
      <c r="L84">
        <v>0.69</v>
      </c>
      <c r="M84">
        <v>-0.27</v>
      </c>
      <c r="N84">
        <v>-0.39</v>
      </c>
      <c r="O84">
        <v>-0.49</v>
      </c>
      <c r="X84" t="s">
        <v>120</v>
      </c>
      <c r="Y84" t="s">
        <v>25</v>
      </c>
    </row>
    <row r="85" spans="1:25" x14ac:dyDescent="0.35">
      <c r="A85" t="s">
        <v>340</v>
      </c>
      <c r="B85" t="s">
        <v>108</v>
      </c>
      <c r="C85" t="str">
        <f t="shared" si="1"/>
        <v>PG</v>
      </c>
      <c r="D85" t="s">
        <v>86</v>
      </c>
      <c r="E85">
        <v>67</v>
      </c>
      <c r="F85">
        <v>33.1</v>
      </c>
      <c r="G85">
        <v>-1.43</v>
      </c>
      <c r="H85">
        <v>-1.1000000000000001</v>
      </c>
      <c r="I85">
        <v>0.98</v>
      </c>
      <c r="J85">
        <v>-0.17</v>
      </c>
      <c r="K85">
        <v>0.62</v>
      </c>
      <c r="L85">
        <v>2.6</v>
      </c>
      <c r="M85">
        <v>1.56</v>
      </c>
      <c r="N85">
        <v>0.22</v>
      </c>
      <c r="O85">
        <v>-1.82</v>
      </c>
      <c r="X85" t="s">
        <v>184</v>
      </c>
      <c r="Y85" t="s">
        <v>25</v>
      </c>
    </row>
    <row r="86" spans="1:25" x14ac:dyDescent="0.35">
      <c r="A86" t="s">
        <v>341</v>
      </c>
      <c r="B86" t="s">
        <v>134</v>
      </c>
      <c r="C86" t="str">
        <f t="shared" si="1"/>
        <v>SG, PG</v>
      </c>
      <c r="D86" t="s">
        <v>49</v>
      </c>
      <c r="E86">
        <v>67</v>
      </c>
      <c r="F86">
        <v>32.1</v>
      </c>
      <c r="G86">
        <v>-2.19</v>
      </c>
      <c r="H86">
        <v>0.71</v>
      </c>
      <c r="I86">
        <v>0.91</v>
      </c>
      <c r="J86">
        <v>-0.01</v>
      </c>
      <c r="K86">
        <v>-0.4</v>
      </c>
      <c r="L86">
        <v>1.18</v>
      </c>
      <c r="M86">
        <v>1.71</v>
      </c>
      <c r="N86">
        <v>-7.0000000000000007E-2</v>
      </c>
      <c r="O86">
        <v>-0.41</v>
      </c>
      <c r="X86" t="s">
        <v>166</v>
      </c>
      <c r="Y86" t="s">
        <v>481</v>
      </c>
    </row>
    <row r="87" spans="1:25" x14ac:dyDescent="0.35">
      <c r="A87" t="s">
        <v>342</v>
      </c>
      <c r="B87" t="s">
        <v>125</v>
      </c>
      <c r="C87" t="str">
        <f t="shared" si="1"/>
        <v>SF, PF</v>
      </c>
      <c r="D87" t="s">
        <v>63</v>
      </c>
      <c r="E87">
        <v>64</v>
      </c>
      <c r="F87">
        <v>32.9</v>
      </c>
      <c r="G87">
        <v>-0.25</v>
      </c>
      <c r="H87">
        <v>2.5299999999999998</v>
      </c>
      <c r="I87">
        <v>1.69</v>
      </c>
      <c r="J87">
        <v>1.08</v>
      </c>
      <c r="K87">
        <v>-0.28000000000000003</v>
      </c>
      <c r="L87">
        <v>-0.23</v>
      </c>
      <c r="M87">
        <v>-0.98</v>
      </c>
      <c r="N87">
        <v>-1.05</v>
      </c>
      <c r="O87">
        <v>-1.1100000000000001</v>
      </c>
      <c r="X87" t="s">
        <v>137</v>
      </c>
      <c r="Y87" t="s">
        <v>25</v>
      </c>
    </row>
    <row r="88" spans="1:25" x14ac:dyDescent="0.35">
      <c r="A88" t="s">
        <v>343</v>
      </c>
      <c r="B88" t="s">
        <v>140</v>
      </c>
      <c r="C88" t="str">
        <f t="shared" si="1"/>
        <v>SG, PG</v>
      </c>
      <c r="D88" t="s">
        <v>141</v>
      </c>
      <c r="E88">
        <v>68</v>
      </c>
      <c r="F88">
        <v>27.8</v>
      </c>
      <c r="G88">
        <v>0.21</v>
      </c>
      <c r="H88">
        <v>0.09</v>
      </c>
      <c r="I88">
        <v>-0.73</v>
      </c>
      <c r="J88">
        <v>-0.62</v>
      </c>
      <c r="K88">
        <v>0.15</v>
      </c>
      <c r="L88">
        <v>0.92</v>
      </c>
      <c r="M88">
        <v>1.51</v>
      </c>
      <c r="N88">
        <v>-0.27</v>
      </c>
      <c r="O88">
        <v>0.14000000000000001</v>
      </c>
      <c r="X88" t="s">
        <v>102</v>
      </c>
      <c r="Y88" t="s">
        <v>487</v>
      </c>
    </row>
    <row r="89" spans="1:25" x14ac:dyDescent="0.35">
      <c r="A89" t="s">
        <v>344</v>
      </c>
      <c r="B89" t="s">
        <v>142</v>
      </c>
      <c r="C89" t="str">
        <f t="shared" si="1"/>
        <v>SF</v>
      </c>
      <c r="D89" t="s">
        <v>67</v>
      </c>
      <c r="E89">
        <v>70</v>
      </c>
      <c r="F89">
        <v>30.8</v>
      </c>
      <c r="G89">
        <v>0.25</v>
      </c>
      <c r="H89">
        <v>-0.52</v>
      </c>
      <c r="I89">
        <v>-0.09</v>
      </c>
      <c r="J89">
        <v>-0.28999999999999998</v>
      </c>
      <c r="K89">
        <v>0.24</v>
      </c>
      <c r="L89">
        <v>-0.46</v>
      </c>
      <c r="M89">
        <v>1.59</v>
      </c>
      <c r="N89">
        <v>0.51</v>
      </c>
      <c r="O89">
        <v>0.15</v>
      </c>
      <c r="X89" t="s">
        <v>97</v>
      </c>
      <c r="Y89" t="s">
        <v>482</v>
      </c>
    </row>
    <row r="90" spans="1:25" x14ac:dyDescent="0.35">
      <c r="A90" t="s">
        <v>345</v>
      </c>
      <c r="B90" t="s">
        <v>145</v>
      </c>
      <c r="C90" t="str">
        <f t="shared" si="1"/>
        <v>C</v>
      </c>
      <c r="D90" t="s">
        <v>112</v>
      </c>
      <c r="E90">
        <v>65</v>
      </c>
      <c r="F90">
        <v>23</v>
      </c>
      <c r="G90">
        <v>1.24</v>
      </c>
      <c r="H90">
        <v>-0.62</v>
      </c>
      <c r="I90">
        <v>-1.75</v>
      </c>
      <c r="J90">
        <v>-0.89</v>
      </c>
      <c r="K90">
        <v>0.45</v>
      </c>
      <c r="L90">
        <v>-0.8</v>
      </c>
      <c r="M90">
        <v>0.71</v>
      </c>
      <c r="N90">
        <v>2.75</v>
      </c>
      <c r="O90">
        <v>0.27</v>
      </c>
      <c r="X90" t="s">
        <v>134</v>
      </c>
      <c r="Y90" t="s">
        <v>482</v>
      </c>
    </row>
    <row r="91" spans="1:25" x14ac:dyDescent="0.35">
      <c r="A91" t="s">
        <v>346</v>
      </c>
      <c r="B91" t="s">
        <v>150</v>
      </c>
      <c r="C91" t="str">
        <f t="shared" si="1"/>
        <v>SF, PF</v>
      </c>
      <c r="D91" t="s">
        <v>141</v>
      </c>
      <c r="E91">
        <v>70</v>
      </c>
      <c r="F91">
        <v>30.4</v>
      </c>
      <c r="G91">
        <v>0.33</v>
      </c>
      <c r="H91">
        <v>-0.22</v>
      </c>
      <c r="I91">
        <v>0.2</v>
      </c>
      <c r="J91">
        <v>0.15</v>
      </c>
      <c r="K91">
        <v>-0.15</v>
      </c>
      <c r="L91">
        <v>-0.61</v>
      </c>
      <c r="M91">
        <v>-0.22</v>
      </c>
      <c r="N91">
        <v>1.17</v>
      </c>
      <c r="O91">
        <v>0.52</v>
      </c>
      <c r="X91" t="s">
        <v>92</v>
      </c>
      <c r="Y91" t="s">
        <v>20</v>
      </c>
    </row>
    <row r="92" spans="1:25" x14ac:dyDescent="0.35">
      <c r="A92" t="s">
        <v>347</v>
      </c>
      <c r="B92" t="s">
        <v>149</v>
      </c>
      <c r="C92" t="str">
        <f t="shared" si="1"/>
        <v>SG</v>
      </c>
      <c r="D92" t="s">
        <v>86</v>
      </c>
      <c r="E92">
        <v>64</v>
      </c>
      <c r="F92">
        <v>26.4</v>
      </c>
      <c r="G92">
        <v>-0.04</v>
      </c>
      <c r="H92">
        <v>1.76</v>
      </c>
      <c r="I92">
        <v>1.95</v>
      </c>
      <c r="J92">
        <v>0.44</v>
      </c>
      <c r="K92">
        <v>-0.89</v>
      </c>
      <c r="L92">
        <v>-0.24</v>
      </c>
      <c r="M92">
        <v>-1.44</v>
      </c>
      <c r="N92">
        <v>-0.78</v>
      </c>
      <c r="O92">
        <v>0.36</v>
      </c>
      <c r="X92" t="s">
        <v>87</v>
      </c>
      <c r="Y92" t="s">
        <v>491</v>
      </c>
    </row>
    <row r="93" spans="1:25" x14ac:dyDescent="0.35">
      <c r="A93" t="s">
        <v>348</v>
      </c>
      <c r="B93" t="s">
        <v>129</v>
      </c>
      <c r="C93" t="str">
        <f t="shared" si="1"/>
        <v>PF</v>
      </c>
      <c r="D93" t="s">
        <v>23</v>
      </c>
      <c r="E93">
        <v>67</v>
      </c>
      <c r="F93">
        <v>31.2</v>
      </c>
      <c r="G93">
        <v>-0.63</v>
      </c>
      <c r="H93">
        <v>-0.35</v>
      </c>
      <c r="I93">
        <v>-0.77</v>
      </c>
      <c r="J93">
        <v>-0.66</v>
      </c>
      <c r="K93">
        <v>0.73</v>
      </c>
      <c r="L93">
        <v>1.99</v>
      </c>
      <c r="M93">
        <v>1.17</v>
      </c>
      <c r="N93">
        <v>0.78</v>
      </c>
      <c r="O93">
        <v>-1.1599999999999999</v>
      </c>
      <c r="X93" t="s">
        <v>122</v>
      </c>
      <c r="Y93" t="s">
        <v>124</v>
      </c>
    </row>
    <row r="94" spans="1:25" x14ac:dyDescent="0.35">
      <c r="A94" t="s">
        <v>349</v>
      </c>
      <c r="B94" t="s">
        <v>127</v>
      </c>
      <c r="C94" t="str">
        <f t="shared" si="1"/>
        <v>PG</v>
      </c>
      <c r="D94" t="s">
        <v>112</v>
      </c>
      <c r="E94">
        <v>67</v>
      </c>
      <c r="F94">
        <v>32.5</v>
      </c>
      <c r="G94">
        <v>-0.55000000000000004</v>
      </c>
      <c r="H94">
        <v>-0.9</v>
      </c>
      <c r="I94">
        <v>-1.1100000000000001</v>
      </c>
      <c r="J94">
        <v>-0.3</v>
      </c>
      <c r="K94">
        <v>0.12</v>
      </c>
      <c r="L94">
        <v>2.9</v>
      </c>
      <c r="M94">
        <v>2.17</v>
      </c>
      <c r="N94">
        <v>-0.12</v>
      </c>
      <c r="O94">
        <v>-1.1299999999999999</v>
      </c>
      <c r="X94" t="s">
        <v>219</v>
      </c>
      <c r="Y94" t="s">
        <v>124</v>
      </c>
    </row>
    <row r="95" spans="1:25" x14ac:dyDescent="0.35">
      <c r="A95" t="s">
        <v>350</v>
      </c>
      <c r="B95" t="s">
        <v>154</v>
      </c>
      <c r="C95" t="str">
        <f t="shared" si="1"/>
        <v xml:space="preserve"> SF</v>
      </c>
      <c r="D95" t="s">
        <v>61</v>
      </c>
      <c r="E95">
        <v>50</v>
      </c>
      <c r="F95">
        <v>28.4</v>
      </c>
      <c r="G95">
        <v>-0.02</v>
      </c>
      <c r="H95">
        <v>0.09</v>
      </c>
      <c r="I95">
        <v>0.44</v>
      </c>
      <c r="J95">
        <v>0.12</v>
      </c>
      <c r="K95">
        <v>-0.39</v>
      </c>
      <c r="L95">
        <v>-0.22</v>
      </c>
      <c r="M95">
        <v>0.71</v>
      </c>
      <c r="N95">
        <v>-0.12</v>
      </c>
      <c r="O95">
        <v>0.49</v>
      </c>
      <c r="X95" t="s">
        <v>117</v>
      </c>
      <c r="Y95" t="s">
        <v>124</v>
      </c>
    </row>
    <row r="96" spans="1:25" x14ac:dyDescent="0.35">
      <c r="A96" t="s">
        <v>351</v>
      </c>
      <c r="B96" t="s">
        <v>123</v>
      </c>
      <c r="C96" t="str">
        <f t="shared" si="1"/>
        <v>PF</v>
      </c>
      <c r="D96" t="s">
        <v>86</v>
      </c>
      <c r="E96">
        <v>60</v>
      </c>
      <c r="F96">
        <v>31.5</v>
      </c>
      <c r="G96">
        <v>5.28</v>
      </c>
      <c r="H96">
        <v>-4.5999999999999996</v>
      </c>
      <c r="I96">
        <v>-1.26</v>
      </c>
      <c r="J96">
        <v>2</v>
      </c>
      <c r="K96">
        <v>1.25</v>
      </c>
      <c r="L96">
        <v>0.02</v>
      </c>
      <c r="M96">
        <v>-0.05</v>
      </c>
      <c r="N96">
        <v>0.05</v>
      </c>
      <c r="O96">
        <v>-1.69</v>
      </c>
      <c r="X96" t="s">
        <v>144</v>
      </c>
      <c r="Y96" t="s">
        <v>486</v>
      </c>
    </row>
    <row r="97" spans="1:25" x14ac:dyDescent="0.35">
      <c r="A97" t="s">
        <v>352</v>
      </c>
      <c r="B97" t="s">
        <v>143</v>
      </c>
      <c r="C97" t="str">
        <f t="shared" si="1"/>
        <v>SG</v>
      </c>
      <c r="D97" t="s">
        <v>55</v>
      </c>
      <c r="E97">
        <v>67</v>
      </c>
      <c r="F97">
        <v>31.1</v>
      </c>
      <c r="G97">
        <v>-0.35</v>
      </c>
      <c r="H97">
        <v>0.64</v>
      </c>
      <c r="I97">
        <v>1.27</v>
      </c>
      <c r="J97">
        <v>0.68</v>
      </c>
      <c r="K97">
        <v>-0.9</v>
      </c>
      <c r="L97">
        <v>0.38</v>
      </c>
      <c r="M97">
        <v>0.46</v>
      </c>
      <c r="N97">
        <v>-0.8</v>
      </c>
      <c r="O97">
        <v>-0.39</v>
      </c>
      <c r="X97" t="s">
        <v>170</v>
      </c>
      <c r="Y97" t="s">
        <v>124</v>
      </c>
    </row>
    <row r="98" spans="1:25" x14ac:dyDescent="0.35">
      <c r="A98" t="s">
        <v>353</v>
      </c>
      <c r="B98" t="s">
        <v>126</v>
      </c>
      <c r="C98" t="str">
        <f t="shared" si="1"/>
        <v>SG</v>
      </c>
      <c r="D98" t="s">
        <v>82</v>
      </c>
      <c r="E98">
        <v>60</v>
      </c>
      <c r="F98">
        <v>31.7</v>
      </c>
      <c r="G98">
        <v>-1.17</v>
      </c>
      <c r="H98">
        <v>0.79</v>
      </c>
      <c r="I98">
        <v>0.56000000000000005</v>
      </c>
      <c r="J98">
        <v>0.86</v>
      </c>
      <c r="K98">
        <v>0</v>
      </c>
      <c r="L98">
        <v>1.02</v>
      </c>
      <c r="M98">
        <v>1.29</v>
      </c>
      <c r="N98">
        <v>-0.73</v>
      </c>
      <c r="O98">
        <v>-1.66</v>
      </c>
      <c r="X98" t="s">
        <v>188</v>
      </c>
      <c r="Y98" t="s">
        <v>25</v>
      </c>
    </row>
    <row r="99" spans="1:25" x14ac:dyDescent="0.35">
      <c r="A99" t="s">
        <v>354</v>
      </c>
      <c r="B99" t="s">
        <v>164</v>
      </c>
      <c r="C99" t="str">
        <f t="shared" si="1"/>
        <v>PF</v>
      </c>
      <c r="D99" t="s">
        <v>58</v>
      </c>
      <c r="E99">
        <v>60</v>
      </c>
      <c r="F99">
        <v>27.1</v>
      </c>
      <c r="G99">
        <v>-0.56999999999999995</v>
      </c>
      <c r="H99">
        <v>0.44</v>
      </c>
      <c r="I99">
        <v>1.94</v>
      </c>
      <c r="J99">
        <v>0.04</v>
      </c>
      <c r="K99">
        <v>-0.36</v>
      </c>
      <c r="L99">
        <v>-0.57999999999999996</v>
      </c>
      <c r="M99">
        <v>-0.71</v>
      </c>
      <c r="N99">
        <v>-0.02</v>
      </c>
      <c r="O99">
        <v>0.71</v>
      </c>
      <c r="X99" t="s">
        <v>155</v>
      </c>
      <c r="Y99" t="s">
        <v>25</v>
      </c>
    </row>
    <row r="100" spans="1:25" x14ac:dyDescent="0.35">
      <c r="A100" t="s">
        <v>355</v>
      </c>
      <c r="B100" t="s">
        <v>153</v>
      </c>
      <c r="C100" t="str">
        <f t="shared" si="1"/>
        <v>PF, SF</v>
      </c>
      <c r="D100" t="s">
        <v>58</v>
      </c>
      <c r="E100">
        <v>67</v>
      </c>
      <c r="F100">
        <v>32.4</v>
      </c>
      <c r="G100">
        <v>0.25</v>
      </c>
      <c r="H100">
        <v>0.82</v>
      </c>
      <c r="I100">
        <v>-0.88</v>
      </c>
      <c r="J100">
        <v>0.27</v>
      </c>
      <c r="K100">
        <v>0.93</v>
      </c>
      <c r="L100">
        <v>-0.24</v>
      </c>
      <c r="M100">
        <v>0.28999999999999998</v>
      </c>
      <c r="N100">
        <v>-0.73</v>
      </c>
      <c r="O100">
        <v>0.14000000000000001</v>
      </c>
      <c r="X100" t="s">
        <v>84</v>
      </c>
      <c r="Y100" t="s">
        <v>20</v>
      </c>
    </row>
    <row r="101" spans="1:25" x14ac:dyDescent="0.35">
      <c r="A101" t="s">
        <v>356</v>
      </c>
      <c r="B101" t="s">
        <v>138</v>
      </c>
      <c r="C101" t="str">
        <f t="shared" si="1"/>
        <v>C</v>
      </c>
      <c r="D101" t="s">
        <v>28</v>
      </c>
      <c r="E101">
        <v>68</v>
      </c>
      <c r="F101">
        <v>24.1</v>
      </c>
      <c r="G101">
        <v>2.2200000000000002</v>
      </c>
      <c r="H101">
        <v>-0.46</v>
      </c>
      <c r="I101">
        <v>-1.75</v>
      </c>
      <c r="J101">
        <v>-0.36</v>
      </c>
      <c r="K101">
        <v>1.51</v>
      </c>
      <c r="L101">
        <v>-0.6</v>
      </c>
      <c r="M101">
        <v>-1.56</v>
      </c>
      <c r="N101">
        <v>1.31</v>
      </c>
      <c r="O101">
        <v>0.47</v>
      </c>
      <c r="X101" t="s">
        <v>492</v>
      </c>
      <c r="Y101" t="s">
        <v>20</v>
      </c>
    </row>
    <row r="102" spans="1:25" x14ac:dyDescent="0.35">
      <c r="A102" t="s">
        <v>357</v>
      </c>
      <c r="B102" t="s">
        <v>144</v>
      </c>
      <c r="C102" t="str">
        <f t="shared" si="1"/>
        <v>C, PF</v>
      </c>
      <c r="D102" t="s">
        <v>28</v>
      </c>
      <c r="E102">
        <v>62</v>
      </c>
      <c r="F102">
        <v>28.2</v>
      </c>
      <c r="G102">
        <v>1.51</v>
      </c>
      <c r="H102">
        <v>-0.84</v>
      </c>
      <c r="I102">
        <v>-0.24</v>
      </c>
      <c r="J102">
        <v>0.37</v>
      </c>
      <c r="K102">
        <v>1.43</v>
      </c>
      <c r="L102">
        <v>-0.61</v>
      </c>
      <c r="M102">
        <v>-0.98</v>
      </c>
      <c r="N102">
        <v>0.68</v>
      </c>
      <c r="O102">
        <v>-0.55000000000000004</v>
      </c>
      <c r="X102" t="s">
        <v>172</v>
      </c>
      <c r="Y102" t="s">
        <v>482</v>
      </c>
    </row>
    <row r="103" spans="1:25" x14ac:dyDescent="0.35">
      <c r="A103" t="s">
        <v>358</v>
      </c>
      <c r="B103" t="s">
        <v>137</v>
      </c>
      <c r="C103" t="str">
        <f t="shared" si="1"/>
        <v>PG</v>
      </c>
      <c r="D103" t="s">
        <v>63</v>
      </c>
      <c r="E103">
        <v>58</v>
      </c>
      <c r="F103">
        <v>33.799999999999997</v>
      </c>
      <c r="G103">
        <v>-1.21</v>
      </c>
      <c r="H103">
        <v>0.79</v>
      </c>
      <c r="I103">
        <v>0.93</v>
      </c>
      <c r="J103">
        <v>0.64</v>
      </c>
      <c r="K103">
        <v>-0.43</v>
      </c>
      <c r="L103">
        <v>1.48</v>
      </c>
      <c r="M103">
        <v>0.46</v>
      </c>
      <c r="N103">
        <v>-1</v>
      </c>
      <c r="O103">
        <v>-0.92</v>
      </c>
      <c r="X103" t="s">
        <v>227</v>
      </c>
      <c r="Y103" t="s">
        <v>110</v>
      </c>
    </row>
    <row r="104" spans="1:25" x14ac:dyDescent="0.35">
      <c r="A104" t="s">
        <v>359</v>
      </c>
      <c r="B104" t="s">
        <v>139</v>
      </c>
      <c r="C104" t="str">
        <f t="shared" si="1"/>
        <v>SG, SF</v>
      </c>
      <c r="D104" t="s">
        <v>34</v>
      </c>
      <c r="E104">
        <v>66</v>
      </c>
      <c r="F104">
        <v>32.299999999999997</v>
      </c>
      <c r="G104">
        <v>-0.55000000000000004</v>
      </c>
      <c r="H104">
        <v>0.43</v>
      </c>
      <c r="I104">
        <v>0.61</v>
      </c>
      <c r="J104">
        <v>0.28999999999999998</v>
      </c>
      <c r="K104">
        <v>-0.59</v>
      </c>
      <c r="L104">
        <v>0.12</v>
      </c>
      <c r="M104">
        <v>0.49</v>
      </c>
      <c r="N104">
        <v>0.71</v>
      </c>
      <c r="O104">
        <v>-0.77</v>
      </c>
      <c r="X104" t="s">
        <v>95</v>
      </c>
      <c r="Y104" t="s">
        <v>124</v>
      </c>
    </row>
    <row r="105" spans="1:25" x14ac:dyDescent="0.35">
      <c r="A105" t="s">
        <v>360</v>
      </c>
      <c r="B105" t="s">
        <v>148</v>
      </c>
      <c r="C105" t="str">
        <f t="shared" si="1"/>
        <v>C</v>
      </c>
      <c r="D105" t="s">
        <v>86</v>
      </c>
      <c r="E105">
        <v>70</v>
      </c>
      <c r="F105">
        <v>27.4</v>
      </c>
      <c r="G105">
        <v>2.58</v>
      </c>
      <c r="H105">
        <v>-2.7</v>
      </c>
      <c r="I105">
        <v>-1.75</v>
      </c>
      <c r="J105">
        <v>-0.28999999999999998</v>
      </c>
      <c r="K105">
        <v>1.92</v>
      </c>
      <c r="L105">
        <v>-0.08</v>
      </c>
      <c r="M105">
        <v>-0.2</v>
      </c>
      <c r="N105">
        <v>1.46</v>
      </c>
      <c r="O105">
        <v>-0.24</v>
      </c>
      <c r="X105" t="s">
        <v>493</v>
      </c>
      <c r="Y105" t="s">
        <v>20</v>
      </c>
    </row>
    <row r="106" spans="1:25" x14ac:dyDescent="0.35">
      <c r="A106" t="s">
        <v>361</v>
      </c>
      <c r="B106" t="s">
        <v>159</v>
      </c>
      <c r="C106" t="str">
        <f t="shared" si="1"/>
        <v>C</v>
      </c>
      <c r="D106" t="s">
        <v>40</v>
      </c>
      <c r="E106">
        <v>68</v>
      </c>
      <c r="F106">
        <v>22</v>
      </c>
      <c r="G106">
        <v>2.65</v>
      </c>
      <c r="H106">
        <v>-0.9</v>
      </c>
      <c r="I106">
        <v>-1.75</v>
      </c>
      <c r="J106">
        <v>-0.74</v>
      </c>
      <c r="K106">
        <v>2.11</v>
      </c>
      <c r="L106">
        <v>-0.4</v>
      </c>
      <c r="M106">
        <v>-1.47</v>
      </c>
      <c r="N106">
        <v>1.02</v>
      </c>
      <c r="O106">
        <v>0.17</v>
      </c>
      <c r="X106" t="s">
        <v>212</v>
      </c>
      <c r="Y106" t="s">
        <v>487</v>
      </c>
    </row>
    <row r="107" spans="1:25" x14ac:dyDescent="0.35">
      <c r="A107" t="s">
        <v>362</v>
      </c>
      <c r="B107" t="s">
        <v>166</v>
      </c>
      <c r="C107" t="str">
        <f t="shared" si="1"/>
        <v>PF, SF</v>
      </c>
      <c r="D107" t="s">
        <v>32</v>
      </c>
      <c r="E107">
        <v>58</v>
      </c>
      <c r="F107">
        <v>26.2</v>
      </c>
      <c r="G107">
        <v>-0.28999999999999998</v>
      </c>
      <c r="H107">
        <v>2.15</v>
      </c>
      <c r="I107">
        <v>0.93</v>
      </c>
      <c r="J107">
        <v>0.19</v>
      </c>
      <c r="K107">
        <v>-0.31</v>
      </c>
      <c r="L107">
        <v>-0.55000000000000004</v>
      </c>
      <c r="M107">
        <v>-0.85</v>
      </c>
      <c r="N107">
        <v>-1.07</v>
      </c>
      <c r="O107">
        <v>0.47</v>
      </c>
      <c r="X107" t="s">
        <v>239</v>
      </c>
      <c r="Y107" t="s">
        <v>20</v>
      </c>
    </row>
    <row r="108" spans="1:25" x14ac:dyDescent="0.35">
      <c r="A108" t="s">
        <v>363</v>
      </c>
      <c r="B108" t="s">
        <v>175</v>
      </c>
      <c r="C108" t="str">
        <f t="shared" si="1"/>
        <v>SG, SF</v>
      </c>
      <c r="D108" t="s">
        <v>55</v>
      </c>
      <c r="E108">
        <v>67</v>
      </c>
      <c r="F108">
        <v>27.4</v>
      </c>
      <c r="G108">
        <v>-1.04</v>
      </c>
      <c r="H108">
        <v>0.95</v>
      </c>
      <c r="I108">
        <v>1.24</v>
      </c>
      <c r="J108">
        <v>0.26</v>
      </c>
      <c r="K108">
        <v>-0.65</v>
      </c>
      <c r="L108">
        <v>-0.73</v>
      </c>
      <c r="M108">
        <v>0.49</v>
      </c>
      <c r="N108">
        <v>-0.56000000000000005</v>
      </c>
      <c r="O108">
        <v>0.65</v>
      </c>
      <c r="X108" t="s">
        <v>161</v>
      </c>
      <c r="Y108" t="s">
        <v>488</v>
      </c>
    </row>
    <row r="109" spans="1:25" x14ac:dyDescent="0.35">
      <c r="A109" t="s">
        <v>364</v>
      </c>
      <c r="B109" t="s">
        <v>162</v>
      </c>
      <c r="C109" t="str">
        <f t="shared" si="1"/>
        <v>PF, C</v>
      </c>
      <c r="D109" t="s">
        <v>23</v>
      </c>
      <c r="E109">
        <v>64</v>
      </c>
      <c r="F109">
        <v>22.7</v>
      </c>
      <c r="G109">
        <v>1.1200000000000001</v>
      </c>
      <c r="H109">
        <v>-0.32</v>
      </c>
      <c r="I109">
        <v>-1.75</v>
      </c>
      <c r="J109">
        <v>-0.75</v>
      </c>
      <c r="K109">
        <v>0.87</v>
      </c>
      <c r="L109">
        <v>-0.18</v>
      </c>
      <c r="M109">
        <v>1</v>
      </c>
      <c r="N109">
        <v>0.28999999999999998</v>
      </c>
      <c r="O109">
        <v>0.28000000000000003</v>
      </c>
      <c r="X109" t="s">
        <v>143</v>
      </c>
      <c r="Y109" t="s">
        <v>110</v>
      </c>
    </row>
    <row r="110" spans="1:25" x14ac:dyDescent="0.35">
      <c r="A110" t="s">
        <v>365</v>
      </c>
      <c r="B110" t="s">
        <v>366</v>
      </c>
      <c r="C110" t="str">
        <f t="shared" si="1"/>
        <v>PF, C</v>
      </c>
      <c r="D110" t="s">
        <v>67</v>
      </c>
      <c r="E110">
        <v>64</v>
      </c>
      <c r="F110">
        <v>18.399999999999999</v>
      </c>
      <c r="G110">
        <v>0.06</v>
      </c>
      <c r="H110">
        <v>0.21</v>
      </c>
      <c r="I110">
        <v>-0.79</v>
      </c>
      <c r="J110">
        <v>-0.63</v>
      </c>
      <c r="K110">
        <v>0.55000000000000004</v>
      </c>
      <c r="L110">
        <v>-1.1000000000000001</v>
      </c>
      <c r="M110">
        <v>-0.85</v>
      </c>
      <c r="N110">
        <v>2.09</v>
      </c>
      <c r="O110">
        <v>1.02</v>
      </c>
      <c r="X110" t="s">
        <v>199</v>
      </c>
      <c r="Y110" t="s">
        <v>215</v>
      </c>
    </row>
    <row r="111" spans="1:25" x14ac:dyDescent="0.35">
      <c r="A111" t="s">
        <v>367</v>
      </c>
      <c r="B111" t="s">
        <v>168</v>
      </c>
      <c r="C111" t="str">
        <f t="shared" si="1"/>
        <v>PF</v>
      </c>
      <c r="D111" t="s">
        <v>91</v>
      </c>
      <c r="E111">
        <v>70</v>
      </c>
      <c r="F111">
        <v>24.2</v>
      </c>
      <c r="G111">
        <v>0.51</v>
      </c>
      <c r="H111">
        <v>0.17</v>
      </c>
      <c r="I111">
        <v>0.16</v>
      </c>
      <c r="J111">
        <v>-0.44</v>
      </c>
      <c r="K111">
        <v>0.3</v>
      </c>
      <c r="L111">
        <v>-0.03</v>
      </c>
      <c r="M111">
        <v>-0.49</v>
      </c>
      <c r="N111">
        <v>-0.02</v>
      </c>
      <c r="O111">
        <v>0.39</v>
      </c>
      <c r="X111" t="s">
        <v>177</v>
      </c>
      <c r="Y111" t="s">
        <v>25</v>
      </c>
    </row>
    <row r="112" spans="1:25" x14ac:dyDescent="0.35">
      <c r="A112" t="s">
        <v>368</v>
      </c>
      <c r="B112" t="s">
        <v>158</v>
      </c>
      <c r="C112" t="str">
        <f t="shared" si="1"/>
        <v>PF</v>
      </c>
      <c r="D112" t="s">
        <v>55</v>
      </c>
      <c r="E112">
        <v>68</v>
      </c>
      <c r="F112">
        <v>32.5</v>
      </c>
      <c r="G112">
        <v>-0.6</v>
      </c>
      <c r="H112">
        <v>-1</v>
      </c>
      <c r="I112">
        <v>-0.12</v>
      </c>
      <c r="J112">
        <v>0.32</v>
      </c>
      <c r="K112">
        <v>1.27</v>
      </c>
      <c r="L112">
        <v>0.72</v>
      </c>
      <c r="M112">
        <v>-0.2</v>
      </c>
      <c r="N112">
        <v>0.19</v>
      </c>
      <c r="O112">
        <v>-0.09</v>
      </c>
      <c r="X112" t="s">
        <v>153</v>
      </c>
      <c r="Y112" t="s">
        <v>481</v>
      </c>
    </row>
    <row r="113" spans="1:25" x14ac:dyDescent="0.35">
      <c r="A113" t="s">
        <v>369</v>
      </c>
      <c r="B113" t="s">
        <v>169</v>
      </c>
      <c r="C113" t="str">
        <f t="shared" si="1"/>
        <v>C</v>
      </c>
      <c r="D113" t="s">
        <v>18</v>
      </c>
      <c r="E113">
        <v>60</v>
      </c>
      <c r="F113">
        <v>25.7</v>
      </c>
      <c r="G113">
        <v>-0.42</v>
      </c>
      <c r="H113">
        <v>-0.23</v>
      </c>
      <c r="I113">
        <v>-0.22</v>
      </c>
      <c r="J113">
        <v>-0.84</v>
      </c>
      <c r="K113">
        <v>0.65</v>
      </c>
      <c r="L113">
        <v>0.49</v>
      </c>
      <c r="M113">
        <v>-0.2</v>
      </c>
      <c r="N113">
        <v>0.95</v>
      </c>
      <c r="O113">
        <v>0.26</v>
      </c>
      <c r="X113" t="s">
        <v>130</v>
      </c>
      <c r="Y113" t="s">
        <v>20</v>
      </c>
    </row>
    <row r="114" spans="1:25" x14ac:dyDescent="0.35">
      <c r="A114" t="s">
        <v>370</v>
      </c>
      <c r="B114" t="s">
        <v>161</v>
      </c>
      <c r="C114" t="str">
        <f t="shared" si="1"/>
        <v>SG, SF</v>
      </c>
      <c r="D114" t="s">
        <v>32</v>
      </c>
      <c r="E114">
        <v>62</v>
      </c>
      <c r="F114">
        <v>29.8</v>
      </c>
      <c r="G114">
        <v>-0.3</v>
      </c>
      <c r="H114">
        <v>0.05</v>
      </c>
      <c r="I114">
        <v>1.22</v>
      </c>
      <c r="J114">
        <v>0.21</v>
      </c>
      <c r="K114">
        <v>-0.62</v>
      </c>
      <c r="L114">
        <v>0.42</v>
      </c>
      <c r="M114">
        <v>0.37</v>
      </c>
      <c r="N114">
        <v>-0.83</v>
      </c>
      <c r="O114">
        <v>-0.09</v>
      </c>
      <c r="X114" t="s">
        <v>147</v>
      </c>
      <c r="Y114" t="s">
        <v>25</v>
      </c>
    </row>
    <row r="115" spans="1:25" x14ac:dyDescent="0.35">
      <c r="A115">
        <v>114</v>
      </c>
      <c r="B115" t="s">
        <v>371</v>
      </c>
      <c r="C115" t="str">
        <f t="shared" si="1"/>
        <v>SG</v>
      </c>
      <c r="D115" t="s">
        <v>112</v>
      </c>
      <c r="E115">
        <v>60</v>
      </c>
      <c r="F115">
        <v>28.7</v>
      </c>
      <c r="G115">
        <v>-1.24</v>
      </c>
      <c r="H115">
        <v>1.53</v>
      </c>
      <c r="I115">
        <v>0.2</v>
      </c>
      <c r="J115">
        <v>0.08</v>
      </c>
      <c r="K115">
        <v>-0.05</v>
      </c>
      <c r="L115">
        <v>0.32</v>
      </c>
      <c r="M115">
        <v>0.2</v>
      </c>
      <c r="N115">
        <v>-0.57999999999999996</v>
      </c>
      <c r="O115">
        <v>-0.04</v>
      </c>
      <c r="X115" t="s">
        <v>125</v>
      </c>
      <c r="Y115" t="s">
        <v>484</v>
      </c>
    </row>
    <row r="116" spans="1:25" x14ac:dyDescent="0.35">
      <c r="A116" t="s">
        <v>372</v>
      </c>
      <c r="B116" t="s">
        <v>187</v>
      </c>
      <c r="C116" t="str">
        <f t="shared" si="1"/>
        <v>C</v>
      </c>
      <c r="D116" t="s">
        <v>74</v>
      </c>
      <c r="E116">
        <v>68</v>
      </c>
      <c r="F116">
        <v>17.2</v>
      </c>
      <c r="G116">
        <v>2.16</v>
      </c>
      <c r="H116">
        <v>-0.6</v>
      </c>
      <c r="I116">
        <v>-1.75</v>
      </c>
      <c r="J116">
        <v>-0.97</v>
      </c>
      <c r="K116">
        <v>0.51</v>
      </c>
      <c r="L116">
        <v>-1.1100000000000001</v>
      </c>
      <c r="M116">
        <v>-0.93</v>
      </c>
      <c r="N116">
        <v>2.2400000000000002</v>
      </c>
      <c r="O116">
        <v>0.85</v>
      </c>
      <c r="X116" t="s">
        <v>154</v>
      </c>
      <c r="Y116" t="s">
        <v>494</v>
      </c>
    </row>
    <row r="117" spans="1:25" x14ac:dyDescent="0.35">
      <c r="A117" t="s">
        <v>373</v>
      </c>
      <c r="B117" t="s">
        <v>171</v>
      </c>
      <c r="C117" t="str">
        <f t="shared" si="1"/>
        <v>PG</v>
      </c>
      <c r="D117" t="s">
        <v>28</v>
      </c>
      <c r="E117">
        <v>60</v>
      </c>
      <c r="F117">
        <v>26.9</v>
      </c>
      <c r="G117">
        <v>-0.41</v>
      </c>
      <c r="H117">
        <v>-0.46</v>
      </c>
      <c r="I117">
        <v>0.17</v>
      </c>
      <c r="J117">
        <v>-0.73</v>
      </c>
      <c r="K117">
        <v>0.28000000000000003</v>
      </c>
      <c r="L117">
        <v>0.71</v>
      </c>
      <c r="M117">
        <v>0.61</v>
      </c>
      <c r="N117">
        <v>-0.02</v>
      </c>
      <c r="O117">
        <v>0.23</v>
      </c>
      <c r="X117" t="s">
        <v>118</v>
      </c>
      <c r="Y117" t="s">
        <v>486</v>
      </c>
    </row>
    <row r="118" spans="1:25" x14ac:dyDescent="0.35">
      <c r="A118" t="s">
        <v>374</v>
      </c>
      <c r="B118" t="s">
        <v>176</v>
      </c>
      <c r="C118" t="str">
        <f t="shared" si="1"/>
        <v xml:space="preserve"> PF, C</v>
      </c>
      <c r="D118" t="s">
        <v>74</v>
      </c>
      <c r="E118">
        <v>56</v>
      </c>
      <c r="F118">
        <v>25.8</v>
      </c>
      <c r="G118">
        <v>1.29</v>
      </c>
      <c r="H118">
        <v>-0.46</v>
      </c>
      <c r="I118">
        <v>-0.59</v>
      </c>
      <c r="J118">
        <v>-0.49</v>
      </c>
      <c r="K118">
        <v>0.18</v>
      </c>
      <c r="L118">
        <v>-0.22</v>
      </c>
      <c r="M118">
        <v>0.49</v>
      </c>
      <c r="N118">
        <v>-0.19</v>
      </c>
      <c r="O118">
        <v>0.36</v>
      </c>
      <c r="X118" t="s">
        <v>179</v>
      </c>
      <c r="Y118" t="s">
        <v>484</v>
      </c>
    </row>
    <row r="119" spans="1:25" x14ac:dyDescent="0.35">
      <c r="A119" t="s">
        <v>375</v>
      </c>
      <c r="B119" t="s">
        <v>174</v>
      </c>
      <c r="C119" t="str">
        <f t="shared" si="1"/>
        <v>PF, C</v>
      </c>
      <c r="D119" t="s">
        <v>30</v>
      </c>
      <c r="E119">
        <v>60</v>
      </c>
      <c r="F119">
        <v>24.1</v>
      </c>
      <c r="G119">
        <v>0.42</v>
      </c>
      <c r="H119">
        <v>0.47</v>
      </c>
      <c r="I119">
        <v>-0.5</v>
      </c>
      <c r="J119">
        <v>-0.25</v>
      </c>
      <c r="K119">
        <v>0.35</v>
      </c>
      <c r="L119">
        <v>-0.52</v>
      </c>
      <c r="M119">
        <v>-0.02</v>
      </c>
      <c r="N119">
        <v>0.15</v>
      </c>
      <c r="O119">
        <v>0.2</v>
      </c>
      <c r="X119" t="s">
        <v>237</v>
      </c>
      <c r="Y119" t="s">
        <v>488</v>
      </c>
    </row>
    <row r="120" spans="1:25" x14ac:dyDescent="0.35">
      <c r="A120" t="s">
        <v>376</v>
      </c>
      <c r="B120" t="s">
        <v>156</v>
      </c>
      <c r="C120" t="str">
        <f t="shared" si="1"/>
        <v>PF</v>
      </c>
      <c r="D120" t="s">
        <v>104</v>
      </c>
      <c r="E120">
        <v>70</v>
      </c>
      <c r="F120">
        <v>32.4</v>
      </c>
      <c r="G120">
        <v>0.09</v>
      </c>
      <c r="H120">
        <v>-1.2</v>
      </c>
      <c r="I120">
        <v>0.28999999999999998</v>
      </c>
      <c r="J120">
        <v>0.24</v>
      </c>
      <c r="K120">
        <v>0.44</v>
      </c>
      <c r="L120">
        <v>-0.11</v>
      </c>
      <c r="M120">
        <v>0.15</v>
      </c>
      <c r="N120">
        <v>0.8</v>
      </c>
      <c r="O120">
        <v>-0.43</v>
      </c>
      <c r="X120" t="s">
        <v>157</v>
      </c>
      <c r="Y120" t="s">
        <v>487</v>
      </c>
    </row>
    <row r="121" spans="1:25" x14ac:dyDescent="0.35">
      <c r="A121" t="s">
        <v>377</v>
      </c>
      <c r="B121" t="s">
        <v>165</v>
      </c>
      <c r="C121" t="str">
        <f t="shared" si="1"/>
        <v>PF</v>
      </c>
      <c r="D121" t="s">
        <v>91</v>
      </c>
      <c r="E121">
        <v>58</v>
      </c>
      <c r="F121">
        <v>28.6</v>
      </c>
      <c r="G121">
        <v>0.43</v>
      </c>
      <c r="H121">
        <v>0.24</v>
      </c>
      <c r="I121">
        <v>-1.26</v>
      </c>
      <c r="J121">
        <v>0.26</v>
      </c>
      <c r="K121">
        <v>1.37</v>
      </c>
      <c r="L121">
        <v>-0.92</v>
      </c>
      <c r="M121">
        <v>-0.85</v>
      </c>
      <c r="N121">
        <v>1.1000000000000001</v>
      </c>
      <c r="O121">
        <v>-0.12</v>
      </c>
      <c r="X121" t="s">
        <v>138</v>
      </c>
      <c r="Y121" t="s">
        <v>20</v>
      </c>
    </row>
    <row r="122" spans="1:25" x14ac:dyDescent="0.35">
      <c r="A122" t="s">
        <v>378</v>
      </c>
      <c r="B122" t="s">
        <v>172</v>
      </c>
      <c r="C122" t="str">
        <f t="shared" si="1"/>
        <v>SG, PG</v>
      </c>
      <c r="D122" t="s">
        <v>42</v>
      </c>
      <c r="E122">
        <v>68</v>
      </c>
      <c r="F122">
        <v>25.2</v>
      </c>
      <c r="G122">
        <v>-0.06</v>
      </c>
      <c r="H122">
        <v>-0.19</v>
      </c>
      <c r="I122">
        <v>-0.12</v>
      </c>
      <c r="J122">
        <v>-0.45</v>
      </c>
      <c r="K122">
        <v>0.2</v>
      </c>
      <c r="L122">
        <v>0.01</v>
      </c>
      <c r="M122">
        <v>1.27</v>
      </c>
      <c r="N122">
        <v>-0.49</v>
      </c>
      <c r="O122">
        <v>0.02</v>
      </c>
      <c r="X122" t="s">
        <v>495</v>
      </c>
      <c r="Y122" t="s">
        <v>110</v>
      </c>
    </row>
    <row r="123" spans="1:25" x14ac:dyDescent="0.35">
      <c r="A123" t="s">
        <v>379</v>
      </c>
      <c r="B123" t="s">
        <v>196</v>
      </c>
      <c r="C123" t="str">
        <f t="shared" si="1"/>
        <v>SF, SG</v>
      </c>
      <c r="D123" t="s">
        <v>26</v>
      </c>
      <c r="E123">
        <v>54</v>
      </c>
      <c r="F123">
        <v>26.4</v>
      </c>
      <c r="G123">
        <v>0.26</v>
      </c>
      <c r="H123">
        <v>-0.14000000000000001</v>
      </c>
      <c r="I123">
        <v>-0.93</v>
      </c>
      <c r="J123">
        <v>-0.5</v>
      </c>
      <c r="K123">
        <v>-7.0000000000000007E-2</v>
      </c>
      <c r="L123">
        <v>-0.67</v>
      </c>
      <c r="M123">
        <v>0.66</v>
      </c>
      <c r="N123">
        <v>0.44</v>
      </c>
      <c r="O123">
        <v>1.1399999999999999</v>
      </c>
      <c r="X123" t="s">
        <v>107</v>
      </c>
      <c r="Y123" t="s">
        <v>20</v>
      </c>
    </row>
    <row r="124" spans="1:25" x14ac:dyDescent="0.35">
      <c r="A124" t="s">
        <v>380</v>
      </c>
      <c r="B124" t="s">
        <v>180</v>
      </c>
      <c r="C124" t="str">
        <f t="shared" si="1"/>
        <v>SG</v>
      </c>
      <c r="D124" t="s">
        <v>21</v>
      </c>
      <c r="E124">
        <v>64</v>
      </c>
      <c r="F124">
        <v>26.3</v>
      </c>
      <c r="G124">
        <v>-0.15</v>
      </c>
      <c r="H124">
        <v>0.39</v>
      </c>
      <c r="I124">
        <v>1.1100000000000001</v>
      </c>
      <c r="J124">
        <v>0.12</v>
      </c>
      <c r="K124">
        <v>-0.83</v>
      </c>
      <c r="L124">
        <v>-0.43</v>
      </c>
      <c r="M124">
        <v>0.61</v>
      </c>
      <c r="N124">
        <v>-0.93</v>
      </c>
      <c r="O124">
        <v>0.3</v>
      </c>
      <c r="X124" t="s">
        <v>221</v>
      </c>
      <c r="Y124" t="s">
        <v>110</v>
      </c>
    </row>
    <row r="125" spans="1:25" x14ac:dyDescent="0.35">
      <c r="A125" t="s">
        <v>381</v>
      </c>
      <c r="B125" t="s">
        <v>157</v>
      </c>
      <c r="C125" t="str">
        <f t="shared" si="1"/>
        <v>PG, SG</v>
      </c>
      <c r="D125" t="s">
        <v>104</v>
      </c>
      <c r="E125">
        <v>70</v>
      </c>
      <c r="F125">
        <v>27.8</v>
      </c>
      <c r="G125">
        <v>-0.93</v>
      </c>
      <c r="H125">
        <v>1.1399999999999999</v>
      </c>
      <c r="I125">
        <v>1.1299999999999999</v>
      </c>
      <c r="J125">
        <v>0.38</v>
      </c>
      <c r="K125">
        <v>-0.51</v>
      </c>
      <c r="L125">
        <v>0.27</v>
      </c>
      <c r="M125">
        <v>0.15</v>
      </c>
      <c r="N125">
        <v>-0.88</v>
      </c>
      <c r="O125">
        <v>-0.62</v>
      </c>
      <c r="X125" t="s">
        <v>496</v>
      </c>
      <c r="Y125" t="s">
        <v>124</v>
      </c>
    </row>
    <row r="126" spans="1:25" x14ac:dyDescent="0.35">
      <c r="A126" t="s">
        <v>382</v>
      </c>
      <c r="B126" t="s">
        <v>147</v>
      </c>
      <c r="C126" t="str">
        <f t="shared" si="1"/>
        <v>PG</v>
      </c>
      <c r="D126" t="s">
        <v>141</v>
      </c>
      <c r="E126">
        <v>64</v>
      </c>
      <c r="F126">
        <v>25.5</v>
      </c>
      <c r="G126">
        <v>0.7</v>
      </c>
      <c r="H126">
        <v>1</v>
      </c>
      <c r="I126">
        <v>-0.71</v>
      </c>
      <c r="J126">
        <v>0.68</v>
      </c>
      <c r="K126">
        <v>-1.01</v>
      </c>
      <c r="L126">
        <v>1.35</v>
      </c>
      <c r="M126">
        <v>-0.24</v>
      </c>
      <c r="N126">
        <v>-0.51</v>
      </c>
      <c r="O126">
        <v>-1.1399999999999999</v>
      </c>
      <c r="X126" t="s">
        <v>119</v>
      </c>
      <c r="Y126" t="s">
        <v>215</v>
      </c>
    </row>
    <row r="127" spans="1:25" x14ac:dyDescent="0.35">
      <c r="A127" t="s">
        <v>383</v>
      </c>
      <c r="B127" t="s">
        <v>155</v>
      </c>
      <c r="C127" t="str">
        <f t="shared" si="1"/>
        <v>PG</v>
      </c>
      <c r="D127" t="s">
        <v>55</v>
      </c>
      <c r="E127">
        <v>70</v>
      </c>
      <c r="F127">
        <v>30.1</v>
      </c>
      <c r="G127">
        <v>-0.16</v>
      </c>
      <c r="H127">
        <v>-0.08</v>
      </c>
      <c r="I127">
        <v>-0.59</v>
      </c>
      <c r="J127">
        <v>0.17</v>
      </c>
      <c r="K127">
        <v>-0.44</v>
      </c>
      <c r="L127">
        <v>1.71</v>
      </c>
      <c r="M127">
        <v>0.98</v>
      </c>
      <c r="N127">
        <v>-0.75</v>
      </c>
      <c r="O127">
        <v>-0.73</v>
      </c>
      <c r="X127" t="s">
        <v>209</v>
      </c>
      <c r="Y127" t="s">
        <v>25</v>
      </c>
    </row>
    <row r="128" spans="1:25" x14ac:dyDescent="0.35">
      <c r="A128" t="s">
        <v>384</v>
      </c>
      <c r="B128" t="s">
        <v>182</v>
      </c>
      <c r="C128" t="str">
        <f t="shared" si="1"/>
        <v>SG</v>
      </c>
      <c r="D128" t="s">
        <v>63</v>
      </c>
      <c r="E128">
        <v>67</v>
      </c>
      <c r="F128">
        <v>24.7</v>
      </c>
      <c r="G128">
        <v>-0.33</v>
      </c>
      <c r="H128">
        <v>1.31</v>
      </c>
      <c r="I128">
        <v>0.66</v>
      </c>
      <c r="J128">
        <v>0.34</v>
      </c>
      <c r="K128">
        <v>-0.93</v>
      </c>
      <c r="L128">
        <v>0</v>
      </c>
      <c r="M128">
        <v>-0.66</v>
      </c>
      <c r="N128">
        <v>-0.54</v>
      </c>
      <c r="O128">
        <v>0.23</v>
      </c>
      <c r="X128" t="s">
        <v>497</v>
      </c>
      <c r="Y128" t="s">
        <v>481</v>
      </c>
    </row>
    <row r="129" spans="1:25" x14ac:dyDescent="0.35">
      <c r="A129" t="s">
        <v>385</v>
      </c>
      <c r="B129" t="s">
        <v>183</v>
      </c>
      <c r="C129" t="str">
        <f t="shared" si="1"/>
        <v>SF, SG</v>
      </c>
      <c r="D129" t="s">
        <v>30</v>
      </c>
      <c r="E129">
        <v>68</v>
      </c>
      <c r="F129">
        <v>27.5</v>
      </c>
      <c r="G129">
        <v>-0.39</v>
      </c>
      <c r="H129">
        <v>-0.04</v>
      </c>
      <c r="I129">
        <v>0.1</v>
      </c>
      <c r="J129">
        <v>-0.09</v>
      </c>
      <c r="K129">
        <v>0.16</v>
      </c>
      <c r="L129">
        <v>0.22</v>
      </c>
      <c r="M129">
        <v>0.02</v>
      </c>
      <c r="N129">
        <v>-0.19</v>
      </c>
      <c r="O129">
        <v>0.27</v>
      </c>
      <c r="X129" t="s">
        <v>136</v>
      </c>
      <c r="Y129" t="s">
        <v>488</v>
      </c>
    </row>
    <row r="130" spans="1:25" x14ac:dyDescent="0.35">
      <c r="A130" t="s">
        <v>386</v>
      </c>
      <c r="B130" t="s">
        <v>193</v>
      </c>
      <c r="C130" t="str">
        <f t="shared" si="1"/>
        <v>SF, PF</v>
      </c>
      <c r="D130" t="s">
        <v>16</v>
      </c>
      <c r="E130">
        <v>71</v>
      </c>
      <c r="F130">
        <v>34.700000000000003</v>
      </c>
      <c r="G130">
        <v>-0.46</v>
      </c>
      <c r="H130">
        <v>-0.09</v>
      </c>
      <c r="I130">
        <v>0</v>
      </c>
      <c r="J130">
        <v>-0.93</v>
      </c>
      <c r="K130">
        <v>0.79</v>
      </c>
      <c r="L130">
        <v>-0.49</v>
      </c>
      <c r="M130">
        <v>0.51</v>
      </c>
      <c r="N130">
        <v>-0.05</v>
      </c>
      <c r="O130">
        <v>0.64</v>
      </c>
      <c r="X130" t="s">
        <v>156</v>
      </c>
      <c r="Y130" t="s">
        <v>124</v>
      </c>
    </row>
    <row r="131" spans="1:25" x14ac:dyDescent="0.35">
      <c r="A131" t="s">
        <v>387</v>
      </c>
      <c r="B131" t="s">
        <v>173</v>
      </c>
      <c r="C131" t="str">
        <f t="shared" ref="C131:C194" si="2">VLOOKUP($B131, $X$2:$Y$6000, 2, FALSE)</f>
        <v>SG</v>
      </c>
      <c r="D131" t="s">
        <v>47</v>
      </c>
      <c r="E131">
        <v>64</v>
      </c>
      <c r="F131">
        <v>31.2</v>
      </c>
      <c r="G131">
        <v>-1.05</v>
      </c>
      <c r="H131">
        <v>0.96</v>
      </c>
      <c r="I131">
        <v>1.17</v>
      </c>
      <c r="J131">
        <v>0.41</v>
      </c>
      <c r="K131">
        <v>-0.02</v>
      </c>
      <c r="L131">
        <v>0.02</v>
      </c>
      <c r="M131">
        <v>-0.51</v>
      </c>
      <c r="N131">
        <v>-0.73</v>
      </c>
      <c r="O131">
        <v>-0.34</v>
      </c>
      <c r="X131" t="s">
        <v>190</v>
      </c>
      <c r="Y131" t="s">
        <v>482</v>
      </c>
    </row>
    <row r="132" spans="1:25" x14ac:dyDescent="0.35">
      <c r="A132" t="s">
        <v>388</v>
      </c>
      <c r="B132" t="s">
        <v>197</v>
      </c>
      <c r="C132" t="str">
        <f t="shared" si="2"/>
        <v>C</v>
      </c>
      <c r="D132" t="s">
        <v>34</v>
      </c>
      <c r="E132">
        <v>68</v>
      </c>
      <c r="F132">
        <v>26.8</v>
      </c>
      <c r="G132">
        <v>2.41</v>
      </c>
      <c r="H132">
        <v>-1.46</v>
      </c>
      <c r="I132">
        <v>-1.44</v>
      </c>
      <c r="J132">
        <v>-0.55000000000000004</v>
      </c>
      <c r="K132">
        <v>0.44</v>
      </c>
      <c r="L132">
        <v>-0.51</v>
      </c>
      <c r="M132">
        <v>0</v>
      </c>
      <c r="N132">
        <v>0.22</v>
      </c>
      <c r="O132">
        <v>0.75</v>
      </c>
      <c r="X132" t="s">
        <v>159</v>
      </c>
      <c r="Y132" t="s">
        <v>20</v>
      </c>
    </row>
    <row r="133" spans="1:25" x14ac:dyDescent="0.35">
      <c r="A133" t="s">
        <v>389</v>
      </c>
      <c r="B133" t="s">
        <v>190</v>
      </c>
      <c r="C133" t="str">
        <f t="shared" si="2"/>
        <v>SG, PG</v>
      </c>
      <c r="D133" t="s">
        <v>38</v>
      </c>
      <c r="E133">
        <v>67</v>
      </c>
      <c r="F133">
        <v>26.7</v>
      </c>
      <c r="G133">
        <v>0.65</v>
      </c>
      <c r="H133">
        <v>0.23</v>
      </c>
      <c r="I133">
        <v>1.26</v>
      </c>
      <c r="J133">
        <v>0.13</v>
      </c>
      <c r="K133">
        <v>-0.97</v>
      </c>
      <c r="L133">
        <v>-0.28000000000000003</v>
      </c>
      <c r="M133">
        <v>-0.56000000000000005</v>
      </c>
      <c r="N133">
        <v>-1</v>
      </c>
      <c r="O133">
        <v>0.4</v>
      </c>
      <c r="X133" t="s">
        <v>167</v>
      </c>
      <c r="Y133" t="s">
        <v>25</v>
      </c>
    </row>
    <row r="134" spans="1:25" x14ac:dyDescent="0.35">
      <c r="A134" t="s">
        <v>390</v>
      </c>
      <c r="B134" t="s">
        <v>152</v>
      </c>
      <c r="C134" t="str">
        <f t="shared" si="2"/>
        <v>SG</v>
      </c>
      <c r="D134" t="s">
        <v>28</v>
      </c>
      <c r="E134">
        <v>68</v>
      </c>
      <c r="F134">
        <v>27.2</v>
      </c>
      <c r="G134">
        <v>-1.1399999999999999</v>
      </c>
      <c r="H134">
        <v>2.0499999999999998</v>
      </c>
      <c r="I134">
        <v>0.1</v>
      </c>
      <c r="J134">
        <v>0.69</v>
      </c>
      <c r="K134">
        <v>-0.75</v>
      </c>
      <c r="L134">
        <v>1.58</v>
      </c>
      <c r="M134">
        <v>-0.59</v>
      </c>
      <c r="N134">
        <v>-0.83</v>
      </c>
      <c r="O134">
        <v>-1.3</v>
      </c>
      <c r="X134" t="s">
        <v>201</v>
      </c>
      <c r="Y134" t="s">
        <v>498</v>
      </c>
    </row>
    <row r="135" spans="1:25" x14ac:dyDescent="0.35">
      <c r="A135" t="s">
        <v>391</v>
      </c>
      <c r="B135" t="s">
        <v>195</v>
      </c>
      <c r="C135" t="str">
        <f t="shared" si="2"/>
        <v>C</v>
      </c>
      <c r="D135" t="s">
        <v>23</v>
      </c>
      <c r="E135">
        <v>65</v>
      </c>
      <c r="F135">
        <v>25.2</v>
      </c>
      <c r="G135">
        <v>1.25</v>
      </c>
      <c r="H135">
        <v>-1.06</v>
      </c>
      <c r="I135">
        <v>-1.75</v>
      </c>
      <c r="J135">
        <v>-0.47</v>
      </c>
      <c r="K135">
        <v>1.35</v>
      </c>
      <c r="L135">
        <v>-1.21</v>
      </c>
      <c r="M135">
        <v>-1.44</v>
      </c>
      <c r="N135">
        <v>2.56</v>
      </c>
      <c r="O135">
        <v>0.57999999999999996</v>
      </c>
      <c r="X135" t="s">
        <v>230</v>
      </c>
      <c r="Y135" t="s">
        <v>488</v>
      </c>
    </row>
    <row r="136" spans="1:25" x14ac:dyDescent="0.35">
      <c r="A136" t="s">
        <v>392</v>
      </c>
      <c r="B136" t="s">
        <v>186</v>
      </c>
      <c r="C136" t="str">
        <f t="shared" si="2"/>
        <v>C, PF</v>
      </c>
      <c r="D136" t="s">
        <v>18</v>
      </c>
      <c r="E136">
        <v>64</v>
      </c>
      <c r="F136">
        <v>26.1</v>
      </c>
      <c r="G136">
        <v>3.26</v>
      </c>
      <c r="H136">
        <v>-2.48</v>
      </c>
      <c r="I136">
        <v>-1.75</v>
      </c>
      <c r="J136">
        <v>0.44</v>
      </c>
      <c r="K136">
        <v>0.64</v>
      </c>
      <c r="L136">
        <v>-0.55000000000000004</v>
      </c>
      <c r="M136">
        <v>-0.9</v>
      </c>
      <c r="N136">
        <v>1.1000000000000001</v>
      </c>
      <c r="O136">
        <v>0.04</v>
      </c>
      <c r="X136" t="s">
        <v>164</v>
      </c>
      <c r="Y136" t="s">
        <v>124</v>
      </c>
    </row>
    <row r="137" spans="1:25" x14ac:dyDescent="0.35">
      <c r="A137" t="s">
        <v>393</v>
      </c>
      <c r="B137" t="s">
        <v>204</v>
      </c>
      <c r="C137" t="str">
        <f t="shared" si="2"/>
        <v>C</v>
      </c>
      <c r="D137" t="s">
        <v>55</v>
      </c>
      <c r="E137">
        <v>63</v>
      </c>
      <c r="F137">
        <v>17.600000000000001</v>
      </c>
      <c r="G137">
        <v>0.03</v>
      </c>
      <c r="H137">
        <v>-0.68</v>
      </c>
      <c r="I137">
        <v>-0.75</v>
      </c>
      <c r="J137">
        <v>-1</v>
      </c>
      <c r="K137">
        <v>0.52</v>
      </c>
      <c r="L137">
        <v>-0.92</v>
      </c>
      <c r="M137">
        <v>-1</v>
      </c>
      <c r="N137">
        <v>2.73</v>
      </c>
      <c r="O137">
        <v>0.82</v>
      </c>
      <c r="X137" t="s">
        <v>499</v>
      </c>
      <c r="Y137" t="s">
        <v>481</v>
      </c>
    </row>
    <row r="138" spans="1:25" x14ac:dyDescent="0.35">
      <c r="A138" t="s">
        <v>394</v>
      </c>
      <c r="B138" t="s">
        <v>200</v>
      </c>
      <c r="C138" t="str">
        <f t="shared" si="2"/>
        <v>SF</v>
      </c>
      <c r="D138" t="s">
        <v>63</v>
      </c>
      <c r="E138">
        <v>70</v>
      </c>
      <c r="F138">
        <v>28.2</v>
      </c>
      <c r="G138">
        <v>0</v>
      </c>
      <c r="H138">
        <v>-0.09</v>
      </c>
      <c r="I138">
        <v>-0.28999999999999998</v>
      </c>
      <c r="J138">
        <v>-1</v>
      </c>
      <c r="K138">
        <v>0.25</v>
      </c>
      <c r="L138">
        <v>-0.03</v>
      </c>
      <c r="M138">
        <v>0.28999999999999998</v>
      </c>
      <c r="N138">
        <v>-0.1</v>
      </c>
      <c r="O138">
        <v>0.66</v>
      </c>
      <c r="X138" t="s">
        <v>116</v>
      </c>
      <c r="Y138" t="s">
        <v>500</v>
      </c>
    </row>
    <row r="139" spans="1:25" x14ac:dyDescent="0.35">
      <c r="A139" t="s">
        <v>395</v>
      </c>
      <c r="B139" t="s">
        <v>203</v>
      </c>
      <c r="C139" t="str">
        <f t="shared" si="2"/>
        <v>SG, SF</v>
      </c>
      <c r="D139" t="s">
        <v>82</v>
      </c>
      <c r="E139">
        <v>58</v>
      </c>
      <c r="F139">
        <v>24.7</v>
      </c>
      <c r="G139">
        <v>-0.12</v>
      </c>
      <c r="H139">
        <v>0.56999999999999995</v>
      </c>
      <c r="I139">
        <v>-0.54</v>
      </c>
      <c r="J139">
        <v>-0.31</v>
      </c>
      <c r="K139">
        <v>-0.41</v>
      </c>
      <c r="L139">
        <v>-0.37</v>
      </c>
      <c r="M139">
        <v>0.37</v>
      </c>
      <c r="N139">
        <v>-0.22</v>
      </c>
      <c r="O139">
        <v>0.69</v>
      </c>
      <c r="X139" t="s">
        <v>176</v>
      </c>
      <c r="Y139" t="s">
        <v>491</v>
      </c>
    </row>
    <row r="140" spans="1:25" x14ac:dyDescent="0.35">
      <c r="A140" t="s">
        <v>396</v>
      </c>
      <c r="B140" t="s">
        <v>160</v>
      </c>
      <c r="C140" t="str">
        <f t="shared" si="2"/>
        <v>PG</v>
      </c>
      <c r="D140" t="s">
        <v>104</v>
      </c>
      <c r="E140">
        <v>70</v>
      </c>
      <c r="F140">
        <v>30.6</v>
      </c>
      <c r="G140">
        <v>-2.65</v>
      </c>
      <c r="H140">
        <v>0.71</v>
      </c>
      <c r="I140">
        <v>1.74</v>
      </c>
      <c r="J140">
        <v>0.38</v>
      </c>
      <c r="K140">
        <v>-0.75</v>
      </c>
      <c r="L140">
        <v>1.87</v>
      </c>
      <c r="M140">
        <v>0.42</v>
      </c>
      <c r="N140">
        <v>-0.85</v>
      </c>
      <c r="O140">
        <v>-1.21</v>
      </c>
      <c r="X140" t="s">
        <v>142</v>
      </c>
      <c r="Y140" t="s">
        <v>215</v>
      </c>
    </row>
    <row r="141" spans="1:25" x14ac:dyDescent="0.35">
      <c r="A141" t="s">
        <v>397</v>
      </c>
      <c r="B141" t="s">
        <v>179</v>
      </c>
      <c r="C141" t="str">
        <f t="shared" si="2"/>
        <v>SF, PF</v>
      </c>
      <c r="D141" t="s">
        <v>104</v>
      </c>
      <c r="E141">
        <v>70</v>
      </c>
      <c r="F141">
        <v>28.4</v>
      </c>
      <c r="G141">
        <v>-0.16</v>
      </c>
      <c r="H141">
        <v>0.03</v>
      </c>
      <c r="I141">
        <v>-0.14000000000000001</v>
      </c>
      <c r="J141">
        <v>0</v>
      </c>
      <c r="K141">
        <v>0.23</v>
      </c>
      <c r="L141">
        <v>-0.47</v>
      </c>
      <c r="M141">
        <v>-0.71</v>
      </c>
      <c r="N141">
        <v>0.73</v>
      </c>
      <c r="O141">
        <v>0.08</v>
      </c>
      <c r="X141" t="s">
        <v>169</v>
      </c>
      <c r="Y141" t="s">
        <v>20</v>
      </c>
    </row>
    <row r="142" spans="1:25" x14ac:dyDescent="0.35">
      <c r="A142" t="s">
        <v>398</v>
      </c>
      <c r="B142" t="s">
        <v>178</v>
      </c>
      <c r="C142" t="str">
        <f t="shared" si="2"/>
        <v>C</v>
      </c>
      <c r="D142" t="s">
        <v>16</v>
      </c>
      <c r="E142">
        <v>30</v>
      </c>
      <c r="F142">
        <v>23.2</v>
      </c>
      <c r="G142">
        <v>0.53</v>
      </c>
      <c r="H142">
        <v>-0.81</v>
      </c>
      <c r="I142">
        <v>-0.66</v>
      </c>
      <c r="J142">
        <v>-0.47</v>
      </c>
      <c r="K142">
        <v>0.65</v>
      </c>
      <c r="L142">
        <v>-0.32</v>
      </c>
      <c r="M142">
        <v>-0.05</v>
      </c>
      <c r="N142">
        <v>1.44</v>
      </c>
      <c r="O142">
        <v>-0.73</v>
      </c>
      <c r="X142" t="s">
        <v>127</v>
      </c>
      <c r="Y142" t="s">
        <v>25</v>
      </c>
    </row>
    <row r="143" spans="1:25" x14ac:dyDescent="0.35">
      <c r="A143" t="s">
        <v>399</v>
      </c>
      <c r="B143" t="s">
        <v>181</v>
      </c>
      <c r="C143" t="str">
        <f t="shared" si="2"/>
        <v>C</v>
      </c>
      <c r="D143" t="s">
        <v>67</v>
      </c>
      <c r="E143">
        <v>58</v>
      </c>
      <c r="F143">
        <v>27.6</v>
      </c>
      <c r="G143">
        <v>0.49</v>
      </c>
      <c r="H143">
        <v>-0.16</v>
      </c>
      <c r="I143">
        <v>-0.12</v>
      </c>
      <c r="J143">
        <v>-0.04</v>
      </c>
      <c r="K143">
        <v>0.98</v>
      </c>
      <c r="L143">
        <v>-0.28000000000000003</v>
      </c>
      <c r="M143">
        <v>-1.59</v>
      </c>
      <c r="N143">
        <v>0.22</v>
      </c>
      <c r="O143">
        <v>0.05</v>
      </c>
      <c r="X143" t="s">
        <v>226</v>
      </c>
      <c r="Y143" t="s">
        <v>486</v>
      </c>
    </row>
    <row r="144" spans="1:25" x14ac:dyDescent="0.35">
      <c r="A144" t="s">
        <v>400</v>
      </c>
      <c r="B144" t="s">
        <v>213</v>
      </c>
      <c r="C144" t="str">
        <f t="shared" si="2"/>
        <v>SF, SG</v>
      </c>
      <c r="D144" t="s">
        <v>16</v>
      </c>
      <c r="E144">
        <v>58</v>
      </c>
      <c r="F144">
        <v>28.9</v>
      </c>
      <c r="G144">
        <v>-0.53</v>
      </c>
      <c r="H144">
        <v>-0.04</v>
      </c>
      <c r="I144">
        <v>0.44</v>
      </c>
      <c r="J144">
        <v>-0.47</v>
      </c>
      <c r="K144">
        <v>-0.32</v>
      </c>
      <c r="L144">
        <v>-0.71</v>
      </c>
      <c r="M144">
        <v>0.37</v>
      </c>
      <c r="N144">
        <v>-0.12</v>
      </c>
      <c r="O144">
        <v>0.94</v>
      </c>
      <c r="X144" t="s">
        <v>501</v>
      </c>
      <c r="Y144" t="s">
        <v>481</v>
      </c>
    </row>
    <row r="145" spans="1:25" x14ac:dyDescent="0.35">
      <c r="A145" t="s">
        <v>401</v>
      </c>
      <c r="B145" t="s">
        <v>211</v>
      </c>
      <c r="C145" t="str">
        <f t="shared" si="2"/>
        <v>PF, SF</v>
      </c>
      <c r="D145" t="s">
        <v>34</v>
      </c>
      <c r="E145">
        <v>70</v>
      </c>
      <c r="F145">
        <v>26.1</v>
      </c>
      <c r="G145">
        <v>0.06</v>
      </c>
      <c r="H145">
        <v>-0.26</v>
      </c>
      <c r="I145">
        <v>0.03</v>
      </c>
      <c r="J145">
        <v>-0.63</v>
      </c>
      <c r="K145">
        <v>0.23</v>
      </c>
      <c r="L145">
        <v>-0.5</v>
      </c>
      <c r="M145">
        <v>-0.32</v>
      </c>
      <c r="N145">
        <v>0.22</v>
      </c>
      <c r="O145">
        <v>0.7</v>
      </c>
      <c r="X145" t="s">
        <v>202</v>
      </c>
      <c r="Y145" t="s">
        <v>484</v>
      </c>
    </row>
    <row r="146" spans="1:25" x14ac:dyDescent="0.35">
      <c r="A146" t="s">
        <v>402</v>
      </c>
      <c r="B146" t="s">
        <v>202</v>
      </c>
      <c r="C146" t="str">
        <f t="shared" si="2"/>
        <v>SF, PF</v>
      </c>
      <c r="D146" t="s">
        <v>91</v>
      </c>
      <c r="E146">
        <v>70</v>
      </c>
      <c r="F146">
        <v>33.799999999999997</v>
      </c>
      <c r="G146">
        <v>0.17</v>
      </c>
      <c r="H146">
        <v>0.64</v>
      </c>
      <c r="I146">
        <v>-0.12</v>
      </c>
      <c r="J146">
        <v>0.17</v>
      </c>
      <c r="K146">
        <v>0.02</v>
      </c>
      <c r="L146">
        <v>-0.21</v>
      </c>
      <c r="M146">
        <v>-0.78</v>
      </c>
      <c r="N146">
        <v>-0.83</v>
      </c>
      <c r="O146">
        <v>0.46</v>
      </c>
      <c r="X146" t="s">
        <v>181</v>
      </c>
      <c r="Y146" t="s">
        <v>20</v>
      </c>
    </row>
    <row r="147" spans="1:25" x14ac:dyDescent="0.35">
      <c r="A147" t="s">
        <v>403</v>
      </c>
      <c r="B147" t="s">
        <v>208</v>
      </c>
      <c r="C147" t="str">
        <f t="shared" si="2"/>
        <v>SF</v>
      </c>
      <c r="D147" t="s">
        <v>38</v>
      </c>
      <c r="E147">
        <v>64</v>
      </c>
      <c r="F147">
        <v>25.1</v>
      </c>
      <c r="G147">
        <v>-0.24</v>
      </c>
      <c r="H147">
        <v>-0.4</v>
      </c>
      <c r="I147">
        <v>-0.47</v>
      </c>
      <c r="J147">
        <v>-1.04</v>
      </c>
      <c r="K147">
        <v>-1.1000000000000001</v>
      </c>
      <c r="L147">
        <v>-0.56999999999999995</v>
      </c>
      <c r="M147">
        <v>1.88</v>
      </c>
      <c r="N147">
        <v>0.8</v>
      </c>
      <c r="O147">
        <v>0.66</v>
      </c>
      <c r="X147" t="s">
        <v>502</v>
      </c>
      <c r="Y147" t="s">
        <v>20</v>
      </c>
    </row>
    <row r="148" spans="1:25" x14ac:dyDescent="0.35">
      <c r="A148" t="s">
        <v>404</v>
      </c>
      <c r="B148" t="s">
        <v>132</v>
      </c>
      <c r="C148" t="str">
        <f t="shared" si="2"/>
        <v>PG</v>
      </c>
      <c r="D148" t="s">
        <v>16</v>
      </c>
      <c r="E148">
        <v>55</v>
      </c>
      <c r="F148">
        <v>30.1</v>
      </c>
      <c r="G148">
        <v>-0.88</v>
      </c>
      <c r="H148">
        <v>-0.71</v>
      </c>
      <c r="I148">
        <v>0.33</v>
      </c>
      <c r="J148">
        <v>0.62</v>
      </c>
      <c r="K148">
        <v>-0.51</v>
      </c>
      <c r="L148">
        <v>2.82</v>
      </c>
      <c r="M148">
        <v>0.68</v>
      </c>
      <c r="N148">
        <v>0.19</v>
      </c>
      <c r="O148">
        <v>-3.03</v>
      </c>
      <c r="X148" t="s">
        <v>503</v>
      </c>
      <c r="Y148" t="s">
        <v>215</v>
      </c>
    </row>
    <row r="149" spans="1:25" x14ac:dyDescent="0.35">
      <c r="A149" t="s">
        <v>405</v>
      </c>
      <c r="B149" t="s">
        <v>177</v>
      </c>
      <c r="C149" t="str">
        <f t="shared" si="2"/>
        <v>PG</v>
      </c>
      <c r="D149" t="s">
        <v>61</v>
      </c>
      <c r="E149">
        <v>70</v>
      </c>
      <c r="F149">
        <v>32.1</v>
      </c>
      <c r="G149">
        <v>-1.66</v>
      </c>
      <c r="H149">
        <v>0.38</v>
      </c>
      <c r="I149">
        <v>1.37</v>
      </c>
      <c r="J149">
        <v>0.65</v>
      </c>
      <c r="K149">
        <v>-0.15</v>
      </c>
      <c r="L149">
        <v>0.51</v>
      </c>
      <c r="M149">
        <v>0.24</v>
      </c>
      <c r="N149">
        <v>-1.05</v>
      </c>
      <c r="O149">
        <v>-0.79</v>
      </c>
      <c r="X149" t="s">
        <v>504</v>
      </c>
      <c r="Y149" t="s">
        <v>20</v>
      </c>
    </row>
    <row r="150" spans="1:25" x14ac:dyDescent="0.35">
      <c r="A150" t="s">
        <v>406</v>
      </c>
      <c r="B150" t="s">
        <v>216</v>
      </c>
      <c r="C150" t="str">
        <f t="shared" si="2"/>
        <v>PC, C</v>
      </c>
      <c r="D150" t="s">
        <v>49</v>
      </c>
      <c r="E150">
        <v>24</v>
      </c>
      <c r="F150">
        <v>14.2</v>
      </c>
      <c r="G150">
        <v>1.97</v>
      </c>
      <c r="H150">
        <v>-0.57999999999999996</v>
      </c>
      <c r="I150">
        <v>-1.75</v>
      </c>
      <c r="J150">
        <v>-1.26</v>
      </c>
      <c r="K150">
        <v>-0.22</v>
      </c>
      <c r="L150">
        <v>-0.91</v>
      </c>
      <c r="M150">
        <v>-0.27</v>
      </c>
      <c r="N150">
        <v>1.51</v>
      </c>
      <c r="O150">
        <v>1.01</v>
      </c>
      <c r="X150" t="s">
        <v>182</v>
      </c>
      <c r="Y150" t="s">
        <v>110</v>
      </c>
    </row>
    <row r="151" spans="1:25" x14ac:dyDescent="0.35">
      <c r="A151" t="s">
        <v>407</v>
      </c>
      <c r="B151" t="s">
        <v>194</v>
      </c>
      <c r="C151" t="str">
        <f t="shared" si="2"/>
        <v>C</v>
      </c>
      <c r="D151" t="s">
        <v>104</v>
      </c>
      <c r="E151">
        <v>58</v>
      </c>
      <c r="F151">
        <v>26.1</v>
      </c>
      <c r="G151">
        <v>1.08</v>
      </c>
      <c r="H151">
        <v>-0.83</v>
      </c>
      <c r="I151">
        <v>-1.28</v>
      </c>
      <c r="J151">
        <v>-0.19</v>
      </c>
      <c r="K151">
        <v>0.88</v>
      </c>
      <c r="L151">
        <v>-0.44</v>
      </c>
      <c r="M151">
        <v>-0.24</v>
      </c>
      <c r="N151">
        <v>0.44</v>
      </c>
      <c r="O151">
        <v>0.05</v>
      </c>
      <c r="X151" t="s">
        <v>198</v>
      </c>
      <c r="Y151" t="s">
        <v>488</v>
      </c>
    </row>
    <row r="152" spans="1:25" x14ac:dyDescent="0.35">
      <c r="A152" t="s">
        <v>408</v>
      </c>
      <c r="B152" t="s">
        <v>201</v>
      </c>
      <c r="C152" t="str">
        <f t="shared" si="2"/>
        <v xml:space="preserve"> SG, SF</v>
      </c>
      <c r="D152" t="s">
        <v>34</v>
      </c>
      <c r="E152">
        <v>67</v>
      </c>
      <c r="F152">
        <v>29.6</v>
      </c>
      <c r="G152">
        <v>-0.69</v>
      </c>
      <c r="H152">
        <v>0.41</v>
      </c>
      <c r="I152">
        <v>1.6</v>
      </c>
      <c r="J152">
        <v>0.45</v>
      </c>
      <c r="K152">
        <v>-0.57999999999999996</v>
      </c>
      <c r="L152">
        <v>-0.33</v>
      </c>
      <c r="M152">
        <v>-0.71</v>
      </c>
      <c r="N152">
        <v>-1.02</v>
      </c>
      <c r="O152">
        <v>0.28000000000000003</v>
      </c>
      <c r="X152" t="s">
        <v>229</v>
      </c>
      <c r="Y152" t="s">
        <v>110</v>
      </c>
    </row>
    <row r="153" spans="1:25" x14ac:dyDescent="0.35">
      <c r="A153" t="s">
        <v>409</v>
      </c>
      <c r="B153" t="s">
        <v>184</v>
      </c>
      <c r="C153" t="str">
        <f t="shared" si="2"/>
        <v>PG</v>
      </c>
      <c r="D153" t="s">
        <v>21</v>
      </c>
      <c r="E153">
        <v>64</v>
      </c>
      <c r="F153">
        <v>26.4</v>
      </c>
      <c r="G153">
        <v>-0.84</v>
      </c>
      <c r="H153">
        <v>1.01</v>
      </c>
      <c r="I153">
        <v>-0.68</v>
      </c>
      <c r="J153">
        <v>-0.47</v>
      </c>
      <c r="K153">
        <v>-0.6</v>
      </c>
      <c r="L153">
        <v>1.99</v>
      </c>
      <c r="M153">
        <v>0.51</v>
      </c>
      <c r="N153">
        <v>-0.9</v>
      </c>
      <c r="O153">
        <v>-0.64</v>
      </c>
      <c r="X153" t="s">
        <v>505</v>
      </c>
      <c r="Y153" t="s">
        <v>20</v>
      </c>
    </row>
    <row r="154" spans="1:25" x14ac:dyDescent="0.35">
      <c r="A154" t="s">
        <v>410</v>
      </c>
      <c r="B154" t="s">
        <v>214</v>
      </c>
      <c r="C154" t="str">
        <f t="shared" si="2"/>
        <v>SF</v>
      </c>
      <c r="D154" t="s">
        <v>76</v>
      </c>
      <c r="E154">
        <v>40</v>
      </c>
      <c r="F154">
        <v>21.1</v>
      </c>
      <c r="G154">
        <v>1.25</v>
      </c>
      <c r="H154">
        <v>0.39</v>
      </c>
      <c r="I154">
        <v>-0.66</v>
      </c>
      <c r="J154">
        <v>-0.35</v>
      </c>
      <c r="K154">
        <v>-0.3</v>
      </c>
      <c r="L154">
        <v>-0.8</v>
      </c>
      <c r="M154">
        <v>0.12</v>
      </c>
      <c r="N154">
        <v>-1</v>
      </c>
      <c r="O154">
        <v>0.71</v>
      </c>
      <c r="X154" t="s">
        <v>191</v>
      </c>
      <c r="Y154" t="s">
        <v>25</v>
      </c>
    </row>
    <row r="155" spans="1:25" x14ac:dyDescent="0.35">
      <c r="A155" t="s">
        <v>411</v>
      </c>
      <c r="B155" t="s">
        <v>210</v>
      </c>
      <c r="C155" t="str">
        <f t="shared" si="2"/>
        <v>SF</v>
      </c>
      <c r="D155" t="s">
        <v>58</v>
      </c>
      <c r="E155">
        <v>67</v>
      </c>
      <c r="F155">
        <v>25.8</v>
      </c>
      <c r="G155">
        <v>-0.27</v>
      </c>
      <c r="H155">
        <v>0.14000000000000001</v>
      </c>
      <c r="I155">
        <v>-0.5</v>
      </c>
      <c r="J155">
        <v>-0.39</v>
      </c>
      <c r="K155">
        <v>0.27</v>
      </c>
      <c r="L155">
        <v>0.03</v>
      </c>
      <c r="M155">
        <v>0.68</v>
      </c>
      <c r="N155">
        <v>-1.05</v>
      </c>
      <c r="O155">
        <v>0.4</v>
      </c>
      <c r="X155" t="s">
        <v>149</v>
      </c>
      <c r="Y155" t="s">
        <v>110</v>
      </c>
    </row>
    <row r="156" spans="1:25" x14ac:dyDescent="0.35">
      <c r="A156" t="s">
        <v>412</v>
      </c>
      <c r="B156" t="s">
        <v>205</v>
      </c>
      <c r="C156" t="str">
        <f t="shared" si="2"/>
        <v>SF</v>
      </c>
      <c r="D156" t="s">
        <v>70</v>
      </c>
      <c r="E156">
        <v>58</v>
      </c>
      <c r="F156">
        <v>24.8</v>
      </c>
      <c r="G156">
        <v>-0.2</v>
      </c>
      <c r="H156">
        <v>0.38</v>
      </c>
      <c r="I156">
        <v>0.17</v>
      </c>
      <c r="J156">
        <v>-0.91</v>
      </c>
      <c r="K156">
        <v>0.03</v>
      </c>
      <c r="L156">
        <v>-0.46</v>
      </c>
      <c r="M156">
        <v>0.78</v>
      </c>
      <c r="N156">
        <v>-0.78</v>
      </c>
      <c r="O156">
        <v>0.31</v>
      </c>
      <c r="X156" t="s">
        <v>506</v>
      </c>
      <c r="Y156" t="s">
        <v>110</v>
      </c>
    </row>
    <row r="157" spans="1:25" x14ac:dyDescent="0.35">
      <c r="A157" t="s">
        <v>413</v>
      </c>
      <c r="B157" t="s">
        <v>170</v>
      </c>
      <c r="C157" t="str">
        <f t="shared" si="2"/>
        <v>PF</v>
      </c>
      <c r="D157" t="s">
        <v>141</v>
      </c>
      <c r="E157">
        <v>58</v>
      </c>
      <c r="F157">
        <v>32.4</v>
      </c>
      <c r="G157">
        <v>-0.36</v>
      </c>
      <c r="H157">
        <v>-0.24</v>
      </c>
      <c r="I157">
        <v>0.1</v>
      </c>
      <c r="J157">
        <v>0.52</v>
      </c>
      <c r="K157">
        <v>1.02</v>
      </c>
      <c r="L157">
        <v>0.62</v>
      </c>
      <c r="M157">
        <v>-0.9</v>
      </c>
      <c r="N157">
        <v>-0.22</v>
      </c>
      <c r="O157">
        <v>-1.22</v>
      </c>
      <c r="X157" t="s">
        <v>507</v>
      </c>
      <c r="Y157" t="s">
        <v>488</v>
      </c>
    </row>
    <row r="158" spans="1:25" x14ac:dyDescent="0.35">
      <c r="A158" t="s">
        <v>414</v>
      </c>
      <c r="B158" t="s">
        <v>167</v>
      </c>
      <c r="C158" t="str">
        <f t="shared" si="2"/>
        <v>PG</v>
      </c>
      <c r="D158" t="s">
        <v>141</v>
      </c>
      <c r="E158">
        <v>64</v>
      </c>
      <c r="F158">
        <v>28.6</v>
      </c>
      <c r="G158">
        <v>-0.73</v>
      </c>
      <c r="H158">
        <v>0.68</v>
      </c>
      <c r="I158">
        <v>-0.69</v>
      </c>
      <c r="J158">
        <v>0.1</v>
      </c>
      <c r="K158">
        <v>-0.69</v>
      </c>
      <c r="L158">
        <v>1.94</v>
      </c>
      <c r="M158">
        <v>0.71</v>
      </c>
      <c r="N158">
        <v>-0.73</v>
      </c>
      <c r="O158">
        <v>-1.3</v>
      </c>
      <c r="X158" t="s">
        <v>101</v>
      </c>
      <c r="Y158" t="s">
        <v>487</v>
      </c>
    </row>
    <row r="159" spans="1:25" x14ac:dyDescent="0.35">
      <c r="A159" t="s">
        <v>415</v>
      </c>
      <c r="B159" t="s">
        <v>198</v>
      </c>
      <c r="C159" t="str">
        <f t="shared" si="2"/>
        <v>SG, SF</v>
      </c>
      <c r="D159" t="s">
        <v>40</v>
      </c>
      <c r="E159">
        <v>70</v>
      </c>
      <c r="F159">
        <v>30.2</v>
      </c>
      <c r="G159">
        <v>0.68</v>
      </c>
      <c r="H159">
        <v>-0.24</v>
      </c>
      <c r="I159">
        <v>1.1399999999999999</v>
      </c>
      <c r="J159">
        <v>0.19</v>
      </c>
      <c r="K159">
        <v>-0.4</v>
      </c>
      <c r="L159">
        <v>-0.45</v>
      </c>
      <c r="M159">
        <v>-0.85</v>
      </c>
      <c r="N159">
        <v>-0.78</v>
      </c>
      <c r="O159">
        <v>-0.06</v>
      </c>
      <c r="X159" t="s">
        <v>509</v>
      </c>
      <c r="Y159" t="s">
        <v>20</v>
      </c>
    </row>
    <row r="160" spans="1:25" x14ac:dyDescent="0.35">
      <c r="A160" t="s">
        <v>416</v>
      </c>
      <c r="B160" t="s">
        <v>206</v>
      </c>
      <c r="C160" t="str">
        <f t="shared" si="2"/>
        <v>SG</v>
      </c>
      <c r="D160" t="s">
        <v>30</v>
      </c>
      <c r="E160">
        <v>67</v>
      </c>
      <c r="F160">
        <v>31.4</v>
      </c>
      <c r="G160">
        <v>-0.88</v>
      </c>
      <c r="H160">
        <v>0.34</v>
      </c>
      <c r="I160">
        <v>-0.09</v>
      </c>
      <c r="J160">
        <v>-0.25</v>
      </c>
      <c r="K160">
        <v>-0.68</v>
      </c>
      <c r="L160">
        <v>-0.15</v>
      </c>
      <c r="M160">
        <v>1.27</v>
      </c>
      <c r="N160">
        <v>-0.54</v>
      </c>
      <c r="O160">
        <v>0.17</v>
      </c>
      <c r="X160" t="s">
        <v>510</v>
      </c>
      <c r="Y160" t="s">
        <v>215</v>
      </c>
    </row>
    <row r="161" spans="1:25" x14ac:dyDescent="0.35">
      <c r="A161" t="s">
        <v>417</v>
      </c>
      <c r="B161" t="s">
        <v>188</v>
      </c>
      <c r="C161" t="str">
        <f t="shared" si="2"/>
        <v>PG</v>
      </c>
      <c r="D161" t="s">
        <v>91</v>
      </c>
      <c r="E161">
        <v>64</v>
      </c>
      <c r="F161">
        <v>26.4</v>
      </c>
      <c r="G161">
        <v>-0.3</v>
      </c>
      <c r="H161">
        <v>0.12</v>
      </c>
      <c r="I161">
        <v>-0.12</v>
      </c>
      <c r="J161">
        <v>-0.2</v>
      </c>
      <c r="K161">
        <v>-0.57999999999999996</v>
      </c>
      <c r="L161">
        <v>0.71</v>
      </c>
      <c r="M161">
        <v>0.83</v>
      </c>
      <c r="N161">
        <v>-0.61</v>
      </c>
      <c r="O161">
        <v>-0.69</v>
      </c>
      <c r="X161" t="s">
        <v>174</v>
      </c>
      <c r="Y161" t="s">
        <v>483</v>
      </c>
    </row>
    <row r="162" spans="1:25" x14ac:dyDescent="0.35">
      <c r="A162" t="s">
        <v>418</v>
      </c>
      <c r="B162" t="s">
        <v>163</v>
      </c>
      <c r="C162" t="str">
        <f t="shared" si="2"/>
        <v>PF</v>
      </c>
      <c r="D162" t="s">
        <v>112</v>
      </c>
      <c r="E162">
        <v>65</v>
      </c>
      <c r="F162">
        <v>32.200000000000003</v>
      </c>
      <c r="G162">
        <v>0.16</v>
      </c>
      <c r="H162">
        <v>-1.0900000000000001</v>
      </c>
      <c r="I162">
        <v>-0.4</v>
      </c>
      <c r="J162">
        <v>0.8</v>
      </c>
      <c r="K162">
        <v>1.85</v>
      </c>
      <c r="L162">
        <v>0.3</v>
      </c>
      <c r="M162">
        <v>-0.27</v>
      </c>
      <c r="N162">
        <v>-0.57999999999999996</v>
      </c>
      <c r="O162">
        <v>-1.65</v>
      </c>
      <c r="X162" t="s">
        <v>171</v>
      </c>
      <c r="Y162" t="s">
        <v>25</v>
      </c>
    </row>
    <row r="163" spans="1:25" x14ac:dyDescent="0.35">
      <c r="A163" t="s">
        <v>419</v>
      </c>
      <c r="B163" t="s">
        <v>222</v>
      </c>
      <c r="C163" t="str">
        <f t="shared" si="2"/>
        <v>SG, SF</v>
      </c>
      <c r="D163" t="s">
        <v>38</v>
      </c>
      <c r="E163">
        <v>70</v>
      </c>
      <c r="F163">
        <v>24.9</v>
      </c>
      <c r="G163">
        <v>-0.72</v>
      </c>
      <c r="H163">
        <v>-0.22</v>
      </c>
      <c r="I163">
        <v>0.45</v>
      </c>
      <c r="J163">
        <v>-0.76</v>
      </c>
      <c r="K163">
        <v>-0.56000000000000005</v>
      </c>
      <c r="L163">
        <v>-0.67</v>
      </c>
      <c r="M163">
        <v>0.73</v>
      </c>
      <c r="N163">
        <v>0.05</v>
      </c>
      <c r="O163">
        <v>0.77</v>
      </c>
      <c r="X163" t="s">
        <v>511</v>
      </c>
      <c r="Y163" t="s">
        <v>110</v>
      </c>
    </row>
    <row r="164" spans="1:25" x14ac:dyDescent="0.35">
      <c r="A164" t="s">
        <v>420</v>
      </c>
      <c r="B164" t="s">
        <v>421</v>
      </c>
      <c r="C164" t="str">
        <f t="shared" si="2"/>
        <v>SG, SF</v>
      </c>
      <c r="D164" t="s">
        <v>82</v>
      </c>
      <c r="E164">
        <v>67</v>
      </c>
      <c r="F164">
        <v>22.5</v>
      </c>
      <c r="G164">
        <v>-0.45</v>
      </c>
      <c r="H164">
        <v>-0.04</v>
      </c>
      <c r="I164">
        <v>0.16</v>
      </c>
      <c r="J164">
        <v>-0.88</v>
      </c>
      <c r="K164">
        <v>-0.75</v>
      </c>
      <c r="L164">
        <v>-0.73</v>
      </c>
      <c r="M164">
        <v>0.49</v>
      </c>
      <c r="N164">
        <v>0.05</v>
      </c>
      <c r="O164">
        <v>1.19</v>
      </c>
      <c r="X164" t="s">
        <v>512</v>
      </c>
      <c r="Y164" t="s">
        <v>25</v>
      </c>
    </row>
    <row r="165" spans="1:25" x14ac:dyDescent="0.35">
      <c r="A165" t="s">
        <v>422</v>
      </c>
      <c r="B165" t="s">
        <v>185</v>
      </c>
      <c r="C165" t="str">
        <f t="shared" si="2"/>
        <v>SG</v>
      </c>
      <c r="D165" t="s">
        <v>74</v>
      </c>
      <c r="E165">
        <v>64</v>
      </c>
      <c r="F165">
        <v>27.9</v>
      </c>
      <c r="G165">
        <v>-0.11</v>
      </c>
      <c r="H165">
        <v>-0.24</v>
      </c>
      <c r="I165">
        <v>0.28000000000000003</v>
      </c>
      <c r="J165">
        <v>0.13</v>
      </c>
      <c r="K165">
        <v>-0.19</v>
      </c>
      <c r="L165">
        <v>0.12</v>
      </c>
      <c r="M165">
        <v>0.39</v>
      </c>
      <c r="N165">
        <v>-0.28999999999999998</v>
      </c>
      <c r="O165">
        <v>-1.04</v>
      </c>
      <c r="X165" t="s">
        <v>115</v>
      </c>
      <c r="Y165" t="s">
        <v>488</v>
      </c>
    </row>
    <row r="166" spans="1:25" x14ac:dyDescent="0.35">
      <c r="A166" t="s">
        <v>423</v>
      </c>
      <c r="B166" t="s">
        <v>226</v>
      </c>
      <c r="C166" t="str">
        <f t="shared" si="2"/>
        <v>C, PF</v>
      </c>
      <c r="D166" t="s">
        <v>63</v>
      </c>
      <c r="E166">
        <v>60</v>
      </c>
      <c r="F166">
        <v>18.600000000000001</v>
      </c>
      <c r="G166">
        <v>2.0699999999999998</v>
      </c>
      <c r="H166">
        <v>-0.99</v>
      </c>
      <c r="I166">
        <v>-1.75</v>
      </c>
      <c r="J166">
        <v>-0.96</v>
      </c>
      <c r="K166">
        <v>0.98</v>
      </c>
      <c r="L166">
        <v>-0.71</v>
      </c>
      <c r="M166">
        <v>-1.07</v>
      </c>
      <c r="N166">
        <v>0.57999999999999996</v>
      </c>
      <c r="O166">
        <v>0.83</v>
      </c>
      <c r="X166" t="s">
        <v>513</v>
      </c>
      <c r="Y166" t="s">
        <v>20</v>
      </c>
    </row>
    <row r="167" spans="1:25" x14ac:dyDescent="0.35">
      <c r="A167" t="s">
        <v>424</v>
      </c>
      <c r="B167" t="s">
        <v>199</v>
      </c>
      <c r="C167" t="str">
        <f t="shared" si="2"/>
        <v>SF</v>
      </c>
      <c r="D167" t="s">
        <v>63</v>
      </c>
      <c r="E167">
        <v>68</v>
      </c>
      <c r="F167">
        <v>27.6</v>
      </c>
      <c r="G167">
        <v>-0.26</v>
      </c>
      <c r="H167">
        <v>-0.05</v>
      </c>
      <c r="I167">
        <v>0.39</v>
      </c>
      <c r="J167">
        <v>-0.62</v>
      </c>
      <c r="K167">
        <v>-0.47</v>
      </c>
      <c r="L167">
        <v>1.31</v>
      </c>
      <c r="M167">
        <v>-0.15</v>
      </c>
      <c r="N167">
        <v>-0.83</v>
      </c>
      <c r="O167">
        <v>-0.37</v>
      </c>
      <c r="X167" t="s">
        <v>514</v>
      </c>
      <c r="Y167" t="s">
        <v>110</v>
      </c>
    </row>
    <row r="168" spans="1:25" x14ac:dyDescent="0.35">
      <c r="A168" t="s">
        <v>425</v>
      </c>
      <c r="B168" t="s">
        <v>217</v>
      </c>
      <c r="C168" t="str">
        <f t="shared" si="2"/>
        <v>SG, SF</v>
      </c>
      <c r="D168" t="s">
        <v>21</v>
      </c>
      <c r="E168">
        <v>68</v>
      </c>
      <c r="F168">
        <v>25.3</v>
      </c>
      <c r="G168">
        <v>-0.3</v>
      </c>
      <c r="H168">
        <v>0.41</v>
      </c>
      <c r="I168">
        <v>-0.7</v>
      </c>
      <c r="J168">
        <v>-0.57999999999999996</v>
      </c>
      <c r="K168">
        <v>-0.18</v>
      </c>
      <c r="L168">
        <v>-0.5</v>
      </c>
      <c r="M168">
        <v>0.81</v>
      </c>
      <c r="N168">
        <v>-0.32</v>
      </c>
      <c r="O168">
        <v>0.17</v>
      </c>
      <c r="X168" t="s">
        <v>515</v>
      </c>
      <c r="Y168" t="s">
        <v>20</v>
      </c>
    </row>
    <row r="169" spans="1:25" x14ac:dyDescent="0.35">
      <c r="A169" t="s">
        <v>426</v>
      </c>
      <c r="B169" t="s">
        <v>192</v>
      </c>
      <c r="C169" t="str">
        <f t="shared" si="2"/>
        <v>SF, SG</v>
      </c>
      <c r="D169" t="s">
        <v>23</v>
      </c>
      <c r="E169">
        <v>67</v>
      </c>
      <c r="F169">
        <v>32.799999999999997</v>
      </c>
      <c r="G169">
        <v>-0.46</v>
      </c>
      <c r="H169">
        <v>-1.17</v>
      </c>
      <c r="I169">
        <v>0.24</v>
      </c>
      <c r="J169">
        <v>0.88</v>
      </c>
      <c r="K169">
        <v>-0.28000000000000003</v>
      </c>
      <c r="L169">
        <v>0.34</v>
      </c>
      <c r="M169">
        <v>-0.61</v>
      </c>
      <c r="N169">
        <v>0.73</v>
      </c>
      <c r="O169">
        <v>-0.9</v>
      </c>
      <c r="X169" t="s">
        <v>222</v>
      </c>
      <c r="Y169" t="s">
        <v>488</v>
      </c>
    </row>
    <row r="170" spans="1:25" x14ac:dyDescent="0.35">
      <c r="A170" t="s">
        <v>427</v>
      </c>
      <c r="B170" t="s">
        <v>220</v>
      </c>
      <c r="C170" t="str">
        <f t="shared" si="2"/>
        <v>SG, SF</v>
      </c>
      <c r="D170" t="s">
        <v>141</v>
      </c>
      <c r="E170">
        <v>67</v>
      </c>
      <c r="F170">
        <v>26.8</v>
      </c>
      <c r="G170">
        <v>-0.67</v>
      </c>
      <c r="H170">
        <v>0.27</v>
      </c>
      <c r="I170">
        <v>1.17</v>
      </c>
      <c r="J170">
        <v>-0.24</v>
      </c>
      <c r="K170">
        <v>-0.97</v>
      </c>
      <c r="L170">
        <v>-0.06</v>
      </c>
      <c r="M170">
        <v>-0.02</v>
      </c>
      <c r="N170">
        <v>-0.97</v>
      </c>
      <c r="O170">
        <v>0.19</v>
      </c>
      <c r="X170" t="s">
        <v>516</v>
      </c>
      <c r="Y170" t="s">
        <v>110</v>
      </c>
    </row>
    <row r="171" spans="1:25" x14ac:dyDescent="0.35">
      <c r="A171" t="s">
        <v>428</v>
      </c>
      <c r="B171" t="s">
        <v>223</v>
      </c>
      <c r="C171" t="str">
        <f t="shared" si="2"/>
        <v>SG</v>
      </c>
      <c r="D171" t="s">
        <v>26</v>
      </c>
      <c r="E171">
        <v>64</v>
      </c>
      <c r="F171">
        <v>26.4</v>
      </c>
      <c r="G171">
        <v>-0.25</v>
      </c>
      <c r="H171">
        <v>7.0000000000000007E-2</v>
      </c>
      <c r="I171">
        <v>0.82</v>
      </c>
      <c r="J171">
        <v>-0.53</v>
      </c>
      <c r="K171">
        <v>-1.1499999999999999</v>
      </c>
      <c r="L171">
        <v>-0.71</v>
      </c>
      <c r="M171">
        <v>0.56000000000000005</v>
      </c>
      <c r="N171">
        <v>-0.39</v>
      </c>
      <c r="O171">
        <v>0.28000000000000003</v>
      </c>
      <c r="X171" t="s">
        <v>517</v>
      </c>
      <c r="Y171" t="s">
        <v>25</v>
      </c>
    </row>
    <row r="172" spans="1:25" x14ac:dyDescent="0.35">
      <c r="A172" t="s">
        <v>429</v>
      </c>
      <c r="B172" t="s">
        <v>241</v>
      </c>
      <c r="C172" t="str">
        <f t="shared" si="2"/>
        <v>PG</v>
      </c>
      <c r="D172" t="s">
        <v>30</v>
      </c>
      <c r="E172">
        <v>67</v>
      </c>
      <c r="F172">
        <v>22.7</v>
      </c>
      <c r="G172">
        <v>0.09</v>
      </c>
      <c r="H172">
        <v>0.31</v>
      </c>
      <c r="I172">
        <v>-0.67</v>
      </c>
      <c r="J172">
        <v>-0.56000000000000005</v>
      </c>
      <c r="K172">
        <v>-1.19</v>
      </c>
      <c r="L172">
        <v>0.65</v>
      </c>
      <c r="M172">
        <v>-0.15</v>
      </c>
      <c r="N172">
        <v>-0.78</v>
      </c>
      <c r="O172">
        <v>0.97</v>
      </c>
      <c r="X172" t="s">
        <v>518</v>
      </c>
      <c r="Y172" t="s">
        <v>215</v>
      </c>
    </row>
    <row r="173" spans="1:25" x14ac:dyDescent="0.35">
      <c r="A173" t="s">
        <v>430</v>
      </c>
      <c r="B173" t="s">
        <v>225</v>
      </c>
      <c r="C173" t="str">
        <f t="shared" si="2"/>
        <v>PF</v>
      </c>
      <c r="D173" t="s">
        <v>36</v>
      </c>
      <c r="E173">
        <v>60</v>
      </c>
      <c r="F173">
        <v>22.1</v>
      </c>
      <c r="G173">
        <v>0.36</v>
      </c>
      <c r="H173">
        <v>0.49</v>
      </c>
      <c r="I173">
        <v>-0.14000000000000001</v>
      </c>
      <c r="J173">
        <v>-0.51</v>
      </c>
      <c r="K173">
        <v>0.31</v>
      </c>
      <c r="L173">
        <v>-0.46</v>
      </c>
      <c r="M173">
        <v>-0.88</v>
      </c>
      <c r="N173">
        <v>-0.8</v>
      </c>
      <c r="O173">
        <v>0.28000000000000003</v>
      </c>
      <c r="X173" t="s">
        <v>519</v>
      </c>
      <c r="Y173" t="s">
        <v>215</v>
      </c>
    </row>
    <row r="174" spans="1:25" x14ac:dyDescent="0.35">
      <c r="A174" t="s">
        <v>431</v>
      </c>
      <c r="B174" t="s">
        <v>189</v>
      </c>
      <c r="C174" t="str">
        <f t="shared" si="2"/>
        <v>PG</v>
      </c>
      <c r="D174" t="s">
        <v>104</v>
      </c>
      <c r="E174">
        <v>65</v>
      </c>
      <c r="F174">
        <v>28.4</v>
      </c>
      <c r="G174">
        <v>-1.85</v>
      </c>
      <c r="H174">
        <v>-0.51</v>
      </c>
      <c r="I174">
        <v>0.13</v>
      </c>
      <c r="J174">
        <v>0.03</v>
      </c>
      <c r="K174">
        <v>0.14000000000000001</v>
      </c>
      <c r="L174">
        <v>2.0499999999999998</v>
      </c>
      <c r="M174">
        <v>0.81</v>
      </c>
      <c r="N174">
        <v>-0.78</v>
      </c>
      <c r="O174">
        <v>-1.43</v>
      </c>
      <c r="X174" t="s">
        <v>520</v>
      </c>
      <c r="Y174" t="s">
        <v>124</v>
      </c>
    </row>
    <row r="175" spans="1:25" x14ac:dyDescent="0.35">
      <c r="A175" t="s">
        <v>432</v>
      </c>
      <c r="B175" t="s">
        <v>207</v>
      </c>
      <c r="C175" t="str">
        <f t="shared" si="2"/>
        <v>PG</v>
      </c>
      <c r="D175" t="s">
        <v>18</v>
      </c>
      <c r="E175">
        <v>67</v>
      </c>
      <c r="F175">
        <v>28.9</v>
      </c>
      <c r="G175">
        <v>-0.22</v>
      </c>
      <c r="H175">
        <v>0.81</v>
      </c>
      <c r="I175">
        <v>0.09</v>
      </c>
      <c r="J175">
        <v>0.4</v>
      </c>
      <c r="K175">
        <v>-0.72</v>
      </c>
      <c r="L175">
        <v>0.49</v>
      </c>
      <c r="M175">
        <v>-0.76</v>
      </c>
      <c r="N175">
        <v>-0.88</v>
      </c>
      <c r="O175">
        <v>-0.66</v>
      </c>
      <c r="X175" t="s">
        <v>521</v>
      </c>
      <c r="Y175" t="s">
        <v>25</v>
      </c>
    </row>
    <row r="176" spans="1:25" x14ac:dyDescent="0.35">
      <c r="A176" t="s">
        <v>433</v>
      </c>
      <c r="B176" t="s">
        <v>235</v>
      </c>
      <c r="C176" t="str">
        <f t="shared" si="2"/>
        <v>C</v>
      </c>
      <c r="D176" t="s">
        <v>26</v>
      </c>
      <c r="E176">
        <v>55</v>
      </c>
      <c r="F176">
        <v>16</v>
      </c>
      <c r="G176">
        <v>1.63</v>
      </c>
      <c r="H176">
        <v>-0.5</v>
      </c>
      <c r="I176">
        <v>-1.74</v>
      </c>
      <c r="J176">
        <v>-0.82</v>
      </c>
      <c r="K176">
        <v>0.95</v>
      </c>
      <c r="L176">
        <v>-0.84</v>
      </c>
      <c r="M176">
        <v>-1.2</v>
      </c>
      <c r="N176">
        <v>0.51</v>
      </c>
      <c r="O176">
        <v>0.52</v>
      </c>
      <c r="X176" t="s">
        <v>522</v>
      </c>
      <c r="Y176" t="s">
        <v>124</v>
      </c>
    </row>
    <row r="177" spans="1:25" x14ac:dyDescent="0.35">
      <c r="A177" t="s">
        <v>434</v>
      </c>
      <c r="B177" t="s">
        <v>229</v>
      </c>
      <c r="C177" t="str">
        <f t="shared" si="2"/>
        <v>SG</v>
      </c>
      <c r="D177" t="s">
        <v>32</v>
      </c>
      <c r="E177">
        <v>67</v>
      </c>
      <c r="F177">
        <v>26.2</v>
      </c>
      <c r="G177">
        <v>-0.87</v>
      </c>
      <c r="H177">
        <v>0.2</v>
      </c>
      <c r="I177">
        <v>0.5</v>
      </c>
      <c r="J177">
        <v>-0.43</v>
      </c>
      <c r="K177">
        <v>-0.87</v>
      </c>
      <c r="L177">
        <v>0.32</v>
      </c>
      <c r="M177">
        <v>-0.34</v>
      </c>
      <c r="N177">
        <v>-0.27</v>
      </c>
      <c r="O177">
        <v>0.28000000000000003</v>
      </c>
      <c r="X177" t="s">
        <v>523</v>
      </c>
      <c r="Y177" t="s">
        <v>20</v>
      </c>
    </row>
    <row r="178" spans="1:25" x14ac:dyDescent="0.35">
      <c r="A178" t="s">
        <v>435</v>
      </c>
      <c r="B178" t="s">
        <v>436</v>
      </c>
      <c r="C178" t="str">
        <f t="shared" si="2"/>
        <v>C, PF</v>
      </c>
      <c r="D178" t="s">
        <v>88</v>
      </c>
      <c r="E178">
        <v>58</v>
      </c>
      <c r="F178">
        <v>13.7</v>
      </c>
      <c r="G178">
        <v>0.52</v>
      </c>
      <c r="H178">
        <v>-0.04</v>
      </c>
      <c r="I178">
        <v>-0.82</v>
      </c>
      <c r="J178">
        <v>-1.03</v>
      </c>
      <c r="K178">
        <v>-0.09</v>
      </c>
      <c r="L178">
        <v>-0.81</v>
      </c>
      <c r="M178">
        <v>-0.61</v>
      </c>
      <c r="N178">
        <v>0.49</v>
      </c>
      <c r="O178">
        <v>0.88</v>
      </c>
      <c r="X178" t="s">
        <v>524</v>
      </c>
      <c r="Y178" t="s">
        <v>215</v>
      </c>
    </row>
    <row r="179" spans="1:25" x14ac:dyDescent="0.35">
      <c r="A179" t="s">
        <v>437</v>
      </c>
      <c r="B179" t="s">
        <v>234</v>
      </c>
      <c r="C179" t="str">
        <f t="shared" si="2"/>
        <v>PG</v>
      </c>
      <c r="D179" t="s">
        <v>55</v>
      </c>
      <c r="E179">
        <v>58</v>
      </c>
      <c r="F179">
        <v>18.100000000000001</v>
      </c>
      <c r="G179">
        <v>-0.33</v>
      </c>
      <c r="H179">
        <v>0.77</v>
      </c>
      <c r="I179">
        <v>-1.17</v>
      </c>
      <c r="J179">
        <v>-0.91</v>
      </c>
      <c r="K179">
        <v>-0.65</v>
      </c>
      <c r="L179">
        <v>-0.06</v>
      </c>
      <c r="M179">
        <v>0.46</v>
      </c>
      <c r="N179">
        <v>-7.0000000000000007E-2</v>
      </c>
      <c r="O179">
        <v>0.43</v>
      </c>
      <c r="X179" t="s">
        <v>525</v>
      </c>
      <c r="Y179" t="s">
        <v>20</v>
      </c>
    </row>
    <row r="180" spans="1:25" x14ac:dyDescent="0.35">
      <c r="A180" t="s">
        <v>438</v>
      </c>
      <c r="B180" t="s">
        <v>236</v>
      </c>
      <c r="C180" t="str">
        <f t="shared" si="2"/>
        <v>SF, SG</v>
      </c>
      <c r="D180" t="s">
        <v>36</v>
      </c>
      <c r="E180">
        <v>64</v>
      </c>
      <c r="F180">
        <v>24.2</v>
      </c>
      <c r="G180">
        <v>-0.38</v>
      </c>
      <c r="H180">
        <v>0.11</v>
      </c>
      <c r="I180">
        <v>0.68</v>
      </c>
      <c r="J180">
        <v>-0.51</v>
      </c>
      <c r="K180">
        <v>-0.51</v>
      </c>
      <c r="L180">
        <v>-0.66</v>
      </c>
      <c r="M180">
        <v>-0.59</v>
      </c>
      <c r="N180">
        <v>-0.22</v>
      </c>
      <c r="O180">
        <v>0.45</v>
      </c>
      <c r="X180" t="s">
        <v>526</v>
      </c>
      <c r="Y180" t="s">
        <v>215</v>
      </c>
    </row>
    <row r="181" spans="1:25" x14ac:dyDescent="0.35">
      <c r="A181" t="s">
        <v>439</v>
      </c>
      <c r="B181" t="s">
        <v>231</v>
      </c>
      <c r="C181" t="str">
        <f t="shared" si="2"/>
        <v>PG</v>
      </c>
      <c r="D181" t="s">
        <v>38</v>
      </c>
      <c r="E181">
        <v>60</v>
      </c>
      <c r="F181">
        <v>24.7</v>
      </c>
      <c r="G181">
        <v>-0.09</v>
      </c>
      <c r="H181">
        <v>0.2</v>
      </c>
      <c r="I181">
        <v>0.24</v>
      </c>
      <c r="J181">
        <v>-0.27</v>
      </c>
      <c r="K181">
        <v>-0.85</v>
      </c>
      <c r="L181">
        <v>0.4</v>
      </c>
      <c r="M181">
        <v>-0.68</v>
      </c>
      <c r="N181">
        <v>-0.68</v>
      </c>
      <c r="O181">
        <v>0.08</v>
      </c>
      <c r="X181" t="s">
        <v>527</v>
      </c>
      <c r="Y181" t="s">
        <v>110</v>
      </c>
    </row>
    <row r="182" spans="1:25" x14ac:dyDescent="0.35">
      <c r="A182" t="s">
        <v>440</v>
      </c>
      <c r="B182" t="s">
        <v>218</v>
      </c>
      <c r="C182" t="str">
        <f t="shared" si="2"/>
        <v>SF, SG</v>
      </c>
      <c r="D182" t="s">
        <v>32</v>
      </c>
      <c r="E182">
        <v>68</v>
      </c>
      <c r="F182">
        <v>27.3</v>
      </c>
      <c r="G182">
        <v>-1.03</v>
      </c>
      <c r="H182">
        <v>0.32</v>
      </c>
      <c r="I182">
        <v>0.22</v>
      </c>
      <c r="J182">
        <v>-7.0000000000000007E-2</v>
      </c>
      <c r="K182">
        <v>-0.52</v>
      </c>
      <c r="L182">
        <v>-0.65</v>
      </c>
      <c r="M182">
        <v>0.44</v>
      </c>
      <c r="N182">
        <v>0.02</v>
      </c>
      <c r="O182">
        <v>-0.39</v>
      </c>
      <c r="X182" t="s">
        <v>528</v>
      </c>
      <c r="Y182" t="s">
        <v>481</v>
      </c>
    </row>
    <row r="183" spans="1:25" x14ac:dyDescent="0.35">
      <c r="A183" t="s">
        <v>441</v>
      </c>
      <c r="B183" t="s">
        <v>209</v>
      </c>
      <c r="C183" t="str">
        <f t="shared" si="2"/>
        <v>PG</v>
      </c>
      <c r="D183" t="s">
        <v>47</v>
      </c>
      <c r="E183">
        <v>48</v>
      </c>
      <c r="F183">
        <v>26.5</v>
      </c>
      <c r="G183">
        <v>-0.55000000000000004</v>
      </c>
      <c r="H183">
        <v>-0.18</v>
      </c>
      <c r="I183">
        <v>0.52</v>
      </c>
      <c r="J183">
        <v>0.33</v>
      </c>
      <c r="K183">
        <v>-0.72</v>
      </c>
      <c r="L183">
        <v>1.29</v>
      </c>
      <c r="M183">
        <v>-0.59</v>
      </c>
      <c r="N183">
        <v>-0.83</v>
      </c>
      <c r="O183">
        <v>-0.95</v>
      </c>
      <c r="X183" t="s">
        <v>529</v>
      </c>
      <c r="Y183" t="s">
        <v>25</v>
      </c>
    </row>
    <row r="184" spans="1:25" x14ac:dyDescent="0.35">
      <c r="A184" t="s">
        <v>442</v>
      </c>
      <c r="B184" t="s">
        <v>191</v>
      </c>
      <c r="C184" t="str">
        <f t="shared" si="2"/>
        <v>PG</v>
      </c>
      <c r="D184" t="s">
        <v>74</v>
      </c>
      <c r="E184">
        <v>70</v>
      </c>
      <c r="F184">
        <v>31.6</v>
      </c>
      <c r="G184">
        <v>-1.1100000000000001</v>
      </c>
      <c r="H184">
        <v>0.85</v>
      </c>
      <c r="I184">
        <v>0.93</v>
      </c>
      <c r="J184">
        <v>0.34</v>
      </c>
      <c r="K184">
        <v>-1.0900000000000001</v>
      </c>
      <c r="L184">
        <v>1.08</v>
      </c>
      <c r="M184">
        <v>-0.1</v>
      </c>
      <c r="N184">
        <v>-1.02</v>
      </c>
      <c r="O184">
        <v>-1.64</v>
      </c>
      <c r="X184" t="s">
        <v>530</v>
      </c>
      <c r="Y184" t="s">
        <v>20</v>
      </c>
    </row>
    <row r="185" spans="1:25" x14ac:dyDescent="0.35">
      <c r="A185" t="s">
        <v>443</v>
      </c>
      <c r="B185" t="s">
        <v>233</v>
      </c>
      <c r="C185" t="str">
        <f t="shared" si="2"/>
        <v>PG</v>
      </c>
      <c r="D185" t="s">
        <v>88</v>
      </c>
      <c r="E185">
        <v>68</v>
      </c>
      <c r="F185">
        <v>20.2</v>
      </c>
      <c r="G185">
        <v>-0.78</v>
      </c>
      <c r="H185">
        <v>0.14000000000000001</v>
      </c>
      <c r="I185">
        <v>-0.89</v>
      </c>
      <c r="J185">
        <v>-0.78</v>
      </c>
      <c r="K185">
        <v>-0.39</v>
      </c>
      <c r="L185">
        <v>0.28000000000000003</v>
      </c>
      <c r="M185">
        <v>1.07</v>
      </c>
      <c r="N185">
        <v>-0.54</v>
      </c>
      <c r="O185">
        <v>0.13</v>
      </c>
      <c r="X185" t="s">
        <v>531</v>
      </c>
      <c r="Y185" t="s">
        <v>25</v>
      </c>
    </row>
    <row r="186" spans="1:25" x14ac:dyDescent="0.35">
      <c r="A186" t="s">
        <v>444</v>
      </c>
      <c r="B186" t="s">
        <v>232</v>
      </c>
      <c r="C186" t="str">
        <f t="shared" si="2"/>
        <v>PG</v>
      </c>
      <c r="D186" t="s">
        <v>112</v>
      </c>
      <c r="E186">
        <v>68</v>
      </c>
      <c r="F186">
        <v>24.6</v>
      </c>
      <c r="G186">
        <v>-0.83</v>
      </c>
      <c r="H186">
        <v>0.24</v>
      </c>
      <c r="I186">
        <v>-0.37</v>
      </c>
      <c r="J186">
        <v>-0.82</v>
      </c>
      <c r="K186">
        <v>-0.92</v>
      </c>
      <c r="L186">
        <v>0.62</v>
      </c>
      <c r="M186">
        <v>0.51</v>
      </c>
      <c r="N186">
        <v>-0.22</v>
      </c>
      <c r="O186">
        <v>0.01</v>
      </c>
      <c r="X186" t="s">
        <v>532</v>
      </c>
      <c r="Y186" t="s">
        <v>25</v>
      </c>
    </row>
    <row r="187" spans="1:25" x14ac:dyDescent="0.35">
      <c r="A187" t="s">
        <v>445</v>
      </c>
      <c r="B187" t="s">
        <v>446</v>
      </c>
      <c r="C187" t="str">
        <f t="shared" si="2"/>
        <v>C, PF</v>
      </c>
      <c r="D187" t="s">
        <v>61</v>
      </c>
      <c r="E187">
        <v>56</v>
      </c>
      <c r="F187">
        <v>15.5</v>
      </c>
      <c r="G187">
        <v>2.1800000000000002</v>
      </c>
      <c r="H187">
        <v>-1.58</v>
      </c>
      <c r="I187">
        <v>-1.75</v>
      </c>
      <c r="J187">
        <v>-1.04</v>
      </c>
      <c r="K187">
        <v>-0.02</v>
      </c>
      <c r="L187">
        <v>-1.07</v>
      </c>
      <c r="M187">
        <v>-1.34</v>
      </c>
      <c r="N187">
        <v>2.0699999999999998</v>
      </c>
      <c r="O187">
        <v>0.77</v>
      </c>
      <c r="X187" t="s">
        <v>533</v>
      </c>
      <c r="Y187" t="s">
        <v>25</v>
      </c>
    </row>
    <row r="188" spans="1:25" x14ac:dyDescent="0.35">
      <c r="A188" t="s">
        <v>447</v>
      </c>
      <c r="B188" t="s">
        <v>224</v>
      </c>
      <c r="C188" t="str">
        <f t="shared" si="2"/>
        <v>PG, SG</v>
      </c>
      <c r="D188" t="s">
        <v>61</v>
      </c>
      <c r="E188">
        <v>67</v>
      </c>
      <c r="F188">
        <v>24.6</v>
      </c>
      <c r="G188">
        <v>-0.37</v>
      </c>
      <c r="H188">
        <v>0.41</v>
      </c>
      <c r="I188">
        <v>-0.59</v>
      </c>
      <c r="J188">
        <v>-0.66</v>
      </c>
      <c r="K188">
        <v>-0.62</v>
      </c>
      <c r="L188">
        <v>0.85</v>
      </c>
      <c r="M188">
        <v>0.51</v>
      </c>
      <c r="N188">
        <v>-1</v>
      </c>
      <c r="O188">
        <v>-0.36</v>
      </c>
      <c r="X188" t="s">
        <v>534</v>
      </c>
      <c r="Y188" t="s">
        <v>215</v>
      </c>
    </row>
    <row r="189" spans="1:25" x14ac:dyDescent="0.35">
      <c r="A189" t="s">
        <v>448</v>
      </c>
      <c r="B189" t="s">
        <v>242</v>
      </c>
      <c r="C189" t="str">
        <f t="shared" si="2"/>
        <v>PF</v>
      </c>
      <c r="D189" t="s">
        <v>91</v>
      </c>
      <c r="E189">
        <v>50</v>
      </c>
      <c r="F189">
        <v>17.100000000000001</v>
      </c>
      <c r="G189">
        <v>0.93</v>
      </c>
      <c r="H189">
        <v>-0.11</v>
      </c>
      <c r="I189">
        <v>-1</v>
      </c>
      <c r="J189">
        <v>-0.5</v>
      </c>
      <c r="K189">
        <v>-0.16</v>
      </c>
      <c r="L189">
        <v>-0.75</v>
      </c>
      <c r="M189">
        <v>-0.12</v>
      </c>
      <c r="N189">
        <v>-0.49</v>
      </c>
      <c r="O189">
        <v>0.37</v>
      </c>
      <c r="X189" t="s">
        <v>535</v>
      </c>
      <c r="Y189" t="s">
        <v>215</v>
      </c>
    </row>
    <row r="190" spans="1:25" x14ac:dyDescent="0.35">
      <c r="A190" t="s">
        <v>449</v>
      </c>
      <c r="B190" t="s">
        <v>230</v>
      </c>
      <c r="C190" t="str">
        <f t="shared" si="2"/>
        <v>SG, SF</v>
      </c>
      <c r="D190" t="s">
        <v>88</v>
      </c>
      <c r="E190">
        <v>70</v>
      </c>
      <c r="F190">
        <v>28.7</v>
      </c>
      <c r="G190">
        <v>-1.67</v>
      </c>
      <c r="H190">
        <v>0.18</v>
      </c>
      <c r="I190">
        <v>0.53</v>
      </c>
      <c r="J190">
        <v>0.48</v>
      </c>
      <c r="K190">
        <v>-0.62</v>
      </c>
      <c r="L190">
        <v>-0.23</v>
      </c>
      <c r="M190">
        <v>0</v>
      </c>
      <c r="N190">
        <v>-0.34</v>
      </c>
      <c r="O190">
        <v>-0.17</v>
      </c>
      <c r="X190" t="s">
        <v>536</v>
      </c>
      <c r="Y190" t="s">
        <v>124</v>
      </c>
    </row>
    <row r="191" spans="1:25" x14ac:dyDescent="0.35">
      <c r="A191" t="s">
        <v>450</v>
      </c>
      <c r="B191" t="s">
        <v>451</v>
      </c>
      <c r="C191" t="str">
        <f t="shared" si="2"/>
        <v>PF, C</v>
      </c>
      <c r="D191" t="s">
        <v>23</v>
      </c>
      <c r="E191">
        <v>44</v>
      </c>
      <c r="F191">
        <v>14.4</v>
      </c>
      <c r="G191">
        <v>1.1499999999999999</v>
      </c>
      <c r="H191">
        <v>-0.04</v>
      </c>
      <c r="I191">
        <v>-1.61</v>
      </c>
      <c r="J191">
        <v>-0.99</v>
      </c>
      <c r="K191">
        <v>-0.13</v>
      </c>
      <c r="L191">
        <v>-0.63</v>
      </c>
      <c r="M191">
        <v>-0.98</v>
      </c>
      <c r="N191">
        <v>0.63</v>
      </c>
      <c r="O191">
        <v>0.73</v>
      </c>
      <c r="X191" t="s">
        <v>537</v>
      </c>
      <c r="Y191" t="s">
        <v>110</v>
      </c>
    </row>
    <row r="192" spans="1:25" x14ac:dyDescent="0.35">
      <c r="A192" t="s">
        <v>452</v>
      </c>
      <c r="B192" t="s">
        <v>244</v>
      </c>
      <c r="C192" t="str">
        <f t="shared" si="2"/>
        <v>C</v>
      </c>
      <c r="D192" t="s">
        <v>70</v>
      </c>
      <c r="E192">
        <v>54</v>
      </c>
      <c r="F192">
        <v>19.100000000000001</v>
      </c>
      <c r="G192">
        <v>0.41</v>
      </c>
      <c r="H192">
        <v>-0.02</v>
      </c>
      <c r="I192">
        <v>-1.75</v>
      </c>
      <c r="J192">
        <v>-1.1100000000000001</v>
      </c>
      <c r="K192">
        <v>0.62</v>
      </c>
      <c r="L192">
        <v>-0.71</v>
      </c>
      <c r="M192">
        <v>-1.42</v>
      </c>
      <c r="N192">
        <v>1.73</v>
      </c>
      <c r="O192">
        <v>0.37</v>
      </c>
      <c r="X192" t="s">
        <v>187</v>
      </c>
      <c r="Y192" t="s">
        <v>20</v>
      </c>
    </row>
    <row r="193" spans="1:25" x14ac:dyDescent="0.35">
      <c r="A193" t="s">
        <v>453</v>
      </c>
      <c r="B193" t="s">
        <v>454</v>
      </c>
      <c r="C193" t="str">
        <f t="shared" si="2"/>
        <v>SG</v>
      </c>
      <c r="D193" t="s">
        <v>28</v>
      </c>
      <c r="E193">
        <v>50</v>
      </c>
      <c r="F193">
        <v>22.9</v>
      </c>
      <c r="G193">
        <v>-0.28999999999999998</v>
      </c>
      <c r="H193">
        <v>0.99</v>
      </c>
      <c r="I193">
        <v>0.32</v>
      </c>
      <c r="J193">
        <v>-0.33</v>
      </c>
      <c r="K193">
        <v>-0.94</v>
      </c>
      <c r="L193">
        <v>0.19</v>
      </c>
      <c r="M193">
        <v>-1.51</v>
      </c>
      <c r="N193">
        <v>-0.95</v>
      </c>
      <c r="O193">
        <v>0.6</v>
      </c>
      <c r="X193" t="s">
        <v>538</v>
      </c>
      <c r="Y193" t="s">
        <v>25</v>
      </c>
    </row>
    <row r="194" spans="1:25" x14ac:dyDescent="0.35">
      <c r="A194" t="s">
        <v>455</v>
      </c>
      <c r="B194" t="s">
        <v>456</v>
      </c>
      <c r="C194" t="str">
        <f t="shared" si="2"/>
        <v>SG</v>
      </c>
      <c r="D194" t="s">
        <v>70</v>
      </c>
      <c r="E194">
        <v>70</v>
      </c>
      <c r="F194">
        <v>28.4</v>
      </c>
      <c r="G194">
        <v>-0.77</v>
      </c>
      <c r="H194">
        <v>0.14000000000000001</v>
      </c>
      <c r="I194">
        <v>-0.12</v>
      </c>
      <c r="J194">
        <v>-0.43</v>
      </c>
      <c r="K194">
        <v>-0.8</v>
      </c>
      <c r="L194">
        <v>-0.85</v>
      </c>
      <c r="M194">
        <v>0.51</v>
      </c>
      <c r="N194">
        <v>-0.28999999999999998</v>
      </c>
      <c r="O194">
        <v>0.69</v>
      </c>
      <c r="X194" t="s">
        <v>539</v>
      </c>
      <c r="Y194" t="s">
        <v>485</v>
      </c>
    </row>
    <row r="195" spans="1:25" x14ac:dyDescent="0.35">
      <c r="A195" t="s">
        <v>457</v>
      </c>
      <c r="B195" t="s">
        <v>238</v>
      </c>
      <c r="C195" t="str">
        <f t="shared" ref="C195:C201" si="3">VLOOKUP($B195, $X$2:$Y$6000, 2, FALSE)</f>
        <v>C, PF</v>
      </c>
      <c r="D195" t="s">
        <v>58</v>
      </c>
      <c r="E195">
        <v>58</v>
      </c>
      <c r="F195">
        <v>18.399999999999999</v>
      </c>
      <c r="G195">
        <v>1.25</v>
      </c>
      <c r="H195">
        <v>0.31</v>
      </c>
      <c r="I195">
        <v>-1.07</v>
      </c>
      <c r="J195">
        <v>-0.7</v>
      </c>
      <c r="K195">
        <v>-0.01</v>
      </c>
      <c r="L195">
        <v>-0.74</v>
      </c>
      <c r="M195">
        <v>-0.76</v>
      </c>
      <c r="N195">
        <v>-0.32</v>
      </c>
      <c r="O195">
        <v>0.08</v>
      </c>
      <c r="X195" t="s">
        <v>540</v>
      </c>
      <c r="Y195" t="s">
        <v>124</v>
      </c>
    </row>
    <row r="196" spans="1:25" x14ac:dyDescent="0.35">
      <c r="A196" t="s">
        <v>458</v>
      </c>
      <c r="B196" t="s">
        <v>212</v>
      </c>
      <c r="C196" t="str">
        <f t="shared" si="3"/>
        <v>PG, SG</v>
      </c>
      <c r="D196" t="s">
        <v>40</v>
      </c>
      <c r="E196">
        <v>64</v>
      </c>
      <c r="F196">
        <v>27.8</v>
      </c>
      <c r="G196">
        <v>-0.63</v>
      </c>
      <c r="H196">
        <v>0.26</v>
      </c>
      <c r="I196">
        <v>0.1</v>
      </c>
      <c r="J196">
        <v>0.51</v>
      </c>
      <c r="K196">
        <v>-0.88</v>
      </c>
      <c r="L196">
        <v>1.35</v>
      </c>
      <c r="M196">
        <v>-0.98</v>
      </c>
      <c r="N196">
        <v>-0.56000000000000005</v>
      </c>
      <c r="O196">
        <v>-1.1299999999999999</v>
      </c>
      <c r="X196" t="s">
        <v>541</v>
      </c>
      <c r="Y196" t="s">
        <v>124</v>
      </c>
    </row>
    <row r="197" spans="1:25" x14ac:dyDescent="0.35">
      <c r="A197" t="s">
        <v>459</v>
      </c>
      <c r="B197" t="s">
        <v>240</v>
      </c>
      <c r="C197" t="str">
        <f t="shared" si="3"/>
        <v>C</v>
      </c>
      <c r="D197" t="s">
        <v>49</v>
      </c>
      <c r="E197">
        <v>64</v>
      </c>
      <c r="F197">
        <v>24.4</v>
      </c>
      <c r="G197">
        <v>1.23</v>
      </c>
      <c r="H197">
        <v>-1.73</v>
      </c>
      <c r="I197">
        <v>-1.57</v>
      </c>
      <c r="J197">
        <v>-0.5</v>
      </c>
      <c r="K197">
        <v>1.45</v>
      </c>
      <c r="L197">
        <v>-0.44</v>
      </c>
      <c r="M197">
        <v>-1</v>
      </c>
      <c r="N197">
        <v>0.49</v>
      </c>
      <c r="O197">
        <v>0.09</v>
      </c>
      <c r="X197" t="s">
        <v>542</v>
      </c>
      <c r="Y197" t="s">
        <v>20</v>
      </c>
    </row>
    <row r="198" spans="1:25" x14ac:dyDescent="0.35">
      <c r="A198" t="s">
        <v>460</v>
      </c>
      <c r="B198" t="s">
        <v>461</v>
      </c>
      <c r="C198" t="str">
        <f t="shared" si="3"/>
        <v>PG</v>
      </c>
      <c r="D198" t="s">
        <v>76</v>
      </c>
      <c r="E198">
        <v>60</v>
      </c>
      <c r="F198">
        <v>20.399999999999999</v>
      </c>
      <c r="G198">
        <v>-0.61</v>
      </c>
      <c r="H198">
        <v>0.78</v>
      </c>
      <c r="I198">
        <v>0.57999999999999996</v>
      </c>
      <c r="J198">
        <v>-0.52</v>
      </c>
      <c r="K198">
        <v>-1.33</v>
      </c>
      <c r="L198">
        <v>-0.44</v>
      </c>
      <c r="M198">
        <v>-0.34</v>
      </c>
      <c r="N198">
        <v>-1.05</v>
      </c>
      <c r="O198">
        <v>0.94</v>
      </c>
      <c r="X198" t="s">
        <v>543</v>
      </c>
      <c r="Y198" t="s">
        <v>124</v>
      </c>
    </row>
    <row r="199" spans="1:25" x14ac:dyDescent="0.35">
      <c r="A199" t="s">
        <v>462</v>
      </c>
      <c r="B199" t="s">
        <v>463</v>
      </c>
      <c r="C199" t="str">
        <f t="shared" si="3"/>
        <v>PF, C</v>
      </c>
      <c r="D199" t="s">
        <v>30</v>
      </c>
      <c r="E199">
        <v>67</v>
      </c>
      <c r="F199">
        <v>20.5</v>
      </c>
      <c r="G199">
        <v>0.14000000000000001</v>
      </c>
      <c r="H199">
        <v>-0.01</v>
      </c>
      <c r="I199">
        <v>-0.03</v>
      </c>
      <c r="J199">
        <v>-0.91</v>
      </c>
      <c r="K199">
        <v>0.52</v>
      </c>
      <c r="L199">
        <v>-0.96</v>
      </c>
      <c r="M199">
        <v>-1.22</v>
      </c>
      <c r="N199">
        <v>-0.32</v>
      </c>
      <c r="O199">
        <v>0.78</v>
      </c>
      <c r="X199" t="s">
        <v>544</v>
      </c>
      <c r="Y199" t="s">
        <v>489</v>
      </c>
    </row>
    <row r="200" spans="1:25" x14ac:dyDescent="0.35">
      <c r="A200" t="s">
        <v>464</v>
      </c>
      <c r="B200" t="s">
        <v>243</v>
      </c>
      <c r="C200" t="str">
        <f t="shared" si="3"/>
        <v>PF, SF</v>
      </c>
      <c r="D200" t="s">
        <v>61</v>
      </c>
      <c r="E200">
        <v>67</v>
      </c>
      <c r="F200">
        <v>20.7</v>
      </c>
      <c r="G200">
        <v>0.12</v>
      </c>
      <c r="H200">
        <v>-0.66</v>
      </c>
      <c r="I200">
        <v>-0.47</v>
      </c>
      <c r="J200">
        <v>-0.63</v>
      </c>
      <c r="K200">
        <v>-0.23</v>
      </c>
      <c r="L200">
        <v>-0.56000000000000005</v>
      </c>
      <c r="M200">
        <v>0.68</v>
      </c>
      <c r="N200">
        <v>-0.46</v>
      </c>
      <c r="O200">
        <v>0.18</v>
      </c>
      <c r="X200" t="s">
        <v>545</v>
      </c>
      <c r="Y200" t="s">
        <v>20</v>
      </c>
    </row>
    <row r="201" spans="1:25" x14ac:dyDescent="0.35">
      <c r="A201" t="s">
        <v>465</v>
      </c>
      <c r="B201" t="s">
        <v>466</v>
      </c>
      <c r="C201" t="str">
        <f t="shared" si="3"/>
        <v>PG, SG</v>
      </c>
      <c r="D201" t="s">
        <v>70</v>
      </c>
      <c r="E201">
        <v>64</v>
      </c>
      <c r="F201">
        <v>18.100000000000001</v>
      </c>
      <c r="G201">
        <v>-0.2</v>
      </c>
      <c r="H201">
        <v>0.36</v>
      </c>
      <c r="I201">
        <v>-0.22</v>
      </c>
      <c r="J201">
        <v>-0.75</v>
      </c>
      <c r="K201">
        <v>-0.79</v>
      </c>
      <c r="L201">
        <v>0.24</v>
      </c>
      <c r="M201">
        <v>-0.34</v>
      </c>
      <c r="N201">
        <v>-1.07</v>
      </c>
      <c r="O201">
        <v>0.71</v>
      </c>
      <c r="X201" t="s">
        <v>546</v>
      </c>
      <c r="Y201" t="s">
        <v>110</v>
      </c>
    </row>
    <row r="202" spans="1:25" x14ac:dyDescent="0.35">
      <c r="X202" t="s">
        <v>547</v>
      </c>
      <c r="Y202" t="s">
        <v>20</v>
      </c>
    </row>
    <row r="203" spans="1:25" x14ac:dyDescent="0.35">
      <c r="X203" t="s">
        <v>548</v>
      </c>
      <c r="Y203" t="s">
        <v>20</v>
      </c>
    </row>
    <row r="204" spans="1:25" x14ac:dyDescent="0.35">
      <c r="X204" t="s">
        <v>519</v>
      </c>
      <c r="Y204" t="s">
        <v>215</v>
      </c>
    </row>
    <row r="205" spans="1:25" x14ac:dyDescent="0.35">
      <c r="X205" t="s">
        <v>520</v>
      </c>
      <c r="Y205" t="s">
        <v>124</v>
      </c>
    </row>
    <row r="206" spans="1:25" x14ac:dyDescent="0.35">
      <c r="X206" t="s">
        <v>521</v>
      </c>
      <c r="Y206" t="s">
        <v>25</v>
      </c>
    </row>
    <row r="207" spans="1:25" x14ac:dyDescent="0.35">
      <c r="X207" t="s">
        <v>522</v>
      </c>
      <c r="Y207" t="s">
        <v>124</v>
      </c>
    </row>
    <row r="208" spans="1:25" x14ac:dyDescent="0.35">
      <c r="X208" t="s">
        <v>523</v>
      </c>
      <c r="Y208" t="s">
        <v>20</v>
      </c>
    </row>
    <row r="209" spans="24:25" x14ac:dyDescent="0.35">
      <c r="X209" t="s">
        <v>524</v>
      </c>
      <c r="Y209" t="s">
        <v>215</v>
      </c>
    </row>
    <row r="210" spans="24:25" x14ac:dyDescent="0.35">
      <c r="X210" t="s">
        <v>525</v>
      </c>
      <c r="Y210" t="s">
        <v>20</v>
      </c>
    </row>
    <row r="211" spans="24:25" x14ac:dyDescent="0.35">
      <c r="X211" t="s">
        <v>526</v>
      </c>
      <c r="Y211" t="s">
        <v>215</v>
      </c>
    </row>
    <row r="212" spans="24:25" x14ac:dyDescent="0.35">
      <c r="X212" t="s">
        <v>527</v>
      </c>
      <c r="Y212" t="s">
        <v>110</v>
      </c>
    </row>
    <row r="213" spans="24:25" x14ac:dyDescent="0.35">
      <c r="X213" t="s">
        <v>528</v>
      </c>
      <c r="Y213" t="s">
        <v>481</v>
      </c>
    </row>
    <row r="214" spans="24:25" x14ac:dyDescent="0.35">
      <c r="X214" t="s">
        <v>529</v>
      </c>
      <c r="Y214" t="s">
        <v>25</v>
      </c>
    </row>
    <row r="215" spans="24:25" x14ac:dyDescent="0.35">
      <c r="X215" t="s">
        <v>530</v>
      </c>
      <c r="Y215" t="s">
        <v>20</v>
      </c>
    </row>
    <row r="216" spans="24:25" x14ac:dyDescent="0.35">
      <c r="X216" t="s">
        <v>531</v>
      </c>
      <c r="Y216" t="s">
        <v>25</v>
      </c>
    </row>
    <row r="217" spans="24:25" x14ac:dyDescent="0.35">
      <c r="X217" t="s">
        <v>532</v>
      </c>
      <c r="Y217" t="s">
        <v>25</v>
      </c>
    </row>
    <row r="218" spans="24:25" x14ac:dyDescent="0.35">
      <c r="X218" t="s">
        <v>533</v>
      </c>
      <c r="Y218" t="s">
        <v>25</v>
      </c>
    </row>
    <row r="219" spans="24:25" x14ac:dyDescent="0.35">
      <c r="X219" t="s">
        <v>534</v>
      </c>
      <c r="Y219" t="s">
        <v>215</v>
      </c>
    </row>
    <row r="220" spans="24:25" x14ac:dyDescent="0.35">
      <c r="X220" t="s">
        <v>535</v>
      </c>
      <c r="Y220" t="s">
        <v>215</v>
      </c>
    </row>
    <row r="221" spans="24:25" x14ac:dyDescent="0.35">
      <c r="X221" t="s">
        <v>536</v>
      </c>
      <c r="Y221" t="s">
        <v>124</v>
      </c>
    </row>
    <row r="222" spans="24:25" x14ac:dyDescent="0.35">
      <c r="X222" t="s">
        <v>537</v>
      </c>
      <c r="Y222" t="s">
        <v>110</v>
      </c>
    </row>
    <row r="223" spans="24:25" x14ac:dyDescent="0.35">
      <c r="X223" t="s">
        <v>187</v>
      </c>
      <c r="Y223" t="s">
        <v>20</v>
      </c>
    </row>
    <row r="224" spans="24:25" x14ac:dyDescent="0.35">
      <c r="X224" t="s">
        <v>538</v>
      </c>
      <c r="Y224" t="s">
        <v>25</v>
      </c>
    </row>
    <row r="225" spans="24:25" x14ac:dyDescent="0.35">
      <c r="X225" t="s">
        <v>539</v>
      </c>
      <c r="Y225" t="s">
        <v>485</v>
      </c>
    </row>
    <row r="226" spans="24:25" x14ac:dyDescent="0.35">
      <c r="X226" t="s">
        <v>540</v>
      </c>
      <c r="Y226" t="s">
        <v>124</v>
      </c>
    </row>
    <row r="227" spans="24:25" x14ac:dyDescent="0.35">
      <c r="X227" t="s">
        <v>541</v>
      </c>
      <c r="Y227" t="s">
        <v>124</v>
      </c>
    </row>
    <row r="228" spans="24:25" x14ac:dyDescent="0.35">
      <c r="X228" t="s">
        <v>542</v>
      </c>
      <c r="Y228" t="s">
        <v>20</v>
      </c>
    </row>
    <row r="229" spans="24:25" x14ac:dyDescent="0.35">
      <c r="X229" t="s">
        <v>549</v>
      </c>
      <c r="Y229" t="s">
        <v>20</v>
      </c>
    </row>
    <row r="230" spans="24:25" x14ac:dyDescent="0.35">
      <c r="X230" t="s">
        <v>544</v>
      </c>
      <c r="Y230" t="s">
        <v>489</v>
      </c>
    </row>
    <row r="231" spans="24:25" x14ac:dyDescent="0.35">
      <c r="X231" t="s">
        <v>545</v>
      </c>
      <c r="Y231" t="s">
        <v>20</v>
      </c>
    </row>
    <row r="232" spans="24:25" x14ac:dyDescent="0.35">
      <c r="X232" t="s">
        <v>546</v>
      </c>
      <c r="Y232" t="s">
        <v>110</v>
      </c>
    </row>
    <row r="233" spans="24:25" x14ac:dyDescent="0.35">
      <c r="X233" t="s">
        <v>547</v>
      </c>
      <c r="Y233" t="s">
        <v>20</v>
      </c>
    </row>
    <row r="234" spans="24:25" x14ac:dyDescent="0.35">
      <c r="X234" t="s">
        <v>548</v>
      </c>
      <c r="Y234" t="s">
        <v>20</v>
      </c>
    </row>
    <row r="235" spans="24:25" x14ac:dyDescent="0.35">
      <c r="X235" t="s">
        <v>550</v>
      </c>
      <c r="Y235" t="s">
        <v>124</v>
      </c>
    </row>
    <row r="236" spans="24:25" x14ac:dyDescent="0.35">
      <c r="X236" t="s">
        <v>551</v>
      </c>
      <c r="Y236" t="s">
        <v>110</v>
      </c>
    </row>
    <row r="237" spans="24:25" x14ac:dyDescent="0.35">
      <c r="X237" t="s">
        <v>552</v>
      </c>
      <c r="Y237" t="s">
        <v>25</v>
      </c>
    </row>
    <row r="238" spans="24:25" x14ac:dyDescent="0.35">
      <c r="X238" t="s">
        <v>553</v>
      </c>
      <c r="Y238" t="s">
        <v>20</v>
      </c>
    </row>
    <row r="239" spans="24:25" x14ac:dyDescent="0.35">
      <c r="X239" t="s">
        <v>554</v>
      </c>
      <c r="Y239" t="s">
        <v>25</v>
      </c>
    </row>
    <row r="240" spans="24:25" x14ac:dyDescent="0.35">
      <c r="X240" t="s">
        <v>555</v>
      </c>
      <c r="Y240" t="s">
        <v>215</v>
      </c>
    </row>
    <row r="241" spans="24:25" x14ac:dyDescent="0.35">
      <c r="X241" t="s">
        <v>556</v>
      </c>
      <c r="Y241" t="s">
        <v>25</v>
      </c>
    </row>
    <row r="242" spans="24:25" x14ac:dyDescent="0.35">
      <c r="X242" t="s">
        <v>557</v>
      </c>
      <c r="Y242" t="s">
        <v>25</v>
      </c>
    </row>
    <row r="243" spans="24:25" x14ac:dyDescent="0.35">
      <c r="X243" t="s">
        <v>558</v>
      </c>
      <c r="Y243" t="s">
        <v>488</v>
      </c>
    </row>
    <row r="244" spans="24:25" x14ac:dyDescent="0.35">
      <c r="X244" t="s">
        <v>559</v>
      </c>
      <c r="Y244" t="s">
        <v>25</v>
      </c>
    </row>
    <row r="245" spans="24:25" x14ac:dyDescent="0.35">
      <c r="X245" t="s">
        <v>560</v>
      </c>
      <c r="Y245" t="s">
        <v>484</v>
      </c>
    </row>
    <row r="246" spans="24:25" x14ac:dyDescent="0.35">
      <c r="X246" t="s">
        <v>561</v>
      </c>
      <c r="Y246" t="s">
        <v>20</v>
      </c>
    </row>
    <row r="247" spans="24:25" x14ac:dyDescent="0.35">
      <c r="X247" t="s">
        <v>562</v>
      </c>
      <c r="Y247" t="s">
        <v>25</v>
      </c>
    </row>
    <row r="248" spans="24:25" x14ac:dyDescent="0.35">
      <c r="X248" t="s">
        <v>563</v>
      </c>
      <c r="Y248" t="s">
        <v>25</v>
      </c>
    </row>
    <row r="249" spans="24:25" x14ac:dyDescent="0.35">
      <c r="X249" t="s">
        <v>564</v>
      </c>
      <c r="Y249" t="s">
        <v>124</v>
      </c>
    </row>
    <row r="250" spans="24:25" x14ac:dyDescent="0.35">
      <c r="X250" t="s">
        <v>565</v>
      </c>
      <c r="Y250" t="s">
        <v>486</v>
      </c>
    </row>
    <row r="251" spans="24:25" x14ac:dyDescent="0.35">
      <c r="X251" t="s">
        <v>566</v>
      </c>
      <c r="Y251" t="s">
        <v>215</v>
      </c>
    </row>
    <row r="252" spans="24:25" x14ac:dyDescent="0.35">
      <c r="X252" t="s">
        <v>567</v>
      </c>
      <c r="Y252" t="s">
        <v>25</v>
      </c>
    </row>
    <row r="253" spans="24:25" x14ac:dyDescent="0.35">
      <c r="X253" t="s">
        <v>568</v>
      </c>
      <c r="Y253" t="s">
        <v>485</v>
      </c>
    </row>
    <row r="254" spans="24:25" x14ac:dyDescent="0.35">
      <c r="X254" t="s">
        <v>569</v>
      </c>
      <c r="Y254" t="s">
        <v>25</v>
      </c>
    </row>
    <row r="255" spans="24:25" x14ac:dyDescent="0.35">
      <c r="X255" t="s">
        <v>570</v>
      </c>
      <c r="Y255" t="s">
        <v>124</v>
      </c>
    </row>
    <row r="256" spans="24:25" x14ac:dyDescent="0.35">
      <c r="X256" t="s">
        <v>571</v>
      </c>
      <c r="Y256" t="s">
        <v>110</v>
      </c>
    </row>
    <row r="257" spans="24:25" x14ac:dyDescent="0.35">
      <c r="X257" t="s">
        <v>572</v>
      </c>
      <c r="Y257" t="s">
        <v>20</v>
      </c>
    </row>
    <row r="258" spans="24:25" x14ac:dyDescent="0.35">
      <c r="X258" t="s">
        <v>573</v>
      </c>
      <c r="Y258" t="s">
        <v>500</v>
      </c>
    </row>
    <row r="259" spans="24:25" x14ac:dyDescent="0.35">
      <c r="X259" t="s">
        <v>574</v>
      </c>
      <c r="Y259" t="s">
        <v>110</v>
      </c>
    </row>
    <row r="260" spans="24:25" x14ac:dyDescent="0.35">
      <c r="X260" t="s">
        <v>575</v>
      </c>
      <c r="Y260" t="s">
        <v>576</v>
      </c>
    </row>
    <row r="261" spans="24:25" x14ac:dyDescent="0.35">
      <c r="X261" t="s">
        <v>577</v>
      </c>
      <c r="Y261" t="s">
        <v>124</v>
      </c>
    </row>
    <row r="262" spans="24:25" x14ac:dyDescent="0.35">
      <c r="X262" t="s">
        <v>578</v>
      </c>
      <c r="Y262" t="s">
        <v>20</v>
      </c>
    </row>
    <row r="263" spans="24:25" x14ac:dyDescent="0.35">
      <c r="X263" t="s">
        <v>579</v>
      </c>
      <c r="Y263" t="s">
        <v>110</v>
      </c>
    </row>
    <row r="264" spans="24:25" x14ac:dyDescent="0.35">
      <c r="X264" t="s">
        <v>580</v>
      </c>
      <c r="Y264" t="s">
        <v>110</v>
      </c>
    </row>
    <row r="265" spans="24:25" x14ac:dyDescent="0.35">
      <c r="X265" t="s">
        <v>581</v>
      </c>
      <c r="Y265" t="s">
        <v>483</v>
      </c>
    </row>
    <row r="266" spans="24:25" x14ac:dyDescent="0.35">
      <c r="X266" t="s">
        <v>582</v>
      </c>
      <c r="Y266" t="s">
        <v>124</v>
      </c>
    </row>
    <row r="267" spans="24:25" x14ac:dyDescent="0.35">
      <c r="X267" t="s">
        <v>583</v>
      </c>
      <c r="Y267" t="s">
        <v>110</v>
      </c>
    </row>
    <row r="268" spans="24:25" x14ac:dyDescent="0.35">
      <c r="X268" t="s">
        <v>584</v>
      </c>
      <c r="Y268" t="s">
        <v>25</v>
      </c>
    </row>
    <row r="269" spans="24:25" x14ac:dyDescent="0.35">
      <c r="X269" t="s">
        <v>585</v>
      </c>
      <c r="Y269" t="s">
        <v>110</v>
      </c>
    </row>
    <row r="270" spans="24:25" x14ac:dyDescent="0.35">
      <c r="X270" t="s">
        <v>586</v>
      </c>
      <c r="Y270" t="s">
        <v>110</v>
      </c>
    </row>
    <row r="271" spans="24:25" x14ac:dyDescent="0.35">
      <c r="X271" t="s">
        <v>587</v>
      </c>
      <c r="Y271" t="s">
        <v>110</v>
      </c>
    </row>
    <row r="272" spans="24:25" x14ac:dyDescent="0.35">
      <c r="X272" t="s">
        <v>588</v>
      </c>
      <c r="Y272" t="s">
        <v>124</v>
      </c>
    </row>
    <row r="273" spans="24:25" x14ac:dyDescent="0.35">
      <c r="X273" t="s">
        <v>589</v>
      </c>
      <c r="Y273" t="s">
        <v>20</v>
      </c>
    </row>
    <row r="274" spans="24:25" x14ac:dyDescent="0.35">
      <c r="X274" t="s">
        <v>590</v>
      </c>
      <c r="Y274" t="s">
        <v>25</v>
      </c>
    </row>
    <row r="275" spans="24:25" x14ac:dyDescent="0.35">
      <c r="X275" t="s">
        <v>591</v>
      </c>
      <c r="Y275" t="s">
        <v>20</v>
      </c>
    </row>
    <row r="276" spans="24:25" x14ac:dyDescent="0.35">
      <c r="X276" t="s">
        <v>592</v>
      </c>
      <c r="Y276" t="s">
        <v>110</v>
      </c>
    </row>
    <row r="277" spans="24:25" x14ac:dyDescent="0.35">
      <c r="X277" t="s">
        <v>593</v>
      </c>
      <c r="Y277" t="s">
        <v>20</v>
      </c>
    </row>
    <row r="278" spans="24:25" x14ac:dyDescent="0.35">
      <c r="X278" t="s">
        <v>594</v>
      </c>
      <c r="Y278" t="s">
        <v>110</v>
      </c>
    </row>
    <row r="279" spans="24:25" x14ac:dyDescent="0.35">
      <c r="X279" t="s">
        <v>595</v>
      </c>
      <c r="Y279" t="s">
        <v>25</v>
      </c>
    </row>
    <row r="280" spans="24:25" x14ac:dyDescent="0.35">
      <c r="X280" t="s">
        <v>596</v>
      </c>
      <c r="Y280" t="s">
        <v>20</v>
      </c>
    </row>
    <row r="281" spans="24:25" x14ac:dyDescent="0.35">
      <c r="X281" t="s">
        <v>505</v>
      </c>
      <c r="Y281" t="s">
        <v>20</v>
      </c>
    </row>
    <row r="282" spans="24:25" x14ac:dyDescent="0.35">
      <c r="X282" t="s">
        <v>503</v>
      </c>
      <c r="Y282" t="s">
        <v>215</v>
      </c>
    </row>
    <row r="283" spans="24:25" x14ac:dyDescent="0.35">
      <c r="X283" t="s">
        <v>149</v>
      </c>
      <c r="Y283" t="s">
        <v>110</v>
      </c>
    </row>
    <row r="284" spans="24:25" x14ac:dyDescent="0.35">
      <c r="X284" t="s">
        <v>508</v>
      </c>
      <c r="Y284" t="s">
        <v>487</v>
      </c>
    </row>
    <row r="285" spans="24:25" x14ac:dyDescent="0.35">
      <c r="X285" t="s">
        <v>506</v>
      </c>
      <c r="Y285" t="s">
        <v>110</v>
      </c>
    </row>
    <row r="286" spans="24:25" x14ac:dyDescent="0.35">
      <c r="X286" t="s">
        <v>511</v>
      </c>
      <c r="Y286" t="s">
        <v>110</v>
      </c>
    </row>
    <row r="287" spans="24:25" x14ac:dyDescent="0.35">
      <c r="X287" t="s">
        <v>507</v>
      </c>
      <c r="Y287" t="s">
        <v>488</v>
      </c>
    </row>
    <row r="288" spans="24:25" x14ac:dyDescent="0.35">
      <c r="X288" t="s">
        <v>509</v>
      </c>
      <c r="Y288" t="s">
        <v>20</v>
      </c>
    </row>
    <row r="289" spans="24:25" x14ac:dyDescent="0.35">
      <c r="X289" t="s">
        <v>510</v>
      </c>
      <c r="Y289" t="s">
        <v>215</v>
      </c>
    </row>
    <row r="290" spans="24:25" x14ac:dyDescent="0.35">
      <c r="X290" t="s">
        <v>174</v>
      </c>
      <c r="Y290" t="s">
        <v>483</v>
      </c>
    </row>
    <row r="291" spans="24:25" x14ac:dyDescent="0.35">
      <c r="X291" t="s">
        <v>191</v>
      </c>
      <c r="Y291" t="s">
        <v>25</v>
      </c>
    </row>
    <row r="292" spans="24:25" x14ac:dyDescent="0.35">
      <c r="X292" t="s">
        <v>226</v>
      </c>
      <c r="Y292" t="s">
        <v>486</v>
      </c>
    </row>
    <row r="293" spans="24:25" x14ac:dyDescent="0.35">
      <c r="X293" t="s">
        <v>171</v>
      </c>
      <c r="Y293" t="s">
        <v>25</v>
      </c>
    </row>
    <row r="294" spans="24:25" x14ac:dyDescent="0.35">
      <c r="X294" t="s">
        <v>597</v>
      </c>
      <c r="Y294" t="s">
        <v>485</v>
      </c>
    </row>
    <row r="295" spans="24:25" x14ac:dyDescent="0.35">
      <c r="X295" t="s">
        <v>514</v>
      </c>
      <c r="Y295" t="s">
        <v>110</v>
      </c>
    </row>
    <row r="296" spans="24:25" x14ac:dyDescent="0.35">
      <c r="X296" t="s">
        <v>515</v>
      </c>
      <c r="Y296" t="s">
        <v>20</v>
      </c>
    </row>
    <row r="297" spans="24:25" x14ac:dyDescent="0.35">
      <c r="X297" t="s">
        <v>517</v>
      </c>
      <c r="Y297" t="s">
        <v>25</v>
      </c>
    </row>
    <row r="298" spans="24:25" x14ac:dyDescent="0.35">
      <c r="X298" t="s">
        <v>516</v>
      </c>
      <c r="Y298" t="s">
        <v>110</v>
      </c>
    </row>
    <row r="299" spans="24:25" x14ac:dyDescent="0.35">
      <c r="X299" t="s">
        <v>521</v>
      </c>
      <c r="Y299" t="s">
        <v>25</v>
      </c>
    </row>
    <row r="300" spans="24:25" x14ac:dyDescent="0.35">
      <c r="X300" t="s">
        <v>519</v>
      </c>
      <c r="Y300" t="s">
        <v>215</v>
      </c>
    </row>
    <row r="301" spans="24:25" x14ac:dyDescent="0.35">
      <c r="X301" t="s">
        <v>518</v>
      </c>
      <c r="Y301" t="s">
        <v>215</v>
      </c>
    </row>
    <row r="302" spans="24:25" x14ac:dyDescent="0.35">
      <c r="X302" t="s">
        <v>522</v>
      </c>
      <c r="Y302" t="s">
        <v>124</v>
      </c>
    </row>
    <row r="303" spans="24:25" x14ac:dyDescent="0.35">
      <c r="X303" t="s">
        <v>524</v>
      </c>
      <c r="Y303" t="s">
        <v>215</v>
      </c>
    </row>
    <row r="304" spans="24:25" x14ac:dyDescent="0.35">
      <c r="X304" t="s">
        <v>115</v>
      </c>
      <c r="Y304" t="s">
        <v>488</v>
      </c>
    </row>
    <row r="305" spans="24:25" x14ac:dyDescent="0.35">
      <c r="X305" t="s">
        <v>520</v>
      </c>
      <c r="Y305" t="s">
        <v>124</v>
      </c>
    </row>
    <row r="306" spans="24:25" x14ac:dyDescent="0.35">
      <c r="X306" t="s">
        <v>222</v>
      </c>
      <c r="Y306" t="s">
        <v>488</v>
      </c>
    </row>
    <row r="307" spans="24:25" x14ac:dyDescent="0.35">
      <c r="X307" t="s">
        <v>558</v>
      </c>
      <c r="Y307" t="s">
        <v>488</v>
      </c>
    </row>
    <row r="308" spans="24:25" x14ac:dyDescent="0.35">
      <c r="X308" t="s">
        <v>512</v>
      </c>
      <c r="Y308" t="s">
        <v>25</v>
      </c>
    </row>
    <row r="309" spans="24:25" x14ac:dyDescent="0.35">
      <c r="X309" t="s">
        <v>598</v>
      </c>
      <c r="Y309" t="s">
        <v>215</v>
      </c>
    </row>
    <row r="310" spans="24:25" x14ac:dyDescent="0.35">
      <c r="X310" t="s">
        <v>523</v>
      </c>
      <c r="Y310" t="s">
        <v>20</v>
      </c>
    </row>
    <row r="311" spans="24:25" x14ac:dyDescent="0.35">
      <c r="X311" t="s">
        <v>526</v>
      </c>
      <c r="Y311" t="s">
        <v>215</v>
      </c>
    </row>
    <row r="312" spans="24:25" x14ac:dyDescent="0.35">
      <c r="X312" t="s">
        <v>528</v>
      </c>
      <c r="Y312" t="s">
        <v>481</v>
      </c>
    </row>
    <row r="313" spans="24:25" x14ac:dyDescent="0.35">
      <c r="X313" t="s">
        <v>527</v>
      </c>
      <c r="Y313" t="s">
        <v>110</v>
      </c>
    </row>
    <row r="314" spans="24:25" x14ac:dyDescent="0.35">
      <c r="X314" t="s">
        <v>536</v>
      </c>
      <c r="Y314" t="s">
        <v>124</v>
      </c>
    </row>
    <row r="315" spans="24:25" x14ac:dyDescent="0.35">
      <c r="X315" t="s">
        <v>529</v>
      </c>
      <c r="Y315" t="s">
        <v>25</v>
      </c>
    </row>
    <row r="316" spans="24:25" x14ac:dyDescent="0.35">
      <c r="X316" t="s">
        <v>534</v>
      </c>
      <c r="Y316" t="s">
        <v>215</v>
      </c>
    </row>
    <row r="317" spans="24:25" x14ac:dyDescent="0.35">
      <c r="X317" t="s">
        <v>535</v>
      </c>
      <c r="Y317" t="s">
        <v>215</v>
      </c>
    </row>
    <row r="318" spans="24:25" x14ac:dyDescent="0.35">
      <c r="X318" t="s">
        <v>530</v>
      </c>
      <c r="Y318" t="s">
        <v>20</v>
      </c>
    </row>
    <row r="319" spans="24:25" x14ac:dyDescent="0.35">
      <c r="X319" t="s">
        <v>540</v>
      </c>
      <c r="Y319" t="s">
        <v>124</v>
      </c>
    </row>
    <row r="320" spans="24:25" x14ac:dyDescent="0.35">
      <c r="X320" t="s">
        <v>531</v>
      </c>
      <c r="Y320" t="s">
        <v>25</v>
      </c>
    </row>
    <row r="321" spans="24:25" x14ac:dyDescent="0.35">
      <c r="X321" t="s">
        <v>533</v>
      </c>
      <c r="Y321" t="s">
        <v>25</v>
      </c>
    </row>
    <row r="322" spans="24:25" x14ac:dyDescent="0.35">
      <c r="X322" t="s">
        <v>532</v>
      </c>
      <c r="Y322" t="s">
        <v>25</v>
      </c>
    </row>
    <row r="323" spans="24:25" x14ac:dyDescent="0.35">
      <c r="X323" t="s">
        <v>537</v>
      </c>
      <c r="Y323" t="s">
        <v>110</v>
      </c>
    </row>
    <row r="324" spans="24:25" x14ac:dyDescent="0.35">
      <c r="X324" t="s">
        <v>541</v>
      </c>
      <c r="Y324" t="s">
        <v>124</v>
      </c>
    </row>
    <row r="325" spans="24:25" x14ac:dyDescent="0.35">
      <c r="X325" t="s">
        <v>538</v>
      </c>
      <c r="Y325" t="s">
        <v>25</v>
      </c>
    </row>
    <row r="326" spans="24:25" x14ac:dyDescent="0.35">
      <c r="X326" t="s">
        <v>539</v>
      </c>
      <c r="Y326" t="s">
        <v>485</v>
      </c>
    </row>
    <row r="327" spans="24:25" x14ac:dyDescent="0.35">
      <c r="X327" t="s">
        <v>525</v>
      </c>
      <c r="Y327" t="s">
        <v>20</v>
      </c>
    </row>
    <row r="328" spans="24:25" x14ac:dyDescent="0.35">
      <c r="X328" t="s">
        <v>542</v>
      </c>
      <c r="Y328" t="s">
        <v>20</v>
      </c>
    </row>
    <row r="329" spans="24:25" x14ac:dyDescent="0.35">
      <c r="X329" t="s">
        <v>547</v>
      </c>
      <c r="Y329" t="s">
        <v>20</v>
      </c>
    </row>
    <row r="330" spans="24:25" x14ac:dyDescent="0.35">
      <c r="X330" t="s">
        <v>546</v>
      </c>
      <c r="Y330" t="s">
        <v>110</v>
      </c>
    </row>
    <row r="331" spans="24:25" x14ac:dyDescent="0.35">
      <c r="X331" t="s">
        <v>549</v>
      </c>
      <c r="Y331" t="s">
        <v>20</v>
      </c>
    </row>
    <row r="332" spans="24:25" x14ac:dyDescent="0.35">
      <c r="X332" t="s">
        <v>553</v>
      </c>
      <c r="Y332" t="s">
        <v>20</v>
      </c>
    </row>
    <row r="333" spans="24:25" x14ac:dyDescent="0.35">
      <c r="X333" t="s">
        <v>551</v>
      </c>
      <c r="Y333" t="s">
        <v>110</v>
      </c>
    </row>
    <row r="334" spans="24:25" x14ac:dyDescent="0.35">
      <c r="X334" t="s">
        <v>568</v>
      </c>
      <c r="Y334" t="s">
        <v>485</v>
      </c>
    </row>
    <row r="335" spans="24:25" x14ac:dyDescent="0.35">
      <c r="X335" t="s">
        <v>552</v>
      </c>
      <c r="Y335" t="s">
        <v>25</v>
      </c>
    </row>
    <row r="336" spans="24:25" x14ac:dyDescent="0.35">
      <c r="X336" t="s">
        <v>548</v>
      </c>
      <c r="Y336" t="s">
        <v>20</v>
      </c>
    </row>
    <row r="337" spans="24:25" x14ac:dyDescent="0.35">
      <c r="X337" t="s">
        <v>565</v>
      </c>
      <c r="Y337" t="s">
        <v>486</v>
      </c>
    </row>
    <row r="338" spans="24:25" x14ac:dyDescent="0.35">
      <c r="X338" t="s">
        <v>550</v>
      </c>
      <c r="Y338" t="s">
        <v>124</v>
      </c>
    </row>
    <row r="339" spans="24:25" x14ac:dyDescent="0.35">
      <c r="X339" t="s">
        <v>545</v>
      </c>
      <c r="Y339" t="s">
        <v>20</v>
      </c>
    </row>
    <row r="340" spans="24:25" x14ac:dyDescent="0.35">
      <c r="X340" t="s">
        <v>556</v>
      </c>
      <c r="Y340" t="s">
        <v>25</v>
      </c>
    </row>
    <row r="341" spans="24:25" x14ac:dyDescent="0.35">
      <c r="X341" t="s">
        <v>582</v>
      </c>
      <c r="Y341" t="s">
        <v>124</v>
      </c>
    </row>
    <row r="342" spans="24:25" x14ac:dyDescent="0.35">
      <c r="X342" t="s">
        <v>557</v>
      </c>
      <c r="Y342" t="s">
        <v>25</v>
      </c>
    </row>
    <row r="343" spans="24:25" x14ac:dyDescent="0.35">
      <c r="X343" t="s">
        <v>559</v>
      </c>
      <c r="Y343" t="s">
        <v>25</v>
      </c>
    </row>
    <row r="344" spans="24:25" x14ac:dyDescent="0.35">
      <c r="X344" t="s">
        <v>571</v>
      </c>
      <c r="Y344" t="s">
        <v>110</v>
      </c>
    </row>
    <row r="345" spans="24:25" x14ac:dyDescent="0.35">
      <c r="X345" t="s">
        <v>563</v>
      </c>
      <c r="Y345" t="s">
        <v>25</v>
      </c>
    </row>
    <row r="346" spans="24:25" x14ac:dyDescent="0.35">
      <c r="X346" t="s">
        <v>555</v>
      </c>
      <c r="Y346" t="s">
        <v>215</v>
      </c>
    </row>
    <row r="347" spans="24:25" x14ac:dyDescent="0.35">
      <c r="X347" t="s">
        <v>587</v>
      </c>
      <c r="Y347" t="s">
        <v>110</v>
      </c>
    </row>
    <row r="348" spans="24:25" x14ac:dyDescent="0.35">
      <c r="X348" t="s">
        <v>583</v>
      </c>
      <c r="Y348" t="s">
        <v>110</v>
      </c>
    </row>
    <row r="349" spans="24:25" x14ac:dyDescent="0.35">
      <c r="X349" t="s">
        <v>599</v>
      </c>
      <c r="Y349" t="s">
        <v>110</v>
      </c>
    </row>
    <row r="350" spans="24:25" x14ac:dyDescent="0.35">
      <c r="X350" t="s">
        <v>569</v>
      </c>
      <c r="Y350" t="s">
        <v>25</v>
      </c>
    </row>
    <row r="351" spans="24:25" x14ac:dyDescent="0.35">
      <c r="X351" t="s">
        <v>589</v>
      </c>
      <c r="Y351" t="s">
        <v>20</v>
      </c>
    </row>
    <row r="352" spans="24:25" x14ac:dyDescent="0.35">
      <c r="X352" t="s">
        <v>593</v>
      </c>
      <c r="Y352" t="s">
        <v>20</v>
      </c>
    </row>
    <row r="353" spans="24:25" x14ac:dyDescent="0.35">
      <c r="X353" t="s">
        <v>562</v>
      </c>
      <c r="Y353" t="s">
        <v>25</v>
      </c>
    </row>
    <row r="354" spans="24:25" x14ac:dyDescent="0.35">
      <c r="X354" t="s">
        <v>566</v>
      </c>
      <c r="Y354" t="s">
        <v>215</v>
      </c>
    </row>
    <row r="355" spans="24:25" x14ac:dyDescent="0.35">
      <c r="X355" t="s">
        <v>570</v>
      </c>
      <c r="Y355" t="s">
        <v>124</v>
      </c>
    </row>
    <row r="356" spans="24:25" x14ac:dyDescent="0.35">
      <c r="X356" t="s">
        <v>588</v>
      </c>
      <c r="Y356" t="s">
        <v>124</v>
      </c>
    </row>
    <row r="357" spans="24:25" x14ac:dyDescent="0.35">
      <c r="X357" t="s">
        <v>561</v>
      </c>
      <c r="Y357" t="s">
        <v>20</v>
      </c>
    </row>
    <row r="358" spans="24:25" x14ac:dyDescent="0.35">
      <c r="X358" t="s">
        <v>600</v>
      </c>
      <c r="Y358" t="s">
        <v>110</v>
      </c>
    </row>
    <row r="359" spans="24:25" x14ac:dyDescent="0.35">
      <c r="X359" t="s">
        <v>581</v>
      </c>
      <c r="Y359" t="s">
        <v>483</v>
      </c>
    </row>
    <row r="360" spans="24:25" x14ac:dyDescent="0.35">
      <c r="X360" t="s">
        <v>579</v>
      </c>
      <c r="Y360" t="s">
        <v>110</v>
      </c>
    </row>
    <row r="361" spans="24:25" x14ac:dyDescent="0.35">
      <c r="X361" t="s">
        <v>584</v>
      </c>
      <c r="Y361" t="s">
        <v>25</v>
      </c>
    </row>
    <row r="362" spans="24:25" x14ac:dyDescent="0.35">
      <c r="X362" t="s">
        <v>575</v>
      </c>
      <c r="Y362" t="s">
        <v>576</v>
      </c>
    </row>
    <row r="363" spans="24:25" x14ac:dyDescent="0.35">
      <c r="X363" t="s">
        <v>554</v>
      </c>
      <c r="Y363" t="s">
        <v>25</v>
      </c>
    </row>
    <row r="364" spans="24:25" x14ac:dyDescent="0.35">
      <c r="X364" t="s">
        <v>560</v>
      </c>
      <c r="Y364" t="s">
        <v>484</v>
      </c>
    </row>
    <row r="365" spans="24:25" x14ac:dyDescent="0.35">
      <c r="X365" t="s">
        <v>567</v>
      </c>
      <c r="Y365" t="s">
        <v>25</v>
      </c>
    </row>
    <row r="366" spans="24:25" x14ac:dyDescent="0.35">
      <c r="X366" t="s">
        <v>601</v>
      </c>
      <c r="Y366" t="s">
        <v>485</v>
      </c>
    </row>
    <row r="367" spans="24:25" x14ac:dyDescent="0.35">
      <c r="X367" t="s">
        <v>573</v>
      </c>
      <c r="Y367" t="s">
        <v>500</v>
      </c>
    </row>
    <row r="368" spans="24:25" x14ac:dyDescent="0.35">
      <c r="X368" t="s">
        <v>602</v>
      </c>
      <c r="Y368" t="s">
        <v>25</v>
      </c>
    </row>
    <row r="369" spans="24:25" x14ac:dyDescent="0.35">
      <c r="X369" t="s">
        <v>590</v>
      </c>
      <c r="Y369" t="s">
        <v>25</v>
      </c>
    </row>
    <row r="370" spans="24:25" x14ac:dyDescent="0.35">
      <c r="X370" t="s">
        <v>578</v>
      </c>
      <c r="Y370" t="s">
        <v>20</v>
      </c>
    </row>
    <row r="371" spans="24:25" x14ac:dyDescent="0.35">
      <c r="X371" t="s">
        <v>574</v>
      </c>
      <c r="Y371" t="s">
        <v>110</v>
      </c>
    </row>
    <row r="372" spans="24:25" x14ac:dyDescent="0.35">
      <c r="X372" t="s">
        <v>592</v>
      </c>
      <c r="Y372" t="s">
        <v>110</v>
      </c>
    </row>
    <row r="373" spans="24:25" x14ac:dyDescent="0.35">
      <c r="X373" t="s">
        <v>595</v>
      </c>
      <c r="Y373" t="s">
        <v>25</v>
      </c>
    </row>
    <row r="374" spans="24:25" x14ac:dyDescent="0.35">
      <c r="X374" t="s">
        <v>603</v>
      </c>
      <c r="Y374" t="s">
        <v>124</v>
      </c>
    </row>
    <row r="375" spans="24:25" x14ac:dyDescent="0.35">
      <c r="X375" t="s">
        <v>572</v>
      </c>
      <c r="Y375" t="s">
        <v>20</v>
      </c>
    </row>
    <row r="376" spans="24:25" x14ac:dyDescent="0.35">
      <c r="X376" t="s">
        <v>604</v>
      </c>
      <c r="Y376" t="s">
        <v>124</v>
      </c>
    </row>
    <row r="377" spans="24:25" x14ac:dyDescent="0.35">
      <c r="X377" t="s">
        <v>605</v>
      </c>
      <c r="Y377" t="s">
        <v>25</v>
      </c>
    </row>
    <row r="378" spans="24:25" x14ac:dyDescent="0.35">
      <c r="X378" t="s">
        <v>606</v>
      </c>
      <c r="Y378" t="s">
        <v>20</v>
      </c>
    </row>
    <row r="379" spans="24:25" x14ac:dyDescent="0.35">
      <c r="X379" t="s">
        <v>585</v>
      </c>
      <c r="Y379" t="s">
        <v>110</v>
      </c>
    </row>
    <row r="380" spans="24:25" x14ac:dyDescent="0.35">
      <c r="X380" t="s">
        <v>596</v>
      </c>
      <c r="Y380" t="s">
        <v>20</v>
      </c>
    </row>
    <row r="381" spans="24:25" x14ac:dyDescent="0.35">
      <c r="X381" t="s">
        <v>607</v>
      </c>
      <c r="Y381" t="s">
        <v>25</v>
      </c>
    </row>
    <row r="382" spans="24:25" x14ac:dyDescent="0.35">
      <c r="X382" t="s">
        <v>608</v>
      </c>
      <c r="Y382" t="s">
        <v>110</v>
      </c>
    </row>
    <row r="383" spans="24:25" x14ac:dyDescent="0.35">
      <c r="X383" t="s">
        <v>609</v>
      </c>
      <c r="Y383" t="s">
        <v>20</v>
      </c>
    </row>
    <row r="384" spans="24:25" x14ac:dyDescent="0.35">
      <c r="X384" t="s">
        <v>610</v>
      </c>
      <c r="Y384" t="s">
        <v>20</v>
      </c>
    </row>
    <row r="385" spans="24:25" x14ac:dyDescent="0.35">
      <c r="X385" t="s">
        <v>611</v>
      </c>
      <c r="Y385" t="s">
        <v>25</v>
      </c>
    </row>
    <row r="386" spans="24:25" x14ac:dyDescent="0.35">
      <c r="X386" t="s">
        <v>612</v>
      </c>
      <c r="Y386" t="s">
        <v>25</v>
      </c>
    </row>
    <row r="387" spans="24:25" x14ac:dyDescent="0.35">
      <c r="X387" t="s">
        <v>613</v>
      </c>
      <c r="Y387" t="s">
        <v>110</v>
      </c>
    </row>
    <row r="388" spans="24:25" x14ac:dyDescent="0.35">
      <c r="X388" t="s">
        <v>594</v>
      </c>
      <c r="Y388" t="s">
        <v>110</v>
      </c>
    </row>
    <row r="389" spans="24:25" x14ac:dyDescent="0.35">
      <c r="X389" t="s">
        <v>591</v>
      </c>
      <c r="Y389" t="s">
        <v>20</v>
      </c>
    </row>
    <row r="390" spans="24:25" x14ac:dyDescent="0.35">
      <c r="X390" t="s">
        <v>564</v>
      </c>
      <c r="Y390" t="s">
        <v>124</v>
      </c>
    </row>
    <row r="391" spans="24:25" x14ac:dyDescent="0.35">
      <c r="X391" t="s">
        <v>614</v>
      </c>
      <c r="Y391" t="s">
        <v>110</v>
      </c>
    </row>
    <row r="392" spans="24:25" x14ac:dyDescent="0.35">
      <c r="X392" t="s">
        <v>615</v>
      </c>
      <c r="Y392" t="s">
        <v>124</v>
      </c>
    </row>
    <row r="393" spans="24:25" x14ac:dyDescent="0.35">
      <c r="X393" t="s">
        <v>616</v>
      </c>
      <c r="Y393" t="s">
        <v>215</v>
      </c>
    </row>
    <row r="394" spans="24:25" x14ac:dyDescent="0.35">
      <c r="X394" t="s">
        <v>617</v>
      </c>
      <c r="Y394" t="s">
        <v>124</v>
      </c>
    </row>
    <row r="395" spans="24:25" x14ac:dyDescent="0.35">
      <c r="X395" t="s">
        <v>618</v>
      </c>
      <c r="Y395" t="s">
        <v>124</v>
      </c>
    </row>
    <row r="396" spans="24:25" x14ac:dyDescent="0.35">
      <c r="X396" t="s">
        <v>619</v>
      </c>
      <c r="Y396" t="s">
        <v>25</v>
      </c>
    </row>
    <row r="397" spans="24:25" x14ac:dyDescent="0.35">
      <c r="X397" t="s">
        <v>620</v>
      </c>
      <c r="Y397" t="s">
        <v>124</v>
      </c>
    </row>
    <row r="398" spans="24:25" x14ac:dyDescent="0.35">
      <c r="X398" t="s">
        <v>621</v>
      </c>
      <c r="Y398" t="s">
        <v>215</v>
      </c>
    </row>
    <row r="399" spans="24:25" x14ac:dyDescent="0.35">
      <c r="X399" t="s">
        <v>622</v>
      </c>
      <c r="Y399" t="s">
        <v>485</v>
      </c>
    </row>
    <row r="400" spans="24:25" x14ac:dyDescent="0.35">
      <c r="X400" t="s">
        <v>623</v>
      </c>
      <c r="Y400" t="s">
        <v>110</v>
      </c>
    </row>
    <row r="401" spans="24:25" x14ac:dyDescent="0.35">
      <c r="X401" t="s">
        <v>624</v>
      </c>
      <c r="Y401" t="s">
        <v>110</v>
      </c>
    </row>
    <row r="402" spans="24:25" x14ac:dyDescent="0.35">
      <c r="X402" t="s">
        <v>625</v>
      </c>
      <c r="Y402" t="s">
        <v>626</v>
      </c>
    </row>
    <row r="403" spans="24:25" x14ac:dyDescent="0.35">
      <c r="X403" t="s">
        <v>580</v>
      </c>
      <c r="Y403" t="s">
        <v>110</v>
      </c>
    </row>
    <row r="404" spans="24:25" x14ac:dyDescent="0.35">
      <c r="X404" t="s">
        <v>627</v>
      </c>
      <c r="Y404" t="s">
        <v>25</v>
      </c>
    </row>
    <row r="405" spans="24:25" x14ac:dyDescent="0.35">
      <c r="X405" t="s">
        <v>628</v>
      </c>
      <c r="Y405" t="s">
        <v>124</v>
      </c>
    </row>
    <row r="406" spans="24:25" x14ac:dyDescent="0.35">
      <c r="X406" t="s">
        <v>629</v>
      </c>
      <c r="Y406" t="s">
        <v>215</v>
      </c>
    </row>
    <row r="407" spans="24:25" x14ac:dyDescent="0.35">
      <c r="X407" t="s">
        <v>630</v>
      </c>
      <c r="Y407" t="s">
        <v>215</v>
      </c>
    </row>
    <row r="408" spans="24:25" x14ac:dyDescent="0.35">
      <c r="X408" t="s">
        <v>631</v>
      </c>
      <c r="Y408" t="s">
        <v>25</v>
      </c>
    </row>
    <row r="409" spans="24:25" x14ac:dyDescent="0.35">
      <c r="X409" t="s">
        <v>586</v>
      </c>
      <c r="Y409" t="s">
        <v>110</v>
      </c>
    </row>
    <row r="410" spans="24:25" x14ac:dyDescent="0.35">
      <c r="X410" t="s">
        <v>632</v>
      </c>
      <c r="Y410" t="s">
        <v>25</v>
      </c>
    </row>
    <row r="411" spans="24:25" x14ac:dyDescent="0.35">
      <c r="X411" t="s">
        <v>633</v>
      </c>
      <c r="Y411" t="s">
        <v>124</v>
      </c>
    </row>
    <row r="412" spans="24:25" x14ac:dyDescent="0.35">
      <c r="X412" t="s">
        <v>634</v>
      </c>
      <c r="Y412" t="s">
        <v>488</v>
      </c>
    </row>
    <row r="413" spans="24:25" x14ac:dyDescent="0.35">
      <c r="X413" t="s">
        <v>635</v>
      </c>
      <c r="Y413" t="s">
        <v>110</v>
      </c>
    </row>
    <row r="414" spans="24:25" x14ac:dyDescent="0.35">
      <c r="X414" t="s">
        <v>636</v>
      </c>
      <c r="Y414" t="s">
        <v>20</v>
      </c>
    </row>
    <row r="415" spans="24:25" x14ac:dyDescent="0.35">
      <c r="X415" t="s">
        <v>637</v>
      </c>
      <c r="Y415" t="s">
        <v>124</v>
      </c>
    </row>
    <row r="416" spans="24:25" x14ac:dyDescent="0.35">
      <c r="X416" t="s">
        <v>638</v>
      </c>
      <c r="Y416" t="s">
        <v>110</v>
      </c>
    </row>
    <row r="417" spans="24:25" x14ac:dyDescent="0.35">
      <c r="X417" t="s">
        <v>639</v>
      </c>
      <c r="Y417" t="s">
        <v>110</v>
      </c>
    </row>
    <row r="418" spans="24:25" x14ac:dyDescent="0.35">
      <c r="X418" t="s">
        <v>640</v>
      </c>
      <c r="Y418" t="s">
        <v>110</v>
      </c>
    </row>
    <row r="419" spans="24:25" x14ac:dyDescent="0.35">
      <c r="X419" t="s">
        <v>641</v>
      </c>
      <c r="Y419" t="s">
        <v>215</v>
      </c>
    </row>
    <row r="420" spans="24:25" x14ac:dyDescent="0.35">
      <c r="X420" t="s">
        <v>642</v>
      </c>
      <c r="Y420" t="s">
        <v>124</v>
      </c>
    </row>
    <row r="421" spans="24:25" x14ac:dyDescent="0.35">
      <c r="X421" t="s">
        <v>643</v>
      </c>
      <c r="Y421" t="s">
        <v>215</v>
      </c>
    </row>
    <row r="422" spans="24:25" x14ac:dyDescent="0.35">
      <c r="X422" t="s">
        <v>644</v>
      </c>
      <c r="Y422" t="s">
        <v>110</v>
      </c>
    </row>
    <row r="423" spans="24:25" x14ac:dyDescent="0.35">
      <c r="X423" t="s">
        <v>645</v>
      </c>
      <c r="Y423" t="s">
        <v>215</v>
      </c>
    </row>
    <row r="424" spans="24:25" x14ac:dyDescent="0.35">
      <c r="X424" t="s">
        <v>646</v>
      </c>
      <c r="Y424" t="s">
        <v>20</v>
      </c>
    </row>
    <row r="425" spans="24:25" x14ac:dyDescent="0.35">
      <c r="X425" t="s">
        <v>647</v>
      </c>
      <c r="Y425" t="s">
        <v>124</v>
      </c>
    </row>
    <row r="426" spans="24:25" x14ac:dyDescent="0.35">
      <c r="X426" t="s">
        <v>648</v>
      </c>
      <c r="Y426" t="s">
        <v>215</v>
      </c>
    </row>
    <row r="427" spans="24:25" x14ac:dyDescent="0.35">
      <c r="X427" t="s">
        <v>649</v>
      </c>
      <c r="Y427" t="s">
        <v>124</v>
      </c>
    </row>
    <row r="428" spans="24:25" x14ac:dyDescent="0.35">
      <c r="X428" t="s">
        <v>650</v>
      </c>
      <c r="Y428" t="s">
        <v>124</v>
      </c>
    </row>
    <row r="429" spans="24:25" x14ac:dyDescent="0.35">
      <c r="X429" t="s">
        <v>651</v>
      </c>
      <c r="Y429" t="s">
        <v>215</v>
      </c>
    </row>
    <row r="430" spans="24:25" x14ac:dyDescent="0.35">
      <c r="X430" t="s">
        <v>652</v>
      </c>
      <c r="Y430" t="s">
        <v>25</v>
      </c>
    </row>
    <row r="431" spans="24:25" x14ac:dyDescent="0.35">
      <c r="X431" t="s">
        <v>653</v>
      </c>
      <c r="Y431" t="s">
        <v>124</v>
      </c>
    </row>
    <row r="432" spans="24:25" x14ac:dyDescent="0.35">
      <c r="X432" t="s">
        <v>654</v>
      </c>
      <c r="Y432" t="s">
        <v>25</v>
      </c>
    </row>
    <row r="433" spans="24:25" x14ac:dyDescent="0.35">
      <c r="X433" t="s">
        <v>655</v>
      </c>
      <c r="Y433" t="s">
        <v>110</v>
      </c>
    </row>
    <row r="434" spans="24:25" x14ac:dyDescent="0.35">
      <c r="X434" t="s">
        <v>656</v>
      </c>
      <c r="Y434" t="s">
        <v>20</v>
      </c>
    </row>
    <row r="435" spans="24:25" x14ac:dyDescent="0.35">
      <c r="X435" t="s">
        <v>657</v>
      </c>
      <c r="Y435" t="s">
        <v>25</v>
      </c>
    </row>
    <row r="436" spans="24:25" x14ac:dyDescent="0.35">
      <c r="X436" t="s">
        <v>658</v>
      </c>
      <c r="Y436" t="s">
        <v>25</v>
      </c>
    </row>
    <row r="437" spans="24:25" x14ac:dyDescent="0.35">
      <c r="X437" t="s">
        <v>659</v>
      </c>
      <c r="Y437" t="s">
        <v>124</v>
      </c>
    </row>
    <row r="438" spans="24:25" x14ac:dyDescent="0.35">
      <c r="X438" t="s">
        <v>660</v>
      </c>
      <c r="Y438" t="s">
        <v>25</v>
      </c>
    </row>
    <row r="439" spans="24:25" x14ac:dyDescent="0.35">
      <c r="X439" t="s">
        <v>661</v>
      </c>
      <c r="Y439" t="s">
        <v>25</v>
      </c>
    </row>
    <row r="440" spans="24:25" x14ac:dyDescent="0.35">
      <c r="X440" t="s">
        <v>662</v>
      </c>
      <c r="Y440" t="s">
        <v>20</v>
      </c>
    </row>
    <row r="441" spans="24:25" x14ac:dyDescent="0.35">
      <c r="X441" t="s">
        <v>663</v>
      </c>
      <c r="Y441" t="s">
        <v>25</v>
      </c>
    </row>
    <row r="442" spans="24:25" x14ac:dyDescent="0.35">
      <c r="X442" t="s">
        <v>664</v>
      </c>
      <c r="Y442" t="s">
        <v>110</v>
      </c>
    </row>
    <row r="443" spans="24:25" x14ac:dyDescent="0.35">
      <c r="X443" t="s">
        <v>665</v>
      </c>
      <c r="Y443" t="s">
        <v>124</v>
      </c>
    </row>
    <row r="444" spans="24:25" x14ac:dyDescent="0.35">
      <c r="X444" t="s">
        <v>666</v>
      </c>
      <c r="Y444" t="s">
        <v>110</v>
      </c>
    </row>
    <row r="445" spans="24:25" x14ac:dyDescent="0.35">
      <c r="X445" t="s">
        <v>667</v>
      </c>
      <c r="Y445" t="s">
        <v>124</v>
      </c>
    </row>
    <row r="446" spans="24:25" x14ac:dyDescent="0.35">
      <c r="X446" t="s">
        <v>668</v>
      </c>
      <c r="Y446" t="s">
        <v>25</v>
      </c>
    </row>
    <row r="447" spans="24:25" x14ac:dyDescent="0.35">
      <c r="X447" t="s">
        <v>669</v>
      </c>
      <c r="Y447" t="s">
        <v>124</v>
      </c>
    </row>
    <row r="448" spans="24:25" x14ac:dyDescent="0.35">
      <c r="X448" t="s">
        <v>670</v>
      </c>
      <c r="Y448" t="s">
        <v>124</v>
      </c>
    </row>
    <row r="449" spans="24:25" x14ac:dyDescent="0.35">
      <c r="X449" t="s">
        <v>671</v>
      </c>
      <c r="Y449" t="s">
        <v>124</v>
      </c>
    </row>
    <row r="450" spans="24:25" x14ac:dyDescent="0.35">
      <c r="X450" t="s">
        <v>672</v>
      </c>
      <c r="Y450" t="s">
        <v>215</v>
      </c>
    </row>
    <row r="451" spans="24:25" x14ac:dyDescent="0.35">
      <c r="X451" t="s">
        <v>673</v>
      </c>
      <c r="Y451" t="s">
        <v>25</v>
      </c>
    </row>
    <row r="452" spans="24:25" x14ac:dyDescent="0.35">
      <c r="X452" t="s">
        <v>674</v>
      </c>
      <c r="Y452" t="s">
        <v>110</v>
      </c>
    </row>
    <row r="453" spans="24:25" x14ac:dyDescent="0.35">
      <c r="X453" t="s">
        <v>675</v>
      </c>
      <c r="Y453" t="s">
        <v>110</v>
      </c>
    </row>
    <row r="454" spans="24:25" x14ac:dyDescent="0.35">
      <c r="X454" t="s">
        <v>676</v>
      </c>
      <c r="Y454" t="s">
        <v>110</v>
      </c>
    </row>
    <row r="455" spans="24:25" x14ac:dyDescent="0.35">
      <c r="X455" t="s">
        <v>677</v>
      </c>
      <c r="Y455" t="s">
        <v>124</v>
      </c>
    </row>
    <row r="456" spans="24:25" x14ac:dyDescent="0.35">
      <c r="X456" t="s">
        <v>678</v>
      </c>
      <c r="Y456" t="s">
        <v>215</v>
      </c>
    </row>
    <row r="457" spans="24:25" x14ac:dyDescent="0.35">
      <c r="X457" t="s">
        <v>679</v>
      </c>
      <c r="Y457" t="s">
        <v>215</v>
      </c>
    </row>
    <row r="458" spans="24:25" x14ac:dyDescent="0.35">
      <c r="X458" t="s">
        <v>680</v>
      </c>
      <c r="Y458" t="s">
        <v>110</v>
      </c>
    </row>
    <row r="459" spans="24:25" x14ac:dyDescent="0.35">
      <c r="X459" t="s">
        <v>681</v>
      </c>
      <c r="Y459" t="s">
        <v>110</v>
      </c>
    </row>
    <row r="460" spans="24:25" x14ac:dyDescent="0.35">
      <c r="X460" t="s">
        <v>682</v>
      </c>
      <c r="Y460" t="s">
        <v>124</v>
      </c>
    </row>
    <row r="461" spans="24:25" x14ac:dyDescent="0.35">
      <c r="X461" t="s">
        <v>683</v>
      </c>
      <c r="Y461" t="s">
        <v>124</v>
      </c>
    </row>
    <row r="462" spans="24:25" x14ac:dyDescent="0.35">
      <c r="X462" t="s">
        <v>684</v>
      </c>
      <c r="Y462" t="s">
        <v>25</v>
      </c>
    </row>
    <row r="463" spans="24:25" x14ac:dyDescent="0.35">
      <c r="X463" t="s">
        <v>685</v>
      </c>
      <c r="Y463" t="s">
        <v>215</v>
      </c>
    </row>
    <row r="464" spans="24:25" x14ac:dyDescent="0.35">
      <c r="X464" t="s">
        <v>686</v>
      </c>
      <c r="Y464" t="s">
        <v>110</v>
      </c>
    </row>
    <row r="465" spans="24:25" x14ac:dyDescent="0.35">
      <c r="X465" t="s">
        <v>687</v>
      </c>
      <c r="Y465" t="s">
        <v>124</v>
      </c>
    </row>
    <row r="466" spans="24:25" x14ac:dyDescent="0.35">
      <c r="X466" t="s">
        <v>688</v>
      </c>
      <c r="Y466" t="s">
        <v>124</v>
      </c>
    </row>
    <row r="467" spans="24:25" x14ac:dyDescent="0.35">
      <c r="X467" t="s">
        <v>689</v>
      </c>
      <c r="Y467" t="s">
        <v>124</v>
      </c>
    </row>
    <row r="468" spans="24:25" x14ac:dyDescent="0.35">
      <c r="X468" t="s">
        <v>690</v>
      </c>
      <c r="Y468" t="s">
        <v>124</v>
      </c>
    </row>
    <row r="469" spans="24:25" x14ac:dyDescent="0.35">
      <c r="X469" t="s">
        <v>691</v>
      </c>
      <c r="Y469" t="s">
        <v>215</v>
      </c>
    </row>
    <row r="470" spans="24:25" x14ac:dyDescent="0.35">
      <c r="X470" t="s">
        <v>692</v>
      </c>
      <c r="Y470" t="s">
        <v>25</v>
      </c>
    </row>
    <row r="471" spans="24:25" x14ac:dyDescent="0.35">
      <c r="X471" t="s">
        <v>693</v>
      </c>
      <c r="Y471" t="s">
        <v>487</v>
      </c>
    </row>
    <row r="472" spans="24:25" x14ac:dyDescent="0.35">
      <c r="X472" t="s">
        <v>694</v>
      </c>
      <c r="Y472" t="s">
        <v>25</v>
      </c>
    </row>
    <row r="473" spans="24:25" x14ac:dyDescent="0.35">
      <c r="X473" t="s">
        <v>695</v>
      </c>
      <c r="Y473" t="s">
        <v>483</v>
      </c>
    </row>
    <row r="474" spans="24:25" x14ac:dyDescent="0.35">
      <c r="X474" t="s">
        <v>696</v>
      </c>
      <c r="Y474" t="s">
        <v>25</v>
      </c>
    </row>
    <row r="475" spans="24:25" x14ac:dyDescent="0.35">
      <c r="X475" t="s">
        <v>697</v>
      </c>
      <c r="Y475" t="s">
        <v>20</v>
      </c>
    </row>
    <row r="476" spans="24:25" x14ac:dyDescent="0.35">
      <c r="X476" t="s">
        <v>698</v>
      </c>
      <c r="Y476" t="s">
        <v>110</v>
      </c>
    </row>
    <row r="477" spans="24:25" x14ac:dyDescent="0.35">
      <c r="X477" t="s">
        <v>699</v>
      </c>
      <c r="Y477" t="s">
        <v>124</v>
      </c>
    </row>
    <row r="478" spans="24:25" x14ac:dyDescent="0.35">
      <c r="X478" t="s">
        <v>700</v>
      </c>
      <c r="Y478" t="s">
        <v>110</v>
      </c>
    </row>
    <row r="479" spans="24:25" x14ac:dyDescent="0.35">
      <c r="X479" t="s">
        <v>701</v>
      </c>
      <c r="Y479" t="s">
        <v>25</v>
      </c>
    </row>
    <row r="480" spans="24:25" x14ac:dyDescent="0.35">
      <c r="X480" t="s">
        <v>702</v>
      </c>
      <c r="Y480" t="s">
        <v>215</v>
      </c>
    </row>
    <row r="481" spans="24:25" x14ac:dyDescent="0.35">
      <c r="X481" t="s">
        <v>703</v>
      </c>
      <c r="Y481" t="s">
        <v>215</v>
      </c>
    </row>
    <row r="482" spans="24:25" x14ac:dyDescent="0.35">
      <c r="X482" t="s">
        <v>704</v>
      </c>
      <c r="Y482" t="s">
        <v>124</v>
      </c>
    </row>
    <row r="483" spans="24:25" x14ac:dyDescent="0.35">
      <c r="X483" t="s">
        <v>705</v>
      </c>
      <c r="Y483" t="s">
        <v>124</v>
      </c>
    </row>
    <row r="484" spans="24:25" x14ac:dyDescent="0.35">
      <c r="X484" t="s">
        <v>706</v>
      </c>
      <c r="Y484" t="s">
        <v>110</v>
      </c>
    </row>
    <row r="485" spans="24:25" x14ac:dyDescent="0.35">
      <c r="X485" t="s">
        <v>707</v>
      </c>
      <c r="Y485" t="s">
        <v>20</v>
      </c>
    </row>
    <row r="486" spans="24:25" x14ac:dyDescent="0.35">
      <c r="X486" t="s">
        <v>708</v>
      </c>
      <c r="Y486" t="s">
        <v>485</v>
      </c>
    </row>
    <row r="487" spans="24:25" x14ac:dyDescent="0.35">
      <c r="X487" t="s">
        <v>709</v>
      </c>
      <c r="Y487" t="s">
        <v>20</v>
      </c>
    </row>
    <row r="488" spans="24:25" x14ac:dyDescent="0.35">
      <c r="X488" t="s">
        <v>710</v>
      </c>
      <c r="Y488" t="s">
        <v>124</v>
      </c>
    </row>
    <row r="489" spans="24:25" x14ac:dyDescent="0.35">
      <c r="X489" t="s">
        <v>711</v>
      </c>
      <c r="Y489" t="s">
        <v>488</v>
      </c>
    </row>
    <row r="490" spans="24:25" x14ac:dyDescent="0.35">
      <c r="X490" t="s">
        <v>712</v>
      </c>
      <c r="Y490" t="s">
        <v>215</v>
      </c>
    </row>
    <row r="491" spans="24:25" x14ac:dyDescent="0.35">
      <c r="X491" t="s">
        <v>713</v>
      </c>
      <c r="Y491" t="s">
        <v>25</v>
      </c>
    </row>
    <row r="492" spans="24:25" x14ac:dyDescent="0.35">
      <c r="X492" t="s">
        <v>714</v>
      </c>
      <c r="Y492" t="s">
        <v>110</v>
      </c>
    </row>
    <row r="493" spans="24:25" x14ac:dyDescent="0.35">
      <c r="X493" t="s">
        <v>715</v>
      </c>
      <c r="Y493" t="s">
        <v>110</v>
      </c>
    </row>
    <row r="494" spans="24:25" x14ac:dyDescent="0.35">
      <c r="X494" t="s">
        <v>716</v>
      </c>
      <c r="Y494" t="s">
        <v>485</v>
      </c>
    </row>
    <row r="495" spans="24:25" x14ac:dyDescent="0.35">
      <c r="X495" t="s">
        <v>717</v>
      </c>
      <c r="Y495" t="s">
        <v>124</v>
      </c>
    </row>
    <row r="496" spans="24:25" x14ac:dyDescent="0.35">
      <c r="X496" t="s">
        <v>718</v>
      </c>
      <c r="Y496" t="s">
        <v>25</v>
      </c>
    </row>
    <row r="497" spans="24:25" x14ac:dyDescent="0.35">
      <c r="X497" t="s">
        <v>719</v>
      </c>
      <c r="Y497" t="s">
        <v>25</v>
      </c>
    </row>
    <row r="498" spans="24:25" x14ac:dyDescent="0.35">
      <c r="X498" t="s">
        <v>720</v>
      </c>
      <c r="Y498" t="s">
        <v>20</v>
      </c>
    </row>
    <row r="499" spans="24:25" x14ac:dyDescent="0.35">
      <c r="X499" t="s">
        <v>721</v>
      </c>
      <c r="Y499" t="s">
        <v>124</v>
      </c>
    </row>
    <row r="500" spans="24:25" x14ac:dyDescent="0.35">
      <c r="X500" t="s">
        <v>722</v>
      </c>
      <c r="Y500" t="s">
        <v>25</v>
      </c>
    </row>
    <row r="501" spans="24:25" x14ac:dyDescent="0.35">
      <c r="X501" t="s">
        <v>723</v>
      </c>
      <c r="Y501" t="s">
        <v>25</v>
      </c>
    </row>
    <row r="502" spans="24:25" x14ac:dyDescent="0.35">
      <c r="X502" t="s">
        <v>724</v>
      </c>
      <c r="Y502" t="s">
        <v>25</v>
      </c>
    </row>
    <row r="503" spans="24:25" x14ac:dyDescent="0.35">
      <c r="X503" t="s">
        <v>725</v>
      </c>
      <c r="Y503" t="s">
        <v>482</v>
      </c>
    </row>
    <row r="504" spans="24:25" x14ac:dyDescent="0.35">
      <c r="X504" t="s">
        <v>726</v>
      </c>
      <c r="Y504" t="s">
        <v>20</v>
      </c>
    </row>
    <row r="505" spans="24:25" x14ac:dyDescent="0.35">
      <c r="X505" t="s">
        <v>727</v>
      </c>
      <c r="Y505" t="s">
        <v>25</v>
      </c>
    </row>
    <row r="506" spans="24:25" x14ac:dyDescent="0.35">
      <c r="X506" t="s">
        <v>728</v>
      </c>
      <c r="Y506" t="s">
        <v>110</v>
      </c>
    </row>
    <row r="507" spans="24:25" x14ac:dyDescent="0.35">
      <c r="X507" t="s">
        <v>729</v>
      </c>
      <c r="Y507" t="s">
        <v>20</v>
      </c>
    </row>
    <row r="508" spans="24:25" x14ac:dyDescent="0.35">
      <c r="X508" t="s">
        <v>730</v>
      </c>
      <c r="Y508" t="s">
        <v>110</v>
      </c>
    </row>
    <row r="509" spans="24:25" x14ac:dyDescent="0.35">
      <c r="X509" t="s">
        <v>731</v>
      </c>
      <c r="Y509" t="s">
        <v>110</v>
      </c>
    </row>
    <row r="510" spans="24:25" x14ac:dyDescent="0.35">
      <c r="X510" t="s">
        <v>732</v>
      </c>
      <c r="Y510" t="s">
        <v>110</v>
      </c>
    </row>
    <row r="511" spans="24:25" x14ac:dyDescent="0.35">
      <c r="X511" t="s">
        <v>733</v>
      </c>
      <c r="Y511" t="s">
        <v>124</v>
      </c>
    </row>
    <row r="512" spans="24:25" x14ac:dyDescent="0.35">
      <c r="X512" t="s">
        <v>734</v>
      </c>
      <c r="Y512" t="s">
        <v>215</v>
      </c>
    </row>
    <row r="513" spans="24:25" x14ac:dyDescent="0.35">
      <c r="X513" t="s">
        <v>735</v>
      </c>
      <c r="Y513" t="s">
        <v>25</v>
      </c>
    </row>
    <row r="514" spans="24:25" x14ac:dyDescent="0.35">
      <c r="X514" t="s">
        <v>736</v>
      </c>
      <c r="Y514" t="s">
        <v>124</v>
      </c>
    </row>
    <row r="515" spans="24:25" x14ac:dyDescent="0.35">
      <c r="X515" t="s">
        <v>737</v>
      </c>
      <c r="Y515" t="s">
        <v>20</v>
      </c>
    </row>
    <row r="516" spans="24:25" x14ac:dyDescent="0.35">
      <c r="X516" t="s">
        <v>738</v>
      </c>
      <c r="Y516" t="s">
        <v>124</v>
      </c>
    </row>
    <row r="517" spans="24:25" x14ac:dyDescent="0.35">
      <c r="X517" t="s">
        <v>739</v>
      </c>
      <c r="Y517" t="s">
        <v>488</v>
      </c>
    </row>
    <row r="518" spans="24:25" x14ac:dyDescent="0.35">
      <c r="X518" t="s">
        <v>740</v>
      </c>
      <c r="Y518" t="s">
        <v>124</v>
      </c>
    </row>
    <row r="519" spans="24:25" x14ac:dyDescent="0.35">
      <c r="X519" t="s">
        <v>741</v>
      </c>
      <c r="Y519" t="s">
        <v>25</v>
      </c>
    </row>
    <row r="520" spans="24:25" x14ac:dyDescent="0.35">
      <c r="X520" t="s">
        <v>234</v>
      </c>
      <c r="Y520" t="s">
        <v>25</v>
      </c>
    </row>
    <row r="521" spans="24:25" x14ac:dyDescent="0.35">
      <c r="X521" t="s">
        <v>742</v>
      </c>
      <c r="Y521" t="s">
        <v>485</v>
      </c>
    </row>
    <row r="522" spans="24:25" x14ac:dyDescent="0.35">
      <c r="X522" t="s">
        <v>743</v>
      </c>
      <c r="Y522" t="s">
        <v>124</v>
      </c>
    </row>
    <row r="523" spans="24:25" x14ac:dyDescent="0.35">
      <c r="X523" t="s">
        <v>744</v>
      </c>
      <c r="Y523" t="s">
        <v>25</v>
      </c>
    </row>
    <row r="524" spans="24:25" x14ac:dyDescent="0.35">
      <c r="X524" t="s">
        <v>745</v>
      </c>
      <c r="Y524" t="s">
        <v>483</v>
      </c>
    </row>
    <row r="525" spans="24:25" x14ac:dyDescent="0.35">
      <c r="X525" t="s">
        <v>746</v>
      </c>
      <c r="Y525" t="s">
        <v>110</v>
      </c>
    </row>
    <row r="526" spans="24:25" x14ac:dyDescent="0.35">
      <c r="X526" t="s">
        <v>747</v>
      </c>
      <c r="Y526" t="s">
        <v>124</v>
      </c>
    </row>
    <row r="527" spans="24:25" x14ac:dyDescent="0.35">
      <c r="X527" t="s">
        <v>748</v>
      </c>
      <c r="Y527" t="s">
        <v>124</v>
      </c>
    </row>
    <row r="528" spans="24:25" x14ac:dyDescent="0.35">
      <c r="X528" t="s">
        <v>749</v>
      </c>
      <c r="Y528" t="s">
        <v>110</v>
      </c>
    </row>
    <row r="529" spans="24:25" x14ac:dyDescent="0.35">
      <c r="X529" t="s">
        <v>750</v>
      </c>
      <c r="Y529" t="s">
        <v>25</v>
      </c>
    </row>
    <row r="530" spans="24:25" x14ac:dyDescent="0.35">
      <c r="X530" t="s">
        <v>145</v>
      </c>
      <c r="Y530" t="s">
        <v>20</v>
      </c>
    </row>
    <row r="531" spans="24:25" x14ac:dyDescent="0.35">
      <c r="X531" t="s">
        <v>175</v>
      </c>
      <c r="Y531" t="s">
        <v>488</v>
      </c>
    </row>
    <row r="532" spans="24:25" x14ac:dyDescent="0.35">
      <c r="X532" t="s">
        <v>751</v>
      </c>
      <c r="Y532" t="s">
        <v>488</v>
      </c>
    </row>
    <row r="533" spans="24:25" x14ac:dyDescent="0.35">
      <c r="X533" t="s">
        <v>128</v>
      </c>
      <c r="Y533" t="s">
        <v>486</v>
      </c>
    </row>
    <row r="534" spans="24:25" x14ac:dyDescent="0.35">
      <c r="X534" t="s">
        <v>752</v>
      </c>
      <c r="Y534" t="s">
        <v>215</v>
      </c>
    </row>
    <row r="535" spans="24:25" x14ac:dyDescent="0.35">
      <c r="X535" t="s">
        <v>183</v>
      </c>
      <c r="Y535" t="s">
        <v>485</v>
      </c>
    </row>
    <row r="536" spans="24:25" x14ac:dyDescent="0.35">
      <c r="X536" t="s">
        <v>753</v>
      </c>
      <c r="Y536" t="s">
        <v>110</v>
      </c>
    </row>
    <row r="537" spans="24:25" x14ac:dyDescent="0.35">
      <c r="X537" t="s">
        <v>754</v>
      </c>
      <c r="Y537" t="s">
        <v>215</v>
      </c>
    </row>
    <row r="538" spans="24:25" x14ac:dyDescent="0.35">
      <c r="X538" t="s">
        <v>146</v>
      </c>
      <c r="Y538" t="s">
        <v>124</v>
      </c>
    </row>
    <row r="539" spans="24:25" x14ac:dyDescent="0.35">
      <c r="X539" t="s">
        <v>193</v>
      </c>
      <c r="Y539" t="s">
        <v>484</v>
      </c>
    </row>
    <row r="540" spans="24:25" x14ac:dyDescent="0.35">
      <c r="X540" t="s">
        <v>421</v>
      </c>
      <c r="Y540" t="s">
        <v>488</v>
      </c>
    </row>
    <row r="541" spans="24:25" x14ac:dyDescent="0.35">
      <c r="X541" t="s">
        <v>211</v>
      </c>
      <c r="Y541" t="s">
        <v>481</v>
      </c>
    </row>
    <row r="542" spans="24:25" x14ac:dyDescent="0.35">
      <c r="X542" t="s">
        <v>151</v>
      </c>
      <c r="Y542" t="s">
        <v>215</v>
      </c>
    </row>
    <row r="543" spans="24:25" x14ac:dyDescent="0.35">
      <c r="X543" t="s">
        <v>162</v>
      </c>
      <c r="Y543" t="s">
        <v>483</v>
      </c>
    </row>
    <row r="544" spans="24:25" x14ac:dyDescent="0.35">
      <c r="X544" t="s">
        <v>366</v>
      </c>
      <c r="Y544" t="s">
        <v>483</v>
      </c>
    </row>
    <row r="545" spans="24:25" x14ac:dyDescent="0.35">
      <c r="X545" t="s">
        <v>168</v>
      </c>
      <c r="Y545" t="s">
        <v>124</v>
      </c>
    </row>
    <row r="546" spans="24:25" x14ac:dyDescent="0.35">
      <c r="X546" t="s">
        <v>371</v>
      </c>
      <c r="Y546" t="s">
        <v>110</v>
      </c>
    </row>
    <row r="547" spans="24:25" x14ac:dyDescent="0.35">
      <c r="X547" t="s">
        <v>240</v>
      </c>
      <c r="Y547" t="s">
        <v>20</v>
      </c>
    </row>
    <row r="548" spans="24:25" x14ac:dyDescent="0.35">
      <c r="X548" t="s">
        <v>461</v>
      </c>
      <c r="Y548" t="s">
        <v>25</v>
      </c>
    </row>
    <row r="549" spans="24:25" x14ac:dyDescent="0.35">
      <c r="X549" t="s">
        <v>463</v>
      </c>
      <c r="Y549" t="s">
        <v>483</v>
      </c>
    </row>
    <row r="550" spans="24:25" x14ac:dyDescent="0.35">
      <c r="X550" t="s">
        <v>243</v>
      </c>
      <c r="Y550" t="s">
        <v>481</v>
      </c>
    </row>
    <row r="551" spans="24:25" x14ac:dyDescent="0.35">
      <c r="X551" t="s">
        <v>466</v>
      </c>
      <c r="Y551" t="s">
        <v>487</v>
      </c>
    </row>
    <row r="552" spans="24:25" x14ac:dyDescent="0.35">
      <c r="X552" t="s">
        <v>165</v>
      </c>
      <c r="Y552" t="s">
        <v>124</v>
      </c>
    </row>
    <row r="553" spans="24:25" x14ac:dyDescent="0.35">
      <c r="X553" t="s">
        <v>196</v>
      </c>
      <c r="Y553" t="s">
        <v>485</v>
      </c>
    </row>
    <row r="554" spans="24:25" x14ac:dyDescent="0.35">
      <c r="X554" t="s">
        <v>180</v>
      </c>
      <c r="Y554" t="s">
        <v>110</v>
      </c>
    </row>
    <row r="555" spans="24:25" x14ac:dyDescent="0.35">
      <c r="X555" t="s">
        <v>197</v>
      </c>
      <c r="Y555" t="s">
        <v>20</v>
      </c>
    </row>
    <row r="556" spans="24:25" x14ac:dyDescent="0.35">
      <c r="X556" t="s">
        <v>195</v>
      </c>
      <c r="Y556" t="s">
        <v>20</v>
      </c>
    </row>
    <row r="557" spans="24:25" x14ac:dyDescent="0.35">
      <c r="X557" t="s">
        <v>204</v>
      </c>
      <c r="Y557" t="s">
        <v>20</v>
      </c>
    </row>
    <row r="558" spans="24:25" x14ac:dyDescent="0.35">
      <c r="X558" t="s">
        <v>200</v>
      </c>
      <c r="Y558" t="s">
        <v>215</v>
      </c>
    </row>
    <row r="559" spans="24:25" x14ac:dyDescent="0.35">
      <c r="X559" t="s">
        <v>203</v>
      </c>
      <c r="Y559" t="s">
        <v>488</v>
      </c>
    </row>
    <row r="560" spans="24:25" x14ac:dyDescent="0.35">
      <c r="X560" t="s">
        <v>178</v>
      </c>
      <c r="Y560" t="s">
        <v>20</v>
      </c>
    </row>
    <row r="561" spans="24:25" x14ac:dyDescent="0.35">
      <c r="X561" t="s">
        <v>213</v>
      </c>
      <c r="Y561" t="s">
        <v>485</v>
      </c>
    </row>
    <row r="562" spans="24:25" x14ac:dyDescent="0.35">
      <c r="X562" t="s">
        <v>208</v>
      </c>
      <c r="Y562" t="s">
        <v>215</v>
      </c>
    </row>
    <row r="563" spans="24:25" x14ac:dyDescent="0.35">
      <c r="X563" t="s">
        <v>216</v>
      </c>
      <c r="Y563" t="s">
        <v>755</v>
      </c>
    </row>
    <row r="564" spans="24:25" x14ac:dyDescent="0.35">
      <c r="X564" t="s">
        <v>194</v>
      </c>
      <c r="Y564" t="s">
        <v>20</v>
      </c>
    </row>
    <row r="565" spans="24:25" x14ac:dyDescent="0.35">
      <c r="X565" t="s">
        <v>214</v>
      </c>
      <c r="Y565" t="s">
        <v>215</v>
      </c>
    </row>
    <row r="566" spans="24:25" x14ac:dyDescent="0.35">
      <c r="X566" t="s">
        <v>210</v>
      </c>
      <c r="Y566" t="s">
        <v>215</v>
      </c>
    </row>
    <row r="567" spans="24:25" x14ac:dyDescent="0.35">
      <c r="X567" t="s">
        <v>205</v>
      </c>
      <c r="Y567" t="s">
        <v>215</v>
      </c>
    </row>
    <row r="568" spans="24:25" x14ac:dyDescent="0.35">
      <c r="X568" t="s">
        <v>206</v>
      </c>
      <c r="Y568" t="s">
        <v>110</v>
      </c>
    </row>
    <row r="569" spans="24:25" x14ac:dyDescent="0.35">
      <c r="X569" t="s">
        <v>185</v>
      </c>
      <c r="Y569" t="s">
        <v>110</v>
      </c>
    </row>
    <row r="570" spans="24:25" x14ac:dyDescent="0.35">
      <c r="X570" t="s">
        <v>217</v>
      </c>
      <c r="Y570" t="s">
        <v>488</v>
      </c>
    </row>
    <row r="571" spans="24:25" x14ac:dyDescent="0.35">
      <c r="X571" t="s">
        <v>220</v>
      </c>
      <c r="Y571" t="s">
        <v>488</v>
      </c>
    </row>
    <row r="572" spans="24:25" x14ac:dyDescent="0.35">
      <c r="X572" t="s">
        <v>223</v>
      </c>
      <c r="Y572" t="s">
        <v>110</v>
      </c>
    </row>
    <row r="573" spans="24:25" x14ac:dyDescent="0.35">
      <c r="X573" t="s">
        <v>241</v>
      </c>
      <c r="Y573" t="s">
        <v>25</v>
      </c>
    </row>
    <row r="574" spans="24:25" x14ac:dyDescent="0.35">
      <c r="X574" t="s">
        <v>225</v>
      </c>
      <c r="Y574" t="s">
        <v>124</v>
      </c>
    </row>
    <row r="575" spans="24:25" x14ac:dyDescent="0.35">
      <c r="X575" t="s">
        <v>235</v>
      </c>
      <c r="Y575" t="s">
        <v>20</v>
      </c>
    </row>
    <row r="576" spans="24:25" x14ac:dyDescent="0.35">
      <c r="X576" t="s">
        <v>436</v>
      </c>
      <c r="Y576" t="s">
        <v>486</v>
      </c>
    </row>
    <row r="577" spans="24:25" x14ac:dyDescent="0.35">
      <c r="X577" t="s">
        <v>236</v>
      </c>
      <c r="Y577" t="s">
        <v>485</v>
      </c>
    </row>
    <row r="578" spans="24:25" x14ac:dyDescent="0.35">
      <c r="X578" t="s">
        <v>231</v>
      </c>
      <c r="Y578" t="s">
        <v>25</v>
      </c>
    </row>
    <row r="579" spans="24:25" x14ac:dyDescent="0.35">
      <c r="X579" t="s">
        <v>218</v>
      </c>
      <c r="Y579" t="s">
        <v>485</v>
      </c>
    </row>
    <row r="580" spans="24:25" x14ac:dyDescent="0.35">
      <c r="X580" t="s">
        <v>233</v>
      </c>
      <c r="Y580" t="s">
        <v>25</v>
      </c>
    </row>
    <row r="581" spans="24:25" x14ac:dyDescent="0.35">
      <c r="X581" t="s">
        <v>232</v>
      </c>
      <c r="Y581" t="s">
        <v>25</v>
      </c>
    </row>
    <row r="582" spans="24:25" x14ac:dyDescent="0.35">
      <c r="X582" t="s">
        <v>446</v>
      </c>
      <c r="Y582" t="s">
        <v>486</v>
      </c>
    </row>
    <row r="583" spans="24:25" x14ac:dyDescent="0.35">
      <c r="X583" t="s">
        <v>224</v>
      </c>
      <c r="Y583" t="s">
        <v>487</v>
      </c>
    </row>
    <row r="584" spans="24:25" x14ac:dyDescent="0.35">
      <c r="X584" t="s">
        <v>242</v>
      </c>
      <c r="Y584" t="s">
        <v>124</v>
      </c>
    </row>
    <row r="585" spans="24:25" x14ac:dyDescent="0.35">
      <c r="X585" t="s">
        <v>451</v>
      </c>
      <c r="Y585" t="s">
        <v>483</v>
      </c>
    </row>
    <row r="586" spans="24:25" x14ac:dyDescent="0.35">
      <c r="X586" t="s">
        <v>244</v>
      </c>
      <c r="Y586" t="s">
        <v>20</v>
      </c>
    </row>
    <row r="587" spans="24:25" x14ac:dyDescent="0.35">
      <c r="X587" t="s">
        <v>454</v>
      </c>
      <c r="Y587" t="s">
        <v>110</v>
      </c>
    </row>
    <row r="588" spans="24:25" x14ac:dyDescent="0.35">
      <c r="X588" t="s">
        <v>456</v>
      </c>
      <c r="Y588" t="s">
        <v>110</v>
      </c>
    </row>
    <row r="589" spans="24:25" x14ac:dyDescent="0.35">
      <c r="X589" t="s">
        <v>238</v>
      </c>
      <c r="Y589" t="s">
        <v>486</v>
      </c>
    </row>
  </sheetData>
  <conditionalFormatting sqref="X20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202"/>
  <sheetViews>
    <sheetView workbookViewId="0">
      <selection activeCell="J3" sqref="J3"/>
    </sheetView>
  </sheetViews>
  <sheetFormatPr defaultRowHeight="14.5" x14ac:dyDescent="0.35"/>
  <cols>
    <col min="1" max="1" width="5.1796875" customWidth="1"/>
    <col min="2" max="2" width="9.7265625" customWidth="1"/>
    <col min="3" max="3" width="5.6328125" bestFit="1" customWidth="1"/>
    <col min="4" max="4" width="17.7265625" customWidth="1"/>
    <col min="6" max="21" width="5" customWidth="1"/>
    <col min="22" max="31" width="4.08984375" customWidth="1"/>
    <col min="32" max="32" width="4" customWidth="1"/>
    <col min="33" max="33" width="4.08984375" bestFit="1" customWidth="1"/>
    <col min="34" max="34" width="4.90625" customWidth="1"/>
  </cols>
  <sheetData>
    <row r="1" spans="2:34" x14ac:dyDescent="0.35">
      <c r="O1">
        <f>AVs!N1</f>
        <v>1</v>
      </c>
      <c r="P1">
        <f>AVs!O1</f>
        <v>1</v>
      </c>
      <c r="Q1">
        <f>AVs!P1</f>
        <v>1</v>
      </c>
      <c r="R1">
        <f>AVs!Q1</f>
        <v>1</v>
      </c>
      <c r="S1">
        <f>AVs!R1</f>
        <v>1</v>
      </c>
      <c r="T1">
        <f>AVs!S1</f>
        <v>1</v>
      </c>
      <c r="U1">
        <f>AVs!T1</f>
        <v>1</v>
      </c>
      <c r="V1">
        <f>AVs!U1</f>
        <v>1</v>
      </c>
      <c r="W1">
        <f>AVs!V1</f>
        <v>1</v>
      </c>
    </row>
    <row r="2" spans="2:34" x14ac:dyDescent="0.35">
      <c r="B2" t="s">
        <v>471</v>
      </c>
      <c r="C2" t="s">
        <v>480</v>
      </c>
      <c r="D2" t="str">
        <f>trueraw!B1</f>
        <v>PLAYER</v>
      </c>
      <c r="E2" t="str">
        <f>trueraw!C1</f>
        <v>POS</v>
      </c>
      <c r="F2" t="str">
        <f>trueraw!D1</f>
        <v>TEAM</v>
      </c>
      <c r="G2" t="str">
        <f>trueraw!E1</f>
        <v>GP</v>
      </c>
      <c r="H2" t="str">
        <f>trueraw!F1</f>
        <v>MPG</v>
      </c>
      <c r="I2" t="s">
        <v>262</v>
      </c>
      <c r="J2" t="s">
        <v>756</v>
      </c>
      <c r="K2" t="s">
        <v>476</v>
      </c>
      <c r="L2" t="s">
        <v>477</v>
      </c>
      <c r="M2" t="s">
        <v>478</v>
      </c>
      <c r="N2" t="s">
        <v>479</v>
      </c>
      <c r="O2" t="str">
        <f>trueraw!G1</f>
        <v>FG%</v>
      </c>
      <c r="P2" t="str">
        <f>trueraw!H1</f>
        <v>FT%</v>
      </c>
      <c r="Q2" t="str">
        <f>trueraw!I1</f>
        <v>3PM</v>
      </c>
      <c r="R2" t="str">
        <f>trueraw!J1</f>
        <v>PTS</v>
      </c>
      <c r="S2" t="str">
        <f>trueraw!K1</f>
        <v>TREB</v>
      </c>
      <c r="T2" t="str">
        <f>trueraw!L1</f>
        <v>AST</v>
      </c>
      <c r="U2" t="str">
        <f>trueraw!M1</f>
        <v>STL</v>
      </c>
      <c r="V2" t="str">
        <f>trueraw!N1</f>
        <v>BLK</v>
      </c>
      <c r="W2" t="str">
        <f>trueraw!O1</f>
        <v>TO</v>
      </c>
      <c r="X2" t="s">
        <v>250</v>
      </c>
      <c r="Y2" t="s">
        <v>251</v>
      </c>
      <c r="Z2" t="s">
        <v>252</v>
      </c>
      <c r="AA2" t="s">
        <v>253</v>
      </c>
      <c r="AB2" t="s">
        <v>254</v>
      </c>
      <c r="AC2" t="s">
        <v>255</v>
      </c>
      <c r="AD2" t="s">
        <v>256</v>
      </c>
      <c r="AE2" t="s">
        <v>257</v>
      </c>
      <c r="AF2" t="s">
        <v>258</v>
      </c>
      <c r="AG2" t="s">
        <v>259</v>
      </c>
      <c r="AH2" t="s">
        <v>260</v>
      </c>
    </row>
    <row r="3" spans="2:34" x14ac:dyDescent="0.35">
      <c r="B3" s="1" t="str">
        <f>VLOOKUP($D3, AVs!$A$3:$B$202, 2, FALSE)</f>
        <v>Kyle</v>
      </c>
      <c r="C3" s="3">
        <f>VLOOKUP($D3, AVs!$A$3:$C$202, 3, FALSE)</f>
        <v>60</v>
      </c>
      <c r="D3" t="str">
        <f>trueraw!B2</f>
        <v xml:space="preserve">James Harden </v>
      </c>
      <c r="E3" t="str">
        <f>trueraw!C2</f>
        <v>SG, PG</v>
      </c>
      <c r="F3" t="str">
        <f>trueraw!D2</f>
        <v>HOU</v>
      </c>
      <c r="G3">
        <f>trueraw!E2</f>
        <v>64</v>
      </c>
      <c r="H3">
        <f>trueraw!F2</f>
        <v>36.299999999999997</v>
      </c>
      <c r="I3">
        <v>0.85</v>
      </c>
      <c r="J3">
        <f>$G3/72*SUMPRODUCT($O3:$W3, $O$1:$W$1)</f>
        <v>11.431555555555555</v>
      </c>
      <c r="K3">
        <f>$G3/72*SUM($O3:$W3)</f>
        <v>11.431555555555555</v>
      </c>
      <c r="L3">
        <f>$G3/72*(SUM($O3:$S3) + SUM($U3:$W3))</f>
        <v>8.9533333333333331</v>
      </c>
      <c r="M3">
        <f>$G3/72*(SUM($Q3:$W3) + $O3)</f>
        <v>7.5857777777777766</v>
      </c>
      <c r="N3">
        <f>$G3/72*SUM($O3:$V3)</f>
        <v>14.151555555555555</v>
      </c>
      <c r="O3">
        <f>trueraw!G2*$I3</f>
        <v>-0.49299999999999994</v>
      </c>
      <c r="P3">
        <f>trueraw!H2*$I3</f>
        <v>4.3264999999999993</v>
      </c>
      <c r="Q3">
        <f>trueraw!I2*$I3</f>
        <v>3.1110000000000002</v>
      </c>
      <c r="R3">
        <f>trueraw!J2*$I3</f>
        <v>2.8559999999999999</v>
      </c>
      <c r="S3">
        <f>trueraw!K2*$I3</f>
        <v>0.65449999999999997</v>
      </c>
      <c r="T3">
        <f>trueraw!L2*$I3</f>
        <v>2.7879999999999998</v>
      </c>
      <c r="U3">
        <f>trueraw!M2*$I3</f>
        <v>1.887</v>
      </c>
      <c r="V3">
        <f>trueraw!N2*$I3</f>
        <v>0.79049999999999998</v>
      </c>
      <c r="W3">
        <f>trueraw!O2*$I3</f>
        <v>-3.06</v>
      </c>
      <c r="X3">
        <f t="shared" ref="X3:AG12" si="0">IF(EXACT($B3, X$2), 1, 0)</f>
        <v>0</v>
      </c>
      <c r="Y3">
        <f t="shared" si="0"/>
        <v>1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ref="AH3:AH66" si="1">IF(EXACT($B3, AH$2), 1, 0)</f>
        <v>0</v>
      </c>
    </row>
    <row r="4" spans="2:34" x14ac:dyDescent="0.35">
      <c r="B4" s="1" t="str">
        <f>VLOOKUP($D4, AVs!$A$3:$B$202, 2, FALSE)</f>
        <v>Ben</v>
      </c>
      <c r="C4" s="3">
        <f>VLOOKUP($D4, AVs!$A$3:$C$202, 3, FALSE)</f>
        <v>62</v>
      </c>
      <c r="D4" t="str">
        <f>trueraw!B3</f>
        <v xml:space="preserve">Anthony Davis </v>
      </c>
      <c r="E4" t="str">
        <f>trueraw!C3</f>
        <v>PF, C</v>
      </c>
      <c r="F4" t="str">
        <f>trueraw!D3</f>
        <v>LAL</v>
      </c>
      <c r="G4">
        <v>62</v>
      </c>
      <c r="H4">
        <f>trueraw!F3</f>
        <v>34.799999999999997</v>
      </c>
      <c r="I4">
        <v>1</v>
      </c>
      <c r="J4">
        <f t="shared" ref="J4:J67" si="2">$G4/72*SUMPRODUCT($O4:$W4, $O$1:$W$1)</f>
        <v>11.8575</v>
      </c>
      <c r="K4">
        <f t="shared" ref="J4:K67" si="3">$G4/72*SUM($O4:$W4)</f>
        <v>11.8575</v>
      </c>
      <c r="L4">
        <f t="shared" ref="L4:L67" si="4">$G4/72*(SUM($O4:$S4) + SUM($U4:$W4))</f>
        <v>11.495833333333332</v>
      </c>
      <c r="M4">
        <f t="shared" ref="M4:M67" si="5">$G4/72*(SUM($Q4:$W4) + $O4)</f>
        <v>9.343055555555555</v>
      </c>
      <c r="N4">
        <f t="shared" ref="N4:N67" si="6">$G4/72*SUM($O4:$V4)</f>
        <v>12.856388888888889</v>
      </c>
      <c r="O4">
        <f>trueraw!G3*$I4</f>
        <v>1.89</v>
      </c>
      <c r="P4">
        <f>trueraw!H3*$I4</f>
        <v>2.92</v>
      </c>
      <c r="Q4">
        <f>trueraw!I3*$I4</f>
        <v>-0.23</v>
      </c>
      <c r="R4">
        <f>trueraw!J3*$I4</f>
        <v>2.13</v>
      </c>
      <c r="S4">
        <f>trueraw!K3*$I4</f>
        <v>1.91</v>
      </c>
      <c r="T4">
        <f>trueraw!L3*$I4</f>
        <v>0.42</v>
      </c>
      <c r="U4">
        <f>trueraw!M3*$I4</f>
        <v>1.51</v>
      </c>
      <c r="V4">
        <f>trueraw!N3*$I4</f>
        <v>4.38</v>
      </c>
      <c r="W4">
        <f>trueraw!O3*$I4</f>
        <v>-1.1599999999999999</v>
      </c>
      <c r="X4">
        <f t="shared" si="0"/>
        <v>0</v>
      </c>
      <c r="Y4">
        <f t="shared" si="0"/>
        <v>0</v>
      </c>
      <c r="Z4">
        <f t="shared" si="0"/>
        <v>1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1"/>
        <v>0</v>
      </c>
    </row>
    <row r="5" spans="2:34" x14ac:dyDescent="0.35">
      <c r="B5" s="1" t="str">
        <f>VLOOKUP($D5, AVs!$A$3:$B$202, 2, FALSE)</f>
        <v>Alex</v>
      </c>
      <c r="C5" s="3">
        <f>VLOOKUP($D5, AVs!$A$3:$C$202, 3, FALSE)</f>
        <v>55</v>
      </c>
      <c r="D5" t="str">
        <f>trueraw!B4</f>
        <v xml:space="preserve">Karl-Anthony Towns </v>
      </c>
      <c r="E5" t="str">
        <f>trueraw!C4</f>
        <v>C</v>
      </c>
      <c r="F5" t="str">
        <f>trueraw!D4</f>
        <v>MIN</v>
      </c>
      <c r="G5">
        <f>trueraw!E4</f>
        <v>69</v>
      </c>
      <c r="H5">
        <f>trueraw!F4</f>
        <v>33.1</v>
      </c>
      <c r="I5">
        <v>1</v>
      </c>
      <c r="J5">
        <f t="shared" si="2"/>
        <v>10.100833333333332</v>
      </c>
      <c r="K5">
        <f t="shared" si="3"/>
        <v>10.100833333333332</v>
      </c>
      <c r="L5">
        <f t="shared" si="4"/>
        <v>9.439583333333335</v>
      </c>
      <c r="M5">
        <f t="shared" si="5"/>
        <v>9.2095833333333328</v>
      </c>
      <c r="N5">
        <f t="shared" si="6"/>
        <v>12.209166666666667</v>
      </c>
      <c r="O5">
        <f>trueraw!G4*$I5</f>
        <v>1.74</v>
      </c>
      <c r="P5">
        <f>trueraw!H4*$I5</f>
        <v>0.93</v>
      </c>
      <c r="Q5">
        <f>trueraw!I4*$I5</f>
        <v>1.99</v>
      </c>
      <c r="R5">
        <f>trueraw!J4*$I5</f>
        <v>1.89</v>
      </c>
      <c r="S5">
        <f>trueraw!K4*$I5</f>
        <v>2.6</v>
      </c>
      <c r="T5">
        <f>trueraw!L4*$I5</f>
        <v>0.69</v>
      </c>
      <c r="U5">
        <f>trueraw!M4*$I5</f>
        <v>0.49</v>
      </c>
      <c r="V5">
        <f>trueraw!N4*$I5</f>
        <v>2.41</v>
      </c>
      <c r="W5">
        <f>trueraw!O4*$I5</f>
        <v>-2.2000000000000002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1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1"/>
        <v>0</v>
      </c>
    </row>
    <row r="6" spans="2:34" x14ac:dyDescent="0.35">
      <c r="B6" s="1" t="str">
        <f>VLOOKUP($D6, AVs!$A$3:$B$202, 2, FALSE)</f>
        <v>George</v>
      </c>
      <c r="C6" s="3">
        <f>VLOOKUP($D6, AVs!$A$3:$C$202, 3, FALSE)</f>
        <v>49</v>
      </c>
      <c r="D6" t="str">
        <f>trueraw!B5</f>
        <v>Damian Lillard</v>
      </c>
      <c r="E6" t="str">
        <f>trueraw!C5</f>
        <v>PG</v>
      </c>
      <c r="F6" t="str">
        <f>trueraw!D5</f>
        <v>POR</v>
      </c>
      <c r="G6">
        <f>trueraw!E5</f>
        <v>67</v>
      </c>
      <c r="H6">
        <f>trueraw!F5</f>
        <v>35.9</v>
      </c>
      <c r="I6">
        <v>1</v>
      </c>
      <c r="J6">
        <f t="shared" si="2"/>
        <v>9.6126388888888901</v>
      </c>
      <c r="K6">
        <f t="shared" si="3"/>
        <v>9.6126388888888901</v>
      </c>
      <c r="L6">
        <f t="shared" si="4"/>
        <v>6.8954166666666659</v>
      </c>
      <c r="M6">
        <f t="shared" si="5"/>
        <v>5.6019444444444453</v>
      </c>
      <c r="N6">
        <f t="shared" si="6"/>
        <v>11.166666666666668</v>
      </c>
      <c r="O6">
        <f>trueraw!G5*$I6</f>
        <v>-0.13</v>
      </c>
      <c r="P6">
        <f>trueraw!H5*$I6</f>
        <v>4.3099999999999996</v>
      </c>
      <c r="Q6">
        <f>trueraw!I5*$I6</f>
        <v>2.81</v>
      </c>
      <c r="R6">
        <f>trueraw!J5*$I6</f>
        <v>2.46</v>
      </c>
      <c r="S6">
        <f>trueraw!K5*$I6</f>
        <v>-0.25</v>
      </c>
      <c r="T6">
        <f>trueraw!L5*$I6</f>
        <v>2.92</v>
      </c>
      <c r="U6">
        <f>trueraw!M5*$I6</f>
        <v>0.54</v>
      </c>
      <c r="V6">
        <f>trueraw!N5*$I6</f>
        <v>-0.66</v>
      </c>
      <c r="W6">
        <f>trueraw!O5*$I6</f>
        <v>-1.67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1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1"/>
        <v>0</v>
      </c>
    </row>
    <row r="7" spans="2:34" x14ac:dyDescent="0.35">
      <c r="B7" s="1" t="str">
        <f>VLOOKUP($D7, AVs!$A$3:$B$202, 2, FALSE)</f>
        <v>_______</v>
      </c>
      <c r="C7" s="3">
        <f>VLOOKUP($D7, AVs!$A$3:$C$202, 3, FALSE)</f>
        <v>1</v>
      </c>
      <c r="D7" t="str">
        <f>trueraw!B6</f>
        <v>Kawhi Leonard</v>
      </c>
      <c r="E7" t="str">
        <f>trueraw!C6</f>
        <v>SF</v>
      </c>
      <c r="F7" t="str">
        <f>trueraw!D6</f>
        <v>LAC</v>
      </c>
      <c r="G7">
        <f>trueraw!E6</f>
        <v>60</v>
      </c>
      <c r="H7">
        <f>trueraw!F6</f>
        <v>32.1</v>
      </c>
      <c r="I7">
        <v>1</v>
      </c>
      <c r="J7">
        <f t="shared" si="2"/>
        <v>8.3583333333333343</v>
      </c>
      <c r="K7">
        <f t="shared" si="3"/>
        <v>8.3583333333333343</v>
      </c>
      <c r="L7">
        <f t="shared" si="4"/>
        <v>7.2666666666666657</v>
      </c>
      <c r="M7">
        <f t="shared" si="5"/>
        <v>5.8000000000000016</v>
      </c>
      <c r="N7">
        <f t="shared" si="6"/>
        <v>9.3666666666666671</v>
      </c>
      <c r="O7">
        <f>trueraw!G6*$I7</f>
        <v>0.74</v>
      </c>
      <c r="P7">
        <f>trueraw!H6*$I7</f>
        <v>3.07</v>
      </c>
      <c r="Q7">
        <f>trueraw!I6*$I7</f>
        <v>0.76</v>
      </c>
      <c r="R7">
        <f>trueraw!J6*$I7</f>
        <v>2.1800000000000002</v>
      </c>
      <c r="S7">
        <f>trueraw!K6*$I7</f>
        <v>0.88</v>
      </c>
      <c r="T7">
        <f>trueraw!L6*$I7</f>
        <v>1.31</v>
      </c>
      <c r="U7">
        <f>trueraw!M6*$I7</f>
        <v>2.15</v>
      </c>
      <c r="V7">
        <f>trueraw!N6*$I7</f>
        <v>0.15</v>
      </c>
      <c r="W7">
        <f>trueraw!O6*$I7</f>
        <v>-1.21</v>
      </c>
      <c r="X7">
        <f t="shared" si="0"/>
        <v>1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1"/>
        <v>0</v>
      </c>
    </row>
    <row r="8" spans="2:34" x14ac:dyDescent="0.35">
      <c r="B8" s="1" t="str">
        <f>VLOOKUP($D8, AVs!$A$3:$B$202, 2, FALSE)</f>
        <v>_______</v>
      </c>
      <c r="C8" s="3">
        <f>VLOOKUP($D8, AVs!$A$3:$C$202, 3, FALSE)</f>
        <v>1</v>
      </c>
      <c r="D8" t="str">
        <f>trueraw!B7</f>
        <v>Stephen Curry</v>
      </c>
      <c r="E8" t="str">
        <f>trueraw!C7</f>
        <v>PG</v>
      </c>
      <c r="F8" t="str">
        <f>trueraw!D7</f>
        <v>GSW</v>
      </c>
      <c r="G8">
        <f>trueraw!E7</f>
        <v>65</v>
      </c>
      <c r="H8">
        <f>trueraw!F7</f>
        <v>33.1</v>
      </c>
      <c r="I8">
        <v>1</v>
      </c>
      <c r="J8">
        <f t="shared" si="2"/>
        <v>8.6666666666666661</v>
      </c>
      <c r="K8">
        <f t="shared" si="3"/>
        <v>8.6666666666666661</v>
      </c>
      <c r="L8">
        <f t="shared" si="4"/>
        <v>6.6805555555555554</v>
      </c>
      <c r="M8">
        <f t="shared" si="5"/>
        <v>4.8388888888888886</v>
      </c>
      <c r="N8">
        <f t="shared" si="6"/>
        <v>11.05</v>
      </c>
      <c r="O8">
        <f>trueraw!G7*$I8</f>
        <v>0</v>
      </c>
      <c r="P8">
        <f>trueraw!H7*$I8</f>
        <v>4.24</v>
      </c>
      <c r="Q8">
        <f>trueraw!I7*$I8</f>
        <v>2.93</v>
      </c>
      <c r="R8">
        <f>trueraw!J7*$I8</f>
        <v>2.0699999999999998</v>
      </c>
      <c r="S8">
        <f>trueraw!K7*$I8</f>
        <v>0.27</v>
      </c>
      <c r="T8">
        <f>trueraw!L7*$I8</f>
        <v>2.2000000000000002</v>
      </c>
      <c r="U8">
        <f>trueraw!M7*$I8</f>
        <v>0.68</v>
      </c>
      <c r="V8">
        <f>trueraw!N7*$I8</f>
        <v>-0.15</v>
      </c>
      <c r="W8">
        <f>trueraw!O7*$I8</f>
        <v>-2.64</v>
      </c>
      <c r="X8">
        <f t="shared" si="0"/>
        <v>1</v>
      </c>
      <c r="Y8">
        <f t="shared" si="0"/>
        <v>0</v>
      </c>
      <c r="Z8">
        <f t="shared" si="0"/>
        <v>0</v>
      </c>
      <c r="AA8">
        <f t="shared" si="0"/>
        <v>0</v>
      </c>
      <c r="AB8">
        <f t="shared" si="0"/>
        <v>0</v>
      </c>
      <c r="AC8">
        <f t="shared" si="0"/>
        <v>0</v>
      </c>
      <c r="AD8">
        <f t="shared" si="0"/>
        <v>0</v>
      </c>
      <c r="AE8">
        <f t="shared" si="0"/>
        <v>0</v>
      </c>
      <c r="AF8">
        <f t="shared" si="0"/>
        <v>0</v>
      </c>
      <c r="AG8">
        <f t="shared" si="0"/>
        <v>0</v>
      </c>
      <c r="AH8">
        <f t="shared" si="1"/>
        <v>0</v>
      </c>
    </row>
    <row r="9" spans="2:34" x14ac:dyDescent="0.35">
      <c r="B9" s="1" t="str">
        <f>VLOOKUP($D9, AVs!$A$3:$B$202, 2, FALSE)</f>
        <v>_______</v>
      </c>
      <c r="C9" s="3">
        <f>VLOOKUP($D9, AVs!$A$3:$C$202, 3, FALSE)</f>
        <v>1</v>
      </c>
      <c r="D9" t="str">
        <f>trueraw!B8</f>
        <v>Nikola Jokic</v>
      </c>
      <c r="E9" t="str">
        <f>trueraw!C8</f>
        <v>C</v>
      </c>
      <c r="F9" t="str">
        <f>trueraw!D8</f>
        <v>DEN</v>
      </c>
      <c r="G9">
        <f>trueraw!E8</f>
        <v>70</v>
      </c>
      <c r="H9">
        <f>trueraw!F8</f>
        <v>32.299999999999997</v>
      </c>
      <c r="I9">
        <v>1</v>
      </c>
      <c r="J9">
        <f t="shared" si="2"/>
        <v>8.2638888888888911</v>
      </c>
      <c r="K9">
        <f t="shared" si="3"/>
        <v>8.2638888888888911</v>
      </c>
      <c r="L9">
        <f t="shared" si="4"/>
        <v>5.6388888888888893</v>
      </c>
      <c r="M9">
        <f t="shared" si="5"/>
        <v>7.3694444444444445</v>
      </c>
      <c r="N9">
        <f t="shared" si="6"/>
        <v>10.208333333333336</v>
      </c>
      <c r="O9">
        <f>trueraw!G8*$I9</f>
        <v>2.25</v>
      </c>
      <c r="P9">
        <f>trueraw!H8*$I9</f>
        <v>0.92</v>
      </c>
      <c r="Q9">
        <f>trueraw!I8*$I9</f>
        <v>-0.32</v>
      </c>
      <c r="R9">
        <f>trueraw!J8*$I9</f>
        <v>1.18</v>
      </c>
      <c r="S9">
        <f>trueraw!K8*$I9</f>
        <v>2.2799999999999998</v>
      </c>
      <c r="T9">
        <f>trueraw!L8*$I9</f>
        <v>2.7</v>
      </c>
      <c r="U9">
        <f>trueraw!M8*$I9</f>
        <v>1</v>
      </c>
      <c r="V9">
        <f>trueraw!N8*$I9</f>
        <v>0.49</v>
      </c>
      <c r="W9">
        <f>trueraw!O8*$I9</f>
        <v>-2</v>
      </c>
      <c r="X9">
        <f t="shared" si="0"/>
        <v>1</v>
      </c>
      <c r="Y9">
        <f t="shared" si="0"/>
        <v>0</v>
      </c>
      <c r="Z9">
        <f t="shared" si="0"/>
        <v>0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0"/>
        <v>0</v>
      </c>
      <c r="AE9">
        <f t="shared" si="0"/>
        <v>0</v>
      </c>
      <c r="AF9">
        <f t="shared" si="0"/>
        <v>0</v>
      </c>
      <c r="AG9">
        <f t="shared" si="0"/>
        <v>0</v>
      </c>
      <c r="AH9">
        <f t="shared" si="1"/>
        <v>0</v>
      </c>
    </row>
    <row r="10" spans="2:34" x14ac:dyDescent="0.35">
      <c r="B10" s="1" t="str">
        <f>VLOOKUP($D10, AVs!$A$3:$B$202, 2, FALSE)</f>
        <v>_______</v>
      </c>
      <c r="C10" s="3">
        <f>VLOOKUP($D10, AVs!$A$3:$C$202, 3, FALSE)</f>
        <v>1</v>
      </c>
      <c r="D10" t="str">
        <f>trueraw!B9</f>
        <v>Kyrie Irving</v>
      </c>
      <c r="E10" t="str">
        <f>trueraw!C9</f>
        <v>PG</v>
      </c>
      <c r="F10" t="str">
        <f>trueraw!D9</f>
        <v>BRO</v>
      </c>
      <c r="G10">
        <f>trueraw!E9</f>
        <v>60</v>
      </c>
      <c r="H10">
        <f>trueraw!F9</f>
        <v>32.200000000000003</v>
      </c>
      <c r="I10">
        <v>1</v>
      </c>
      <c r="J10">
        <f t="shared" si="2"/>
        <v>6.8083333333333336</v>
      </c>
      <c r="K10">
        <f t="shared" si="3"/>
        <v>6.8083333333333336</v>
      </c>
      <c r="L10">
        <f t="shared" si="4"/>
        <v>5.1416666666666675</v>
      </c>
      <c r="M10">
        <f t="shared" si="5"/>
        <v>4.3833333333333337</v>
      </c>
      <c r="N10">
        <f t="shared" si="6"/>
        <v>7.8</v>
      </c>
      <c r="O10">
        <f>trueraw!G9*$I10</f>
        <v>0.92</v>
      </c>
      <c r="P10">
        <f>trueraw!H9*$I10</f>
        <v>2.91</v>
      </c>
      <c r="Q10">
        <f>trueraw!I9*$I10</f>
        <v>1.08</v>
      </c>
      <c r="R10">
        <f>trueraw!J9*$I10</f>
        <v>1.82</v>
      </c>
      <c r="S10">
        <f>trueraw!K9*$I10</f>
        <v>-0.25</v>
      </c>
      <c r="T10">
        <f>trueraw!L9*$I10</f>
        <v>2</v>
      </c>
      <c r="U10">
        <f>trueraw!M9*$I10</f>
        <v>1.03</v>
      </c>
      <c r="V10">
        <f>trueraw!N9*$I10</f>
        <v>-0.15</v>
      </c>
      <c r="W10">
        <f>trueraw!O9*$I10</f>
        <v>-1.19</v>
      </c>
      <c r="X10">
        <f t="shared" si="0"/>
        <v>1</v>
      </c>
      <c r="Y10">
        <f t="shared" si="0"/>
        <v>0</v>
      </c>
      <c r="Z10">
        <f t="shared" si="0"/>
        <v>0</v>
      </c>
      <c r="AA10">
        <f t="shared" si="0"/>
        <v>0</v>
      </c>
      <c r="AB10">
        <f t="shared" si="0"/>
        <v>0</v>
      </c>
      <c r="AC10">
        <f t="shared" si="0"/>
        <v>0</v>
      </c>
      <c r="AD10">
        <f t="shared" si="0"/>
        <v>0</v>
      </c>
      <c r="AE10">
        <f t="shared" si="0"/>
        <v>0</v>
      </c>
      <c r="AF10">
        <f t="shared" si="0"/>
        <v>0</v>
      </c>
      <c r="AG10">
        <f t="shared" si="0"/>
        <v>0</v>
      </c>
      <c r="AH10">
        <f t="shared" si="1"/>
        <v>0</v>
      </c>
    </row>
    <row r="11" spans="2:34" x14ac:dyDescent="0.35">
      <c r="B11" s="1" t="str">
        <f>VLOOKUP($D11, AVs!$A$3:$B$202, 2, FALSE)</f>
        <v>_______</v>
      </c>
      <c r="C11" s="3">
        <f>VLOOKUP($D11, AVs!$A$3:$C$202, 3, FALSE)</f>
        <v>1</v>
      </c>
      <c r="D11" t="str">
        <f>trueraw!B10</f>
        <v>Joel Embiid</v>
      </c>
      <c r="E11" t="str">
        <f>trueraw!C10</f>
        <v>C</v>
      </c>
      <c r="F11" t="str">
        <f>trueraw!D10</f>
        <v>PHI</v>
      </c>
      <c r="G11">
        <f>trueraw!E10</f>
        <v>60</v>
      </c>
      <c r="H11">
        <f>trueraw!F10</f>
        <v>30.7</v>
      </c>
      <c r="I11">
        <v>1</v>
      </c>
      <c r="J11">
        <f t="shared" si="2"/>
        <v>6.3166666666666673</v>
      </c>
      <c r="K11">
        <f t="shared" si="3"/>
        <v>6.3166666666666673</v>
      </c>
      <c r="L11">
        <f t="shared" si="4"/>
        <v>6.0250000000000004</v>
      </c>
      <c r="M11">
        <f t="shared" si="5"/>
        <v>4.9833333333333325</v>
      </c>
      <c r="N11">
        <f t="shared" si="6"/>
        <v>7.9750000000000005</v>
      </c>
      <c r="O11">
        <f>trueraw!G10*$I11</f>
        <v>0.76</v>
      </c>
      <c r="P11">
        <f>trueraw!H10*$I11</f>
        <v>1.6</v>
      </c>
      <c r="Q11">
        <f>trueraw!I10*$I11</f>
        <v>-0.44</v>
      </c>
      <c r="R11">
        <f>trueraw!J10*$I11</f>
        <v>1.71</v>
      </c>
      <c r="S11">
        <f>trueraw!K10*$I11</f>
        <v>3.03</v>
      </c>
      <c r="T11">
        <f>trueraw!L10*$I11</f>
        <v>0.35</v>
      </c>
      <c r="U11">
        <f>trueraw!M10*$I11</f>
        <v>0.1</v>
      </c>
      <c r="V11">
        <f>trueraw!N10*$I11</f>
        <v>2.46</v>
      </c>
      <c r="W11">
        <f>trueraw!O10*$I11</f>
        <v>-1.99</v>
      </c>
      <c r="X11">
        <f t="shared" si="0"/>
        <v>1</v>
      </c>
      <c r="Y11">
        <f t="shared" si="0"/>
        <v>0</v>
      </c>
      <c r="Z11">
        <f t="shared" si="0"/>
        <v>0</v>
      </c>
      <c r="AA11">
        <f t="shared" si="0"/>
        <v>0</v>
      </c>
      <c r="AB11">
        <f t="shared" si="0"/>
        <v>0</v>
      </c>
      <c r="AC11">
        <f t="shared" si="0"/>
        <v>0</v>
      </c>
      <c r="AD11">
        <f t="shared" si="0"/>
        <v>0</v>
      </c>
      <c r="AE11">
        <f t="shared" si="0"/>
        <v>0</v>
      </c>
      <c r="AF11">
        <f t="shared" si="0"/>
        <v>0</v>
      </c>
      <c r="AG11">
        <f t="shared" si="0"/>
        <v>0</v>
      </c>
      <c r="AH11">
        <f t="shared" si="1"/>
        <v>0</v>
      </c>
    </row>
    <row r="12" spans="2:34" x14ac:dyDescent="0.35">
      <c r="B12" s="1" t="str">
        <f>VLOOKUP($D12, AVs!$A$3:$B$202, 2, FALSE)</f>
        <v>_______</v>
      </c>
      <c r="C12" s="3">
        <f>VLOOKUP($D12, AVs!$A$3:$C$202, 3, FALSE)</f>
        <v>1</v>
      </c>
      <c r="D12" t="str">
        <f>trueraw!B11</f>
        <v>Trae Young</v>
      </c>
      <c r="E12" t="str">
        <f>trueraw!C11</f>
        <v>PG</v>
      </c>
      <c r="F12" t="str">
        <f>trueraw!D11</f>
        <v>ATL</v>
      </c>
      <c r="G12">
        <f>trueraw!E11</f>
        <v>68</v>
      </c>
      <c r="H12">
        <f>trueraw!F11</f>
        <v>34.1</v>
      </c>
      <c r="I12">
        <v>1</v>
      </c>
      <c r="J12">
        <f t="shared" si="2"/>
        <v>7.0361111111111114</v>
      </c>
      <c r="K12">
        <f t="shared" si="3"/>
        <v>7.0361111111111114</v>
      </c>
      <c r="L12">
        <f t="shared" si="4"/>
        <v>3.2677777777777783</v>
      </c>
      <c r="M12">
        <f t="shared" si="5"/>
        <v>3.3905555555555553</v>
      </c>
      <c r="N12">
        <f t="shared" si="6"/>
        <v>9.6805555555555554</v>
      </c>
      <c r="O12">
        <f>trueraw!G11*$I12</f>
        <v>-0.67</v>
      </c>
      <c r="P12">
        <f>trueraw!H11*$I12</f>
        <v>3.86</v>
      </c>
      <c r="Q12">
        <f>trueraw!I11*$I12</f>
        <v>2.21</v>
      </c>
      <c r="R12">
        <f>trueraw!J11*$I12</f>
        <v>2.16</v>
      </c>
      <c r="S12">
        <f>trueraw!K11*$I12</f>
        <v>-0.52</v>
      </c>
      <c r="T12">
        <f>trueraw!L11*$I12</f>
        <v>3.99</v>
      </c>
      <c r="U12">
        <f>trueraw!M11*$I12</f>
        <v>0.27</v>
      </c>
      <c r="V12">
        <f>trueraw!N11*$I12</f>
        <v>-1.05</v>
      </c>
      <c r="W12">
        <f>trueraw!O11*$I12</f>
        <v>-2.8</v>
      </c>
      <c r="X12">
        <f t="shared" si="0"/>
        <v>1</v>
      </c>
      <c r="Y12">
        <f t="shared" si="0"/>
        <v>0</v>
      </c>
      <c r="Z12">
        <f t="shared" si="0"/>
        <v>0</v>
      </c>
      <c r="AA12">
        <f t="shared" si="0"/>
        <v>0</v>
      </c>
      <c r="AB12">
        <f t="shared" si="0"/>
        <v>0</v>
      </c>
      <c r="AC12">
        <f t="shared" si="0"/>
        <v>0</v>
      </c>
      <c r="AD12">
        <f t="shared" si="0"/>
        <v>0</v>
      </c>
      <c r="AE12">
        <f t="shared" si="0"/>
        <v>0</v>
      </c>
      <c r="AF12">
        <f t="shared" si="0"/>
        <v>0</v>
      </c>
      <c r="AG12">
        <f t="shared" si="0"/>
        <v>0</v>
      </c>
      <c r="AH12">
        <f t="shared" si="1"/>
        <v>0</v>
      </c>
    </row>
    <row r="13" spans="2:34" x14ac:dyDescent="0.35">
      <c r="B13" s="1" t="str">
        <f>VLOOKUP($D13, AVs!$A$3:$B$202, 2, FALSE)</f>
        <v>_______</v>
      </c>
      <c r="C13" s="3">
        <f>VLOOKUP($D13, AVs!$A$3:$C$202, 3, FALSE)</f>
        <v>1</v>
      </c>
      <c r="D13" t="str">
        <f>trueraw!B12</f>
        <v>Deandre Ayton</v>
      </c>
      <c r="E13" t="str">
        <f>trueraw!C12</f>
        <v>C</v>
      </c>
      <c r="F13" t="str">
        <f>trueraw!D12</f>
        <v>PHX</v>
      </c>
      <c r="G13">
        <f>trueraw!E12</f>
        <v>67</v>
      </c>
      <c r="H13">
        <f>trueraw!F12</f>
        <v>32.5</v>
      </c>
      <c r="I13">
        <v>1</v>
      </c>
      <c r="J13">
        <f t="shared" si="2"/>
        <v>6.6720833333333331</v>
      </c>
      <c r="K13">
        <f t="shared" si="3"/>
        <v>6.6720833333333331</v>
      </c>
      <c r="L13">
        <f t="shared" si="4"/>
        <v>6.9419444444444451</v>
      </c>
      <c r="M13">
        <f t="shared" si="5"/>
        <v>6.8302777777777779</v>
      </c>
      <c r="N13">
        <f t="shared" si="6"/>
        <v>7.221111111111111</v>
      </c>
      <c r="O13">
        <f>trueraw!G12*$I13</f>
        <v>3.47</v>
      </c>
      <c r="P13">
        <f>trueraw!H12*$I13</f>
        <v>-0.17</v>
      </c>
      <c r="Q13">
        <f>trueraw!I12*$I13</f>
        <v>-1.51</v>
      </c>
      <c r="R13">
        <f>trueraw!J12*$I13</f>
        <v>0.95</v>
      </c>
      <c r="S13">
        <f>trueraw!K12*$I13</f>
        <v>2.83</v>
      </c>
      <c r="T13">
        <f>trueraw!L12*$I13</f>
        <v>-0.28999999999999998</v>
      </c>
      <c r="U13">
        <f>trueraw!M12*$I13</f>
        <v>-0.2</v>
      </c>
      <c r="V13">
        <f>trueraw!N12*$I13</f>
        <v>2.68</v>
      </c>
      <c r="W13">
        <f>trueraw!O12*$I13</f>
        <v>-0.59</v>
      </c>
      <c r="X13">
        <f t="shared" ref="X13:AG22" si="7">IF(EXACT($B13, X$2), 1, 0)</f>
        <v>1</v>
      </c>
      <c r="Y13">
        <f t="shared" si="7"/>
        <v>0</v>
      </c>
      <c r="Z13">
        <f t="shared" si="7"/>
        <v>0</v>
      </c>
      <c r="AA13">
        <f t="shared" si="7"/>
        <v>0</v>
      </c>
      <c r="AB13">
        <f t="shared" si="7"/>
        <v>0</v>
      </c>
      <c r="AC13">
        <f t="shared" si="7"/>
        <v>0</v>
      </c>
      <c r="AD13">
        <f t="shared" si="7"/>
        <v>0</v>
      </c>
      <c r="AE13">
        <f t="shared" si="7"/>
        <v>0</v>
      </c>
      <c r="AF13">
        <f t="shared" si="7"/>
        <v>0</v>
      </c>
      <c r="AG13">
        <f t="shared" si="7"/>
        <v>0</v>
      </c>
      <c r="AH13">
        <f t="shared" si="1"/>
        <v>0</v>
      </c>
    </row>
    <row r="14" spans="2:34" x14ac:dyDescent="0.35">
      <c r="B14" s="1" t="str">
        <f>VLOOKUP($D14, AVs!$A$3:$B$202, 2, FALSE)</f>
        <v>_______</v>
      </c>
      <c r="C14" s="3">
        <f>VLOOKUP($D14, AVs!$A$3:$C$202, 3, FALSE)</f>
        <v>1</v>
      </c>
      <c r="D14" t="str">
        <f>trueraw!B13</f>
        <v>Devin Booker</v>
      </c>
      <c r="E14" t="str">
        <f>trueraw!C13</f>
        <v>SG, PG</v>
      </c>
      <c r="F14" t="str">
        <f>trueraw!D13</f>
        <v>PHX</v>
      </c>
      <c r="G14">
        <f>trueraw!E13</f>
        <v>70</v>
      </c>
      <c r="H14">
        <f>trueraw!F13</f>
        <v>35.6</v>
      </c>
      <c r="I14">
        <v>0.95</v>
      </c>
      <c r="J14">
        <f t="shared" si="2"/>
        <v>6.6222916666666682</v>
      </c>
      <c r="K14">
        <f t="shared" si="3"/>
        <v>6.6222916666666682</v>
      </c>
      <c r="L14">
        <f t="shared" si="4"/>
        <v>4.5626388888888902</v>
      </c>
      <c r="M14">
        <f t="shared" si="5"/>
        <v>2.2351388888888892</v>
      </c>
      <c r="N14">
        <f t="shared" si="6"/>
        <v>9.0236805555555559</v>
      </c>
      <c r="O14">
        <f>trueraw!G13*$I14</f>
        <v>0.67449999999999999</v>
      </c>
      <c r="P14">
        <f>trueraw!H13*$I14</f>
        <v>4.5125000000000002</v>
      </c>
      <c r="Q14">
        <f>trueraw!I13*$I14</f>
        <v>0.74099999999999999</v>
      </c>
      <c r="R14">
        <f>trueraw!J13*$I14</f>
        <v>2.0329999999999999</v>
      </c>
      <c r="S14">
        <f>trueraw!K13*$I14</f>
        <v>-0.19949999999999998</v>
      </c>
      <c r="T14">
        <f>trueraw!L13*$I14</f>
        <v>2.1185</v>
      </c>
      <c r="U14">
        <f>trueraw!M13*$I14</f>
        <v>-6.6500000000000004E-2</v>
      </c>
      <c r="V14">
        <f>trueraw!N13*$I14</f>
        <v>-0.53200000000000003</v>
      </c>
      <c r="W14">
        <f>trueraw!O13*$I14</f>
        <v>-2.4699999999999998</v>
      </c>
      <c r="X14">
        <f t="shared" si="7"/>
        <v>1</v>
      </c>
      <c r="Y14">
        <f t="shared" si="7"/>
        <v>0</v>
      </c>
      <c r="Z14">
        <f t="shared" si="7"/>
        <v>0</v>
      </c>
      <c r="AA14">
        <f t="shared" si="7"/>
        <v>0</v>
      </c>
      <c r="AB14">
        <f t="shared" si="7"/>
        <v>0</v>
      </c>
      <c r="AC14">
        <f t="shared" si="7"/>
        <v>0</v>
      </c>
      <c r="AD14">
        <f t="shared" si="7"/>
        <v>0</v>
      </c>
      <c r="AE14">
        <f t="shared" si="7"/>
        <v>0</v>
      </c>
      <c r="AF14">
        <f t="shared" si="7"/>
        <v>0</v>
      </c>
      <c r="AG14">
        <f t="shared" si="7"/>
        <v>0</v>
      </c>
      <c r="AH14">
        <f t="shared" si="1"/>
        <v>0</v>
      </c>
    </row>
    <row r="15" spans="2:34" x14ac:dyDescent="0.35">
      <c r="B15" s="1" t="str">
        <f>VLOOKUP($D15, AVs!$A$3:$B$202, 2, FALSE)</f>
        <v>_______</v>
      </c>
      <c r="C15" s="3">
        <f>VLOOKUP($D15, AVs!$A$3:$C$202, 3, FALSE)</f>
        <v>1</v>
      </c>
      <c r="D15" t="str">
        <f>trueraw!B14</f>
        <v>Paul George</v>
      </c>
      <c r="E15" t="str">
        <f>trueraw!C14</f>
        <v>SF</v>
      </c>
      <c r="F15" t="str">
        <f>trueraw!D14</f>
        <v>LAC</v>
      </c>
      <c r="G15">
        <f>trueraw!E14</f>
        <v>63</v>
      </c>
      <c r="H15">
        <f>trueraw!F14</f>
        <v>33.200000000000003</v>
      </c>
      <c r="I15">
        <v>1</v>
      </c>
      <c r="J15">
        <f t="shared" si="2"/>
        <v>5.9675000000000002</v>
      </c>
      <c r="K15">
        <f t="shared" si="3"/>
        <v>5.9675000000000002</v>
      </c>
      <c r="L15">
        <f t="shared" si="4"/>
        <v>5.2762500000000001</v>
      </c>
      <c r="M15">
        <f t="shared" si="5"/>
        <v>3.9025000000000007</v>
      </c>
      <c r="N15">
        <f t="shared" si="6"/>
        <v>7.3587500000000006</v>
      </c>
      <c r="O15">
        <f>trueraw!G14*$I15</f>
        <v>-1.23</v>
      </c>
      <c r="P15">
        <f>trueraw!H14*$I15</f>
        <v>2.36</v>
      </c>
      <c r="Q15">
        <f>trueraw!I14*$I15</f>
        <v>2.4900000000000002</v>
      </c>
      <c r="R15">
        <f>trueraw!J14*$I15</f>
        <v>1.71</v>
      </c>
      <c r="S15">
        <f>trueraw!K14*$I15</f>
        <v>0.65</v>
      </c>
      <c r="T15">
        <f>trueraw!L14*$I15</f>
        <v>0.79</v>
      </c>
      <c r="U15">
        <f>trueraw!M14*$I15</f>
        <v>1.86</v>
      </c>
      <c r="V15">
        <f>trueraw!N14*$I15</f>
        <v>-0.22</v>
      </c>
      <c r="W15">
        <f>trueraw!O14*$I15</f>
        <v>-1.59</v>
      </c>
      <c r="X15">
        <f t="shared" si="7"/>
        <v>1</v>
      </c>
      <c r="Y15">
        <f t="shared" si="7"/>
        <v>0</v>
      </c>
      <c r="Z15">
        <f t="shared" si="7"/>
        <v>0</v>
      </c>
      <c r="AA15">
        <f t="shared" si="7"/>
        <v>0</v>
      </c>
      <c r="AB15">
        <f t="shared" si="7"/>
        <v>0</v>
      </c>
      <c r="AC15">
        <f t="shared" si="7"/>
        <v>0</v>
      </c>
      <c r="AD15">
        <f t="shared" si="7"/>
        <v>0</v>
      </c>
      <c r="AE15">
        <f t="shared" si="7"/>
        <v>0</v>
      </c>
      <c r="AF15">
        <f t="shared" si="7"/>
        <v>0</v>
      </c>
      <c r="AG15">
        <f t="shared" si="7"/>
        <v>0</v>
      </c>
      <c r="AH15">
        <f t="shared" si="1"/>
        <v>0</v>
      </c>
    </row>
    <row r="16" spans="2:34" x14ac:dyDescent="0.35">
      <c r="B16" s="1" t="str">
        <f>VLOOKUP($D16, AVs!$A$3:$B$202, 2, FALSE)</f>
        <v>_______</v>
      </c>
      <c r="C16" s="3">
        <f>VLOOKUP($D16, AVs!$A$3:$C$202, 3, FALSE)</f>
        <v>1</v>
      </c>
      <c r="D16" t="str">
        <f>trueraw!B15</f>
        <v>Luka Doncic</v>
      </c>
      <c r="E16" t="str">
        <f>trueraw!C15</f>
        <v>PG</v>
      </c>
      <c r="F16" t="str">
        <f>trueraw!D15</f>
        <v>DAL</v>
      </c>
      <c r="G16">
        <f>trueraw!E15</f>
        <v>67</v>
      </c>
      <c r="H16">
        <f>trueraw!F15</f>
        <v>34.1</v>
      </c>
      <c r="I16">
        <v>1</v>
      </c>
      <c r="J16">
        <f t="shared" si="2"/>
        <v>6.3184722222222218</v>
      </c>
      <c r="K16">
        <f t="shared" si="3"/>
        <v>6.3184722222222218</v>
      </c>
      <c r="L16">
        <f t="shared" si="4"/>
        <v>2.8940277777777772</v>
      </c>
      <c r="M16">
        <f t="shared" si="5"/>
        <v>6.4394444444444439</v>
      </c>
      <c r="N16">
        <f t="shared" si="6"/>
        <v>9.2404166666666665</v>
      </c>
      <c r="O16">
        <f>trueraw!G15*$I16</f>
        <v>0.31</v>
      </c>
      <c r="P16">
        <f>trueraw!H15*$I16</f>
        <v>-0.13</v>
      </c>
      <c r="Q16">
        <f>trueraw!I15*$I16</f>
        <v>1.6</v>
      </c>
      <c r="R16">
        <f>trueraw!J15*$I16</f>
        <v>2.57</v>
      </c>
      <c r="S16">
        <f>trueraw!K15*$I16</f>
        <v>1.95</v>
      </c>
      <c r="T16">
        <f>trueraw!L15*$I16</f>
        <v>3.68</v>
      </c>
      <c r="U16">
        <f>trueraw!M15*$I16</f>
        <v>0.49</v>
      </c>
      <c r="V16">
        <f>trueraw!N15*$I16</f>
        <v>-0.54</v>
      </c>
      <c r="W16">
        <f>trueraw!O15*$I16</f>
        <v>-3.14</v>
      </c>
      <c r="X16">
        <f t="shared" si="7"/>
        <v>1</v>
      </c>
      <c r="Y16">
        <f t="shared" si="7"/>
        <v>0</v>
      </c>
      <c r="Z16">
        <f t="shared" si="7"/>
        <v>0</v>
      </c>
      <c r="AA16">
        <f t="shared" si="7"/>
        <v>0</v>
      </c>
      <c r="AB16">
        <f t="shared" si="7"/>
        <v>0</v>
      </c>
      <c r="AC16">
        <f t="shared" si="7"/>
        <v>0</v>
      </c>
      <c r="AD16">
        <f t="shared" si="7"/>
        <v>0</v>
      </c>
      <c r="AE16">
        <f t="shared" si="7"/>
        <v>0</v>
      </c>
      <c r="AF16">
        <f t="shared" si="7"/>
        <v>0</v>
      </c>
      <c r="AG16">
        <f t="shared" si="7"/>
        <v>0</v>
      </c>
      <c r="AH16">
        <f t="shared" si="1"/>
        <v>0</v>
      </c>
    </row>
    <row r="17" spans="2:34" x14ac:dyDescent="0.35">
      <c r="B17" s="1" t="str">
        <f>VLOOKUP($D17, AVs!$A$3:$B$202, 2, FALSE)</f>
        <v>_______</v>
      </c>
      <c r="C17" s="3">
        <f>VLOOKUP($D17, AVs!$A$3:$C$202, 3, FALSE)</f>
        <v>1</v>
      </c>
      <c r="D17" t="str">
        <f>trueraw!B16</f>
        <v xml:space="preserve">Kristaps Porzingis </v>
      </c>
      <c r="E17" t="str">
        <f>trueraw!C16</f>
        <v>PF, C</v>
      </c>
      <c r="F17" t="str">
        <f>trueraw!D16</f>
        <v>DAL</v>
      </c>
      <c r="G17">
        <f>trueraw!E16</f>
        <v>55</v>
      </c>
      <c r="H17">
        <f>trueraw!F16</f>
        <v>30.8</v>
      </c>
      <c r="I17">
        <v>1</v>
      </c>
      <c r="J17">
        <f t="shared" si="2"/>
        <v>5.0798611111111107</v>
      </c>
      <c r="K17">
        <f t="shared" si="3"/>
        <v>5.0798611111111107</v>
      </c>
      <c r="L17">
        <f t="shared" si="4"/>
        <v>5.3701388888888886</v>
      </c>
      <c r="M17">
        <f t="shared" si="5"/>
        <v>4.6597222222222214</v>
      </c>
      <c r="N17">
        <f t="shared" si="6"/>
        <v>5.1486111111111112</v>
      </c>
      <c r="O17">
        <f>trueraw!G16*$I17</f>
        <v>-0.84</v>
      </c>
      <c r="P17">
        <f>trueraw!H16*$I17</f>
        <v>0.55000000000000004</v>
      </c>
      <c r="Q17">
        <f>trueraw!I16*$I17</f>
        <v>1.24</v>
      </c>
      <c r="R17">
        <f>trueraw!J16*$I17</f>
        <v>1.19</v>
      </c>
      <c r="S17">
        <f>trueraw!K16*$I17</f>
        <v>1.89</v>
      </c>
      <c r="T17">
        <f>trueraw!L16*$I17</f>
        <v>-0.38</v>
      </c>
      <c r="U17">
        <f>trueraw!M16*$I17</f>
        <v>-0.51</v>
      </c>
      <c r="V17">
        <f>trueraw!N16*$I17</f>
        <v>3.6</v>
      </c>
      <c r="W17">
        <f>trueraw!O16*$I17</f>
        <v>-0.09</v>
      </c>
      <c r="X17">
        <f t="shared" si="7"/>
        <v>1</v>
      </c>
      <c r="Y17">
        <f t="shared" si="7"/>
        <v>0</v>
      </c>
      <c r="Z17">
        <f t="shared" si="7"/>
        <v>0</v>
      </c>
      <c r="AA17">
        <f t="shared" si="7"/>
        <v>0</v>
      </c>
      <c r="AB17">
        <f t="shared" si="7"/>
        <v>0</v>
      </c>
      <c r="AC17">
        <f t="shared" si="7"/>
        <v>0</v>
      </c>
      <c r="AD17">
        <f t="shared" si="7"/>
        <v>0</v>
      </c>
      <c r="AE17">
        <f t="shared" si="7"/>
        <v>0</v>
      </c>
      <c r="AF17">
        <f t="shared" si="7"/>
        <v>0</v>
      </c>
      <c r="AG17">
        <f t="shared" si="7"/>
        <v>0</v>
      </c>
      <c r="AH17">
        <f t="shared" si="1"/>
        <v>0</v>
      </c>
    </row>
    <row r="18" spans="2:34" x14ac:dyDescent="0.35">
      <c r="B18" s="1" t="str">
        <f>VLOOKUP($D18, AVs!$A$3:$B$202, 2, FALSE)</f>
        <v>_______</v>
      </c>
      <c r="C18" s="3">
        <f>VLOOKUP($D18, AVs!$A$3:$C$202, 3, FALSE)</f>
        <v>1</v>
      </c>
      <c r="D18" t="str">
        <f>trueraw!B17</f>
        <v>Jimmy Butler</v>
      </c>
      <c r="E18" t="str">
        <f>trueraw!C17</f>
        <v>SF, SG</v>
      </c>
      <c r="F18" t="str">
        <f>trueraw!D17</f>
        <v>MIA</v>
      </c>
      <c r="G18">
        <f>trueraw!E17</f>
        <v>64</v>
      </c>
      <c r="H18">
        <f>trueraw!F17</f>
        <v>33.4</v>
      </c>
      <c r="I18">
        <v>1</v>
      </c>
      <c r="J18">
        <f t="shared" si="2"/>
        <v>5.8933333333333326</v>
      </c>
      <c r="K18">
        <f t="shared" si="3"/>
        <v>5.8933333333333326</v>
      </c>
      <c r="L18">
        <f t="shared" si="4"/>
        <v>4.177777777777778</v>
      </c>
      <c r="M18">
        <f t="shared" si="5"/>
        <v>3.5822222222222222</v>
      </c>
      <c r="N18">
        <f t="shared" si="6"/>
        <v>6.8088888888888883</v>
      </c>
      <c r="O18">
        <f>trueraw!G17*$I18</f>
        <v>-0.15</v>
      </c>
      <c r="P18">
        <f>trueraw!H17*$I18</f>
        <v>2.6</v>
      </c>
      <c r="Q18">
        <f>trueraw!I17*$I18</f>
        <v>-0.84</v>
      </c>
      <c r="R18">
        <f>trueraw!J17*$I18</f>
        <v>1.1000000000000001</v>
      </c>
      <c r="S18">
        <f>trueraw!K17*$I18</f>
        <v>0.72</v>
      </c>
      <c r="T18">
        <f>trueraw!L17*$I18</f>
        <v>1.93</v>
      </c>
      <c r="U18">
        <f>trueraw!M17*$I18</f>
        <v>2.15</v>
      </c>
      <c r="V18">
        <f>trueraw!N17*$I18</f>
        <v>0.15</v>
      </c>
      <c r="W18">
        <f>trueraw!O17*$I18</f>
        <v>-1.03</v>
      </c>
      <c r="X18">
        <f t="shared" si="7"/>
        <v>1</v>
      </c>
      <c r="Y18">
        <f t="shared" si="7"/>
        <v>0</v>
      </c>
      <c r="Z18">
        <f t="shared" si="7"/>
        <v>0</v>
      </c>
      <c r="AA18">
        <f t="shared" si="7"/>
        <v>0</v>
      </c>
      <c r="AB18">
        <f t="shared" si="7"/>
        <v>0</v>
      </c>
      <c r="AC18">
        <f t="shared" si="7"/>
        <v>0</v>
      </c>
      <c r="AD18">
        <f t="shared" si="7"/>
        <v>0</v>
      </c>
      <c r="AE18">
        <f t="shared" si="7"/>
        <v>0</v>
      </c>
      <c r="AF18">
        <f t="shared" si="7"/>
        <v>0</v>
      </c>
      <c r="AG18">
        <f t="shared" si="7"/>
        <v>0</v>
      </c>
      <c r="AH18">
        <f t="shared" si="1"/>
        <v>0</v>
      </c>
    </row>
    <row r="19" spans="2:34" x14ac:dyDescent="0.35">
      <c r="B19" s="1" t="str">
        <f>VLOOKUP($D19, AVs!$A$3:$B$202, 2, FALSE)</f>
        <v>_______</v>
      </c>
      <c r="C19" s="3">
        <f>VLOOKUP($D19, AVs!$A$3:$C$202, 3, FALSE)</f>
        <v>1</v>
      </c>
      <c r="D19" t="str">
        <f>trueraw!B18</f>
        <v>Jayson Tatum</v>
      </c>
      <c r="E19" t="str">
        <f>trueraw!C18</f>
        <v>PF, SF</v>
      </c>
      <c r="F19" t="str">
        <f>trueraw!D18</f>
        <v>BOS</v>
      </c>
      <c r="G19">
        <f>trueraw!E18</f>
        <v>70</v>
      </c>
      <c r="H19">
        <f>trueraw!F18</f>
        <v>34.6</v>
      </c>
      <c r="I19">
        <v>1</v>
      </c>
      <c r="J19">
        <f t="shared" si="2"/>
        <v>6.3680555555555562</v>
      </c>
      <c r="K19">
        <f t="shared" si="3"/>
        <v>6.3680555555555562</v>
      </c>
      <c r="L19">
        <f t="shared" si="4"/>
        <v>5.8722222222222227</v>
      </c>
      <c r="M19">
        <f t="shared" si="5"/>
        <v>5.5027777777777773</v>
      </c>
      <c r="N19">
        <f t="shared" si="6"/>
        <v>7.3597222222222225</v>
      </c>
      <c r="O19">
        <f>trueraw!G18*$I19</f>
        <v>-0.28000000000000003</v>
      </c>
      <c r="P19">
        <f>trueraw!H18*$I19</f>
        <v>0.89</v>
      </c>
      <c r="Q19">
        <f>trueraw!I18*$I19</f>
        <v>1.72</v>
      </c>
      <c r="R19">
        <f>trueraw!J18*$I19</f>
        <v>1.74</v>
      </c>
      <c r="S19">
        <f>trueraw!K18*$I19</f>
        <v>0.96</v>
      </c>
      <c r="T19">
        <f>trueraw!L18*$I19</f>
        <v>0.51</v>
      </c>
      <c r="U19">
        <f>trueraw!M18*$I19</f>
        <v>1.25</v>
      </c>
      <c r="V19">
        <f>trueraw!N18*$I19</f>
        <v>0.78</v>
      </c>
      <c r="W19">
        <f>trueraw!O18*$I19</f>
        <v>-1.02</v>
      </c>
      <c r="X19">
        <f t="shared" si="7"/>
        <v>1</v>
      </c>
      <c r="Y19">
        <f t="shared" si="7"/>
        <v>0</v>
      </c>
      <c r="Z19">
        <f t="shared" si="7"/>
        <v>0</v>
      </c>
      <c r="AA19">
        <f t="shared" si="7"/>
        <v>0</v>
      </c>
      <c r="AB19">
        <f t="shared" si="7"/>
        <v>0</v>
      </c>
      <c r="AC19">
        <f t="shared" si="7"/>
        <v>0</v>
      </c>
      <c r="AD19">
        <f t="shared" si="7"/>
        <v>0</v>
      </c>
      <c r="AE19">
        <f t="shared" si="7"/>
        <v>0</v>
      </c>
      <c r="AF19">
        <f t="shared" si="7"/>
        <v>0</v>
      </c>
      <c r="AG19">
        <f t="shared" si="7"/>
        <v>0</v>
      </c>
      <c r="AH19">
        <f t="shared" si="1"/>
        <v>0</v>
      </c>
    </row>
    <row r="20" spans="2:34" x14ac:dyDescent="0.35">
      <c r="B20" s="1" t="str">
        <f>VLOOKUP($D20, AVs!$A$3:$B$202, 2, FALSE)</f>
        <v>_______</v>
      </c>
      <c r="C20" s="3">
        <f>VLOOKUP($D20, AVs!$A$3:$C$202, 3, FALSE)</f>
        <v>1</v>
      </c>
      <c r="D20" t="str">
        <f>trueraw!B19</f>
        <v>Giannis Antetokounmpo</v>
      </c>
      <c r="E20" t="str">
        <f>trueraw!C19</f>
        <v>PF, SF</v>
      </c>
      <c r="F20" t="str">
        <f>trueraw!D19</f>
        <v>MIL</v>
      </c>
      <c r="G20">
        <f>trueraw!E19</f>
        <v>69</v>
      </c>
      <c r="H20">
        <f>trueraw!F19</f>
        <v>30.8</v>
      </c>
      <c r="I20">
        <v>1</v>
      </c>
      <c r="J20">
        <f t="shared" si="2"/>
        <v>6.1620833333333351</v>
      </c>
      <c r="K20">
        <f t="shared" si="3"/>
        <v>6.1620833333333351</v>
      </c>
      <c r="L20">
        <f t="shared" si="4"/>
        <v>4.4562500000000007</v>
      </c>
      <c r="M20">
        <f t="shared" si="5"/>
        <v>10.771666666666667</v>
      </c>
      <c r="N20">
        <f t="shared" si="6"/>
        <v>8.663333333333334</v>
      </c>
      <c r="O20">
        <f>trueraw!G19*$I20</f>
        <v>4.18</v>
      </c>
      <c r="P20">
        <f>trueraw!H19*$I20</f>
        <v>-4.8099999999999996</v>
      </c>
      <c r="Q20">
        <f>trueraw!I19*$I20</f>
        <v>0.12</v>
      </c>
      <c r="R20">
        <f>trueraw!J19*$I20</f>
        <v>2.63</v>
      </c>
      <c r="S20">
        <f>trueraw!K19*$I20</f>
        <v>3.7</v>
      </c>
      <c r="T20">
        <f>trueraw!L19*$I20</f>
        <v>1.78</v>
      </c>
      <c r="U20">
        <f>trueraw!M19*$I20</f>
        <v>0.27</v>
      </c>
      <c r="V20">
        <f>trueraw!N19*$I20</f>
        <v>1.17</v>
      </c>
      <c r="W20">
        <f>trueraw!O19*$I20</f>
        <v>-2.61</v>
      </c>
      <c r="X20">
        <f t="shared" si="7"/>
        <v>1</v>
      </c>
      <c r="Y20">
        <f t="shared" si="7"/>
        <v>0</v>
      </c>
      <c r="Z20">
        <f t="shared" si="7"/>
        <v>0</v>
      </c>
      <c r="AA20">
        <f t="shared" si="7"/>
        <v>0</v>
      </c>
      <c r="AB20">
        <f t="shared" si="7"/>
        <v>0</v>
      </c>
      <c r="AC20">
        <f t="shared" si="7"/>
        <v>0</v>
      </c>
      <c r="AD20">
        <f t="shared" si="7"/>
        <v>0</v>
      </c>
      <c r="AE20">
        <f t="shared" si="7"/>
        <v>0</v>
      </c>
      <c r="AF20">
        <f t="shared" si="7"/>
        <v>0</v>
      </c>
      <c r="AG20">
        <f t="shared" si="7"/>
        <v>0</v>
      </c>
      <c r="AH20">
        <f t="shared" si="1"/>
        <v>0</v>
      </c>
    </row>
    <row r="21" spans="2:34" x14ac:dyDescent="0.35">
      <c r="B21" s="1" t="str">
        <f>VLOOKUP($D21, AVs!$A$3:$B$202, 2, FALSE)</f>
        <v>_______</v>
      </c>
      <c r="C21" s="3">
        <f>VLOOKUP($D21, AVs!$A$3:$C$202, 3, FALSE)</f>
        <v>1</v>
      </c>
      <c r="D21" t="str">
        <f>trueraw!B20</f>
        <v>Nikola Vucevic</v>
      </c>
      <c r="E21" t="str">
        <f>trueraw!C20</f>
        <v>C</v>
      </c>
      <c r="F21" t="str">
        <f>trueraw!D20</f>
        <v>ORL</v>
      </c>
      <c r="G21">
        <f>trueraw!E20</f>
        <v>69</v>
      </c>
      <c r="H21">
        <f>trueraw!F20</f>
        <v>31.6</v>
      </c>
      <c r="I21">
        <v>1</v>
      </c>
      <c r="J21">
        <f t="shared" si="2"/>
        <v>6.1524999999999999</v>
      </c>
      <c r="K21">
        <f t="shared" si="3"/>
        <v>6.1524999999999999</v>
      </c>
      <c r="L21">
        <f t="shared" si="4"/>
        <v>5.5966666666666667</v>
      </c>
      <c r="M21">
        <f t="shared" si="5"/>
        <v>5.9416666666666673</v>
      </c>
      <c r="N21">
        <f t="shared" si="6"/>
        <v>5.9512499999999999</v>
      </c>
      <c r="O21">
        <f>trueraw!G20*$I21</f>
        <v>1.1299999999999999</v>
      </c>
      <c r="P21">
        <f>trueraw!H20*$I21</f>
        <v>0.22</v>
      </c>
      <c r="Q21">
        <f>trueraw!I20*$I21</f>
        <v>0.28000000000000003</v>
      </c>
      <c r="R21">
        <f>trueraw!J20*$I21</f>
        <v>1.02</v>
      </c>
      <c r="S21">
        <f>trueraw!K20*$I21</f>
        <v>2.4</v>
      </c>
      <c r="T21">
        <f>trueraw!L20*$I21</f>
        <v>0.57999999999999996</v>
      </c>
      <c r="U21">
        <f>trueraw!M20*$I21</f>
        <v>-0.05</v>
      </c>
      <c r="V21">
        <f>trueraw!N20*$I21</f>
        <v>0.63</v>
      </c>
      <c r="W21">
        <f>trueraw!O20*$I21</f>
        <v>0.21</v>
      </c>
      <c r="X21">
        <f t="shared" si="7"/>
        <v>1</v>
      </c>
      <c r="Y21">
        <f t="shared" si="7"/>
        <v>0</v>
      </c>
      <c r="Z21">
        <f t="shared" si="7"/>
        <v>0</v>
      </c>
      <c r="AA21">
        <f t="shared" si="7"/>
        <v>0</v>
      </c>
      <c r="AB21">
        <f t="shared" si="7"/>
        <v>0</v>
      </c>
      <c r="AC21">
        <f t="shared" si="7"/>
        <v>0</v>
      </c>
      <c r="AD21">
        <f t="shared" si="7"/>
        <v>0</v>
      </c>
      <c r="AE21">
        <f t="shared" si="7"/>
        <v>0</v>
      </c>
      <c r="AF21">
        <f t="shared" si="7"/>
        <v>0</v>
      </c>
      <c r="AG21">
        <f t="shared" si="7"/>
        <v>0</v>
      </c>
      <c r="AH21">
        <f t="shared" si="1"/>
        <v>0</v>
      </c>
    </row>
    <row r="22" spans="2:34" x14ac:dyDescent="0.35">
      <c r="B22" s="1" t="str">
        <f>VLOOKUP($D22, AVs!$A$3:$B$202, 2, FALSE)</f>
        <v>_______</v>
      </c>
      <c r="C22" s="3">
        <f>VLOOKUP($D22, AVs!$A$3:$C$202, 3, FALSE)</f>
        <v>1</v>
      </c>
      <c r="D22" t="str">
        <f>trueraw!B21</f>
        <v>Bam Adebayo</v>
      </c>
      <c r="E22" t="str">
        <f>trueraw!C21</f>
        <v>C, PF</v>
      </c>
      <c r="F22" t="str">
        <f>trueraw!D21</f>
        <v>MIA</v>
      </c>
      <c r="G22">
        <f>trueraw!E21</f>
        <v>65</v>
      </c>
      <c r="H22">
        <f>trueraw!F21</f>
        <v>34.5</v>
      </c>
      <c r="I22">
        <v>1</v>
      </c>
      <c r="J22">
        <f t="shared" si="2"/>
        <v>5.3895833333333334</v>
      </c>
      <c r="K22">
        <f t="shared" si="3"/>
        <v>5.3895833333333334</v>
      </c>
      <c r="L22">
        <f t="shared" si="4"/>
        <v>3.9541666666666666</v>
      </c>
      <c r="M22">
        <f t="shared" si="5"/>
        <v>6.5451388888888893</v>
      </c>
      <c r="N22">
        <f t="shared" si="6"/>
        <v>6.8520833333333329</v>
      </c>
      <c r="O22">
        <f>trueraw!G21*$I22</f>
        <v>3.19</v>
      </c>
      <c r="P22">
        <f>trueraw!H21*$I22</f>
        <v>-1.28</v>
      </c>
      <c r="Q22">
        <f>trueraw!I21*$I22</f>
        <v>-1.75</v>
      </c>
      <c r="R22">
        <f>trueraw!J21*$I22</f>
        <v>0.75</v>
      </c>
      <c r="S22">
        <f>trueraw!K21*$I22</f>
        <v>2.46</v>
      </c>
      <c r="T22">
        <f>trueraw!L21*$I22</f>
        <v>1.59</v>
      </c>
      <c r="U22">
        <f>trueraw!M21*$I22</f>
        <v>0.61</v>
      </c>
      <c r="V22">
        <f>trueraw!N21*$I22</f>
        <v>2.02</v>
      </c>
      <c r="W22">
        <f>trueraw!O21*$I22</f>
        <v>-1.62</v>
      </c>
      <c r="X22">
        <f t="shared" si="7"/>
        <v>1</v>
      </c>
      <c r="Y22">
        <f t="shared" si="7"/>
        <v>0</v>
      </c>
      <c r="Z22">
        <f t="shared" si="7"/>
        <v>0</v>
      </c>
      <c r="AA22">
        <f t="shared" si="7"/>
        <v>0</v>
      </c>
      <c r="AB22">
        <f t="shared" si="7"/>
        <v>0</v>
      </c>
      <c r="AC22">
        <f t="shared" si="7"/>
        <v>0</v>
      </c>
      <c r="AD22">
        <f t="shared" si="7"/>
        <v>0</v>
      </c>
      <c r="AE22">
        <f t="shared" si="7"/>
        <v>0</v>
      </c>
      <c r="AF22">
        <f t="shared" si="7"/>
        <v>0</v>
      </c>
      <c r="AG22">
        <f t="shared" si="7"/>
        <v>0</v>
      </c>
      <c r="AH22">
        <f t="shared" si="1"/>
        <v>0</v>
      </c>
    </row>
    <row r="23" spans="2:34" x14ac:dyDescent="0.35">
      <c r="B23" s="1" t="str">
        <f>VLOOKUP($D23, AVs!$A$3:$B$202, 2, FALSE)</f>
        <v>_______</v>
      </c>
      <c r="C23" s="3">
        <f>VLOOKUP($D23, AVs!$A$3:$C$202, 3, FALSE)</f>
        <v>1</v>
      </c>
      <c r="D23" t="str">
        <f>trueraw!B22</f>
        <v xml:space="preserve">Jusuf Nurkic </v>
      </c>
      <c r="E23" t="str">
        <f>trueraw!C22</f>
        <v>C</v>
      </c>
      <c r="F23" t="str">
        <f>trueraw!D22</f>
        <v>POR</v>
      </c>
      <c r="G23">
        <f>trueraw!E22</f>
        <v>60</v>
      </c>
      <c r="H23">
        <f>trueraw!F22</f>
        <v>30.1</v>
      </c>
      <c r="I23">
        <v>1</v>
      </c>
      <c r="J23">
        <f t="shared" si="2"/>
        <v>4.875</v>
      </c>
      <c r="K23">
        <f t="shared" si="3"/>
        <v>4.875</v>
      </c>
      <c r="L23">
        <f t="shared" si="4"/>
        <v>4.3833333333333337</v>
      </c>
      <c r="M23">
        <f t="shared" si="5"/>
        <v>4.6500000000000004</v>
      </c>
      <c r="N23">
        <f t="shared" si="6"/>
        <v>5.4499999999999993</v>
      </c>
      <c r="O23">
        <f>trueraw!G22*$I23</f>
        <v>1.17</v>
      </c>
      <c r="P23">
        <f>trueraw!H22*$I23</f>
        <v>0.27</v>
      </c>
      <c r="Q23">
        <f>trueraw!I22*$I23</f>
        <v>-1.29</v>
      </c>
      <c r="R23">
        <f>trueraw!J22*$I23</f>
        <v>0.44</v>
      </c>
      <c r="S23">
        <f>trueraw!K22*$I23</f>
        <v>2.0499999999999998</v>
      </c>
      <c r="T23">
        <f>trueraw!L22*$I23</f>
        <v>0.59</v>
      </c>
      <c r="U23">
        <f>trueraw!M22*$I23</f>
        <v>0.83</v>
      </c>
      <c r="V23">
        <f>trueraw!N22*$I23</f>
        <v>2.48</v>
      </c>
      <c r="W23">
        <f>trueraw!O22*$I23</f>
        <v>-0.69</v>
      </c>
      <c r="X23">
        <f t="shared" ref="X23:AG32" si="8">IF(EXACT($B23, X$2), 1, 0)</f>
        <v>1</v>
      </c>
      <c r="Y23">
        <f t="shared" si="8"/>
        <v>0</v>
      </c>
      <c r="Z23">
        <f t="shared" si="8"/>
        <v>0</v>
      </c>
      <c r="AA23">
        <f t="shared" si="8"/>
        <v>0</v>
      </c>
      <c r="AB23">
        <f t="shared" si="8"/>
        <v>0</v>
      </c>
      <c r="AC23">
        <f t="shared" si="8"/>
        <v>0</v>
      </c>
      <c r="AD23">
        <f t="shared" si="8"/>
        <v>0</v>
      </c>
      <c r="AE23">
        <f t="shared" si="8"/>
        <v>0</v>
      </c>
      <c r="AF23">
        <f t="shared" si="8"/>
        <v>0</v>
      </c>
      <c r="AG23">
        <f t="shared" si="8"/>
        <v>0</v>
      </c>
      <c r="AH23">
        <f t="shared" si="1"/>
        <v>0</v>
      </c>
    </row>
    <row r="24" spans="2:34" x14ac:dyDescent="0.35">
      <c r="B24" s="1" t="str">
        <f>VLOOKUP($D24, AVs!$A$3:$B$202, 2, FALSE)</f>
        <v>_______</v>
      </c>
      <c r="C24" s="3">
        <f>VLOOKUP($D24, AVs!$A$3:$C$202, 3, FALSE)</f>
        <v>1</v>
      </c>
      <c r="D24" t="str">
        <f>trueraw!B23</f>
        <v>John Collins</v>
      </c>
      <c r="E24" t="str">
        <f>trueraw!C23</f>
        <v>PF, C</v>
      </c>
      <c r="F24" t="str">
        <f>trueraw!D23</f>
        <v>ATL</v>
      </c>
      <c r="G24">
        <f>trueraw!E23</f>
        <v>65</v>
      </c>
      <c r="H24">
        <f>trueraw!F23</f>
        <v>31.1</v>
      </c>
      <c r="I24">
        <v>1</v>
      </c>
      <c r="J24">
        <f t="shared" si="2"/>
        <v>5.1097222222222216</v>
      </c>
      <c r="K24">
        <f t="shared" si="3"/>
        <v>5.1097222222222216</v>
      </c>
      <c r="L24">
        <f t="shared" si="4"/>
        <v>5.615277777777778</v>
      </c>
      <c r="M24">
        <f t="shared" si="5"/>
        <v>4.9111111111111105</v>
      </c>
      <c r="N24">
        <f t="shared" si="6"/>
        <v>5.4618055555555545</v>
      </c>
      <c r="O24">
        <f>trueraw!G23*$I24</f>
        <v>3.06</v>
      </c>
      <c r="P24">
        <f>trueraw!H23*$I24</f>
        <v>0.22</v>
      </c>
      <c r="Q24">
        <f>trueraw!I23*$I24</f>
        <v>-0.13</v>
      </c>
      <c r="R24">
        <f>trueraw!J23*$I24</f>
        <v>0.88</v>
      </c>
      <c r="S24">
        <f>trueraw!K23*$I24</f>
        <v>1.48</v>
      </c>
      <c r="T24">
        <f>trueraw!L23*$I24</f>
        <v>-0.56000000000000005</v>
      </c>
      <c r="U24">
        <f>trueraw!M23*$I24</f>
        <v>-0.34</v>
      </c>
      <c r="V24">
        <f>trueraw!N23*$I24</f>
        <v>1.44</v>
      </c>
      <c r="W24">
        <f>trueraw!O23*$I24</f>
        <v>-0.39</v>
      </c>
      <c r="X24">
        <f t="shared" si="8"/>
        <v>1</v>
      </c>
      <c r="Y24">
        <f t="shared" si="8"/>
        <v>0</v>
      </c>
      <c r="Z24">
        <f t="shared" si="8"/>
        <v>0</v>
      </c>
      <c r="AA24">
        <f t="shared" si="8"/>
        <v>0</v>
      </c>
      <c r="AB24">
        <f t="shared" si="8"/>
        <v>0</v>
      </c>
      <c r="AC24">
        <f t="shared" si="8"/>
        <v>0</v>
      </c>
      <c r="AD24">
        <f t="shared" si="8"/>
        <v>0</v>
      </c>
      <c r="AE24">
        <f t="shared" si="8"/>
        <v>0</v>
      </c>
      <c r="AF24">
        <f t="shared" si="8"/>
        <v>0</v>
      </c>
      <c r="AG24">
        <f t="shared" si="8"/>
        <v>0</v>
      </c>
      <c r="AH24">
        <f t="shared" si="1"/>
        <v>0</v>
      </c>
    </row>
    <row r="25" spans="2:34" x14ac:dyDescent="0.35">
      <c r="B25" s="1" t="str">
        <f>VLOOKUP($D25, AVs!$A$3:$B$202, 2, FALSE)</f>
        <v>_______</v>
      </c>
      <c r="C25" s="3">
        <f>VLOOKUP($D25, AVs!$A$3:$C$202, 3, FALSE)</f>
        <v>1</v>
      </c>
      <c r="D25" t="str">
        <f>trueraw!B24</f>
        <v xml:space="preserve">LeBron James </v>
      </c>
      <c r="E25" t="str">
        <f>trueraw!C24</f>
        <v>SF, PF</v>
      </c>
      <c r="F25" t="str">
        <f>trueraw!D24</f>
        <v>LAL</v>
      </c>
      <c r="G25">
        <f>trueraw!E24</f>
        <v>59</v>
      </c>
      <c r="H25">
        <f>trueraw!F24</f>
        <v>34.1</v>
      </c>
      <c r="I25">
        <v>1</v>
      </c>
      <c r="J25">
        <f t="shared" si="2"/>
        <v>4.5397222222222222</v>
      </c>
      <c r="K25">
        <f t="shared" si="3"/>
        <v>4.5397222222222222</v>
      </c>
      <c r="L25">
        <f t="shared" si="4"/>
        <v>1.0816666666666668</v>
      </c>
      <c r="M25">
        <f t="shared" si="5"/>
        <v>6.252361111111111</v>
      </c>
      <c r="N25">
        <f t="shared" si="6"/>
        <v>6.7604166666666661</v>
      </c>
      <c r="O25">
        <f>trueraw!G24*$I25</f>
        <v>1.66</v>
      </c>
      <c r="P25">
        <f>trueraw!H24*$I25</f>
        <v>-2.09</v>
      </c>
      <c r="Q25">
        <f>trueraw!I24*$I25</f>
        <v>0.75</v>
      </c>
      <c r="R25">
        <f>trueraw!J24*$I25</f>
        <v>1.89</v>
      </c>
      <c r="S25">
        <f>trueraw!K24*$I25</f>
        <v>1.24</v>
      </c>
      <c r="T25">
        <f>trueraw!L24*$I25</f>
        <v>4.22</v>
      </c>
      <c r="U25">
        <f>trueraw!M24*$I25</f>
        <v>0.68</v>
      </c>
      <c r="V25">
        <f>trueraw!N24*$I25</f>
        <v>-0.1</v>
      </c>
      <c r="W25">
        <f>trueraw!O24*$I25</f>
        <v>-2.71</v>
      </c>
      <c r="X25">
        <f t="shared" si="8"/>
        <v>1</v>
      </c>
      <c r="Y25">
        <f t="shared" si="8"/>
        <v>0</v>
      </c>
      <c r="Z25">
        <f t="shared" si="8"/>
        <v>0</v>
      </c>
      <c r="AA25">
        <f t="shared" si="8"/>
        <v>0</v>
      </c>
      <c r="AB25">
        <f t="shared" si="8"/>
        <v>0</v>
      </c>
      <c r="AC25">
        <f t="shared" si="8"/>
        <v>0</v>
      </c>
      <c r="AD25">
        <f t="shared" si="8"/>
        <v>0</v>
      </c>
      <c r="AE25">
        <f t="shared" si="8"/>
        <v>0</v>
      </c>
      <c r="AF25">
        <f t="shared" si="8"/>
        <v>0</v>
      </c>
      <c r="AG25">
        <f t="shared" si="8"/>
        <v>0</v>
      </c>
      <c r="AH25">
        <f t="shared" si="1"/>
        <v>0</v>
      </c>
    </row>
    <row r="26" spans="2:34" x14ac:dyDescent="0.35">
      <c r="B26" s="1" t="str">
        <f>VLOOKUP($D26, AVs!$A$3:$B$202, 2, FALSE)</f>
        <v>_______</v>
      </c>
      <c r="C26" s="3">
        <f>VLOOKUP($D26, AVs!$A$3:$C$202, 3, FALSE)</f>
        <v>1</v>
      </c>
      <c r="D26" t="str">
        <f>trueraw!B25</f>
        <v>Rudy Gobert</v>
      </c>
      <c r="E26" t="str">
        <f>trueraw!C25</f>
        <v>C</v>
      </c>
      <c r="F26" t="str">
        <f>trueraw!D25</f>
        <v>UTA</v>
      </c>
      <c r="G26">
        <f>trueraw!E25</f>
        <v>67</v>
      </c>
      <c r="H26">
        <f>trueraw!F25</f>
        <v>34.799999999999997</v>
      </c>
      <c r="I26">
        <v>1</v>
      </c>
      <c r="J26">
        <f t="shared" si="2"/>
        <v>5.1552777777777781</v>
      </c>
      <c r="K26">
        <f t="shared" si="3"/>
        <v>5.1552777777777781</v>
      </c>
      <c r="L26">
        <f t="shared" si="4"/>
        <v>5.6670833333333333</v>
      </c>
      <c r="M26">
        <f t="shared" si="5"/>
        <v>8.8030555555555559</v>
      </c>
      <c r="N26">
        <f t="shared" si="6"/>
        <v>5.5740277777777782</v>
      </c>
      <c r="O26">
        <f>trueraw!G25*$I26</f>
        <v>4.82</v>
      </c>
      <c r="P26">
        <f>trueraw!H25*$I26</f>
        <v>-3.92</v>
      </c>
      <c r="Q26">
        <f>trueraw!I25*$I26</f>
        <v>-1.75</v>
      </c>
      <c r="R26">
        <f>trueraw!J25*$I26</f>
        <v>0.36</v>
      </c>
      <c r="S26">
        <f>trueraw!K25*$I26</f>
        <v>3.67</v>
      </c>
      <c r="T26">
        <f>trueraw!L25*$I26</f>
        <v>-0.55000000000000004</v>
      </c>
      <c r="U26">
        <f>trueraw!M25*$I26</f>
        <v>-0.46</v>
      </c>
      <c r="V26">
        <f>trueraw!N25*$I26</f>
        <v>3.82</v>
      </c>
      <c r="W26">
        <f>trueraw!O25*$I26</f>
        <v>-0.45</v>
      </c>
      <c r="X26">
        <f t="shared" si="8"/>
        <v>1</v>
      </c>
      <c r="Y26">
        <f t="shared" si="8"/>
        <v>0</v>
      </c>
      <c r="Z26">
        <f t="shared" si="8"/>
        <v>0</v>
      </c>
      <c r="AA26">
        <f t="shared" si="8"/>
        <v>0</v>
      </c>
      <c r="AB26">
        <f t="shared" si="8"/>
        <v>0</v>
      </c>
      <c r="AC26">
        <f t="shared" si="8"/>
        <v>0</v>
      </c>
      <c r="AD26">
        <f t="shared" si="8"/>
        <v>0</v>
      </c>
      <c r="AE26">
        <f t="shared" si="8"/>
        <v>0</v>
      </c>
      <c r="AF26">
        <f t="shared" si="8"/>
        <v>0</v>
      </c>
      <c r="AG26">
        <f t="shared" si="8"/>
        <v>0</v>
      </c>
      <c r="AH26">
        <f t="shared" si="1"/>
        <v>0</v>
      </c>
    </row>
    <row r="27" spans="2:34" x14ac:dyDescent="0.35">
      <c r="B27" s="1" t="str">
        <f>VLOOKUP($D27, AVs!$A$3:$B$202, 2, FALSE)</f>
        <v>_______</v>
      </c>
      <c r="C27" s="3">
        <f>VLOOKUP($D27, AVs!$A$3:$C$202, 3, FALSE)</f>
        <v>1</v>
      </c>
      <c r="D27" t="str">
        <f>trueraw!B26</f>
        <v>Khris Middleton</v>
      </c>
      <c r="E27" t="str">
        <f>trueraw!C26</f>
        <v>SF, SG</v>
      </c>
      <c r="F27" t="str">
        <f>trueraw!D26</f>
        <v>MIL</v>
      </c>
      <c r="G27">
        <f>trueraw!E26</f>
        <v>67</v>
      </c>
      <c r="H27">
        <f>trueraw!F26</f>
        <v>31.1</v>
      </c>
      <c r="I27">
        <v>1</v>
      </c>
      <c r="J27">
        <f t="shared" si="2"/>
        <v>5.0994444444444449</v>
      </c>
      <c r="K27">
        <f t="shared" si="3"/>
        <v>5.0994444444444449</v>
      </c>
      <c r="L27">
        <f t="shared" si="4"/>
        <v>4.0665277777777771</v>
      </c>
      <c r="M27">
        <f t="shared" si="5"/>
        <v>2.9777777777777779</v>
      </c>
      <c r="N27">
        <f t="shared" si="6"/>
        <v>5.9183333333333339</v>
      </c>
      <c r="O27">
        <f>trueraw!G26*$I27</f>
        <v>0.53</v>
      </c>
      <c r="P27">
        <f>trueraw!H26*$I27</f>
        <v>2.2799999999999998</v>
      </c>
      <c r="Q27">
        <f>trueraw!I26*$I27</f>
        <v>1.1299999999999999</v>
      </c>
      <c r="R27">
        <f>trueraw!J26*$I27</f>
        <v>1.21</v>
      </c>
      <c r="S27">
        <f>trueraw!K26*$I27</f>
        <v>0.69</v>
      </c>
      <c r="T27">
        <f>trueraw!L26*$I27</f>
        <v>1.1100000000000001</v>
      </c>
      <c r="U27">
        <f>trueraw!M26*$I27</f>
        <v>0.46</v>
      </c>
      <c r="V27">
        <f>trueraw!N26*$I27</f>
        <v>-1.05</v>
      </c>
      <c r="W27">
        <f>trueraw!O26*$I27</f>
        <v>-0.88</v>
      </c>
      <c r="X27">
        <f t="shared" si="8"/>
        <v>1</v>
      </c>
      <c r="Y27">
        <f t="shared" si="8"/>
        <v>0</v>
      </c>
      <c r="Z27">
        <f t="shared" si="8"/>
        <v>0</v>
      </c>
      <c r="AA27">
        <f t="shared" si="8"/>
        <v>0</v>
      </c>
      <c r="AB27">
        <f t="shared" si="8"/>
        <v>0</v>
      </c>
      <c r="AC27">
        <f t="shared" si="8"/>
        <v>0</v>
      </c>
      <c r="AD27">
        <f t="shared" si="8"/>
        <v>0</v>
      </c>
      <c r="AE27">
        <f t="shared" si="8"/>
        <v>0</v>
      </c>
      <c r="AF27">
        <f t="shared" si="8"/>
        <v>0</v>
      </c>
      <c r="AG27">
        <f t="shared" si="8"/>
        <v>0</v>
      </c>
      <c r="AH27">
        <f t="shared" si="1"/>
        <v>0</v>
      </c>
    </row>
    <row r="28" spans="2:34" x14ac:dyDescent="0.35">
      <c r="B28" s="1" t="str">
        <f>VLOOKUP($D28, AVs!$A$3:$B$202, 2, FALSE)</f>
        <v>_______</v>
      </c>
      <c r="C28" s="3">
        <f>VLOOKUP($D28, AVs!$A$3:$C$202, 3, FALSE)</f>
        <v>1</v>
      </c>
      <c r="D28" t="str">
        <f>trueraw!B27</f>
        <v>Chris Paul</v>
      </c>
      <c r="E28" t="str">
        <f>trueraw!C27</f>
        <v>PG</v>
      </c>
      <c r="F28" t="str">
        <f>trueraw!D27</f>
        <v>PHX</v>
      </c>
      <c r="G28">
        <f>trueraw!E27</f>
        <v>61</v>
      </c>
      <c r="H28">
        <f>trueraw!F27</f>
        <v>28.5</v>
      </c>
      <c r="I28">
        <v>1</v>
      </c>
      <c r="J28">
        <f t="shared" si="2"/>
        <v>4.2361111111111107</v>
      </c>
      <c r="K28">
        <f t="shared" si="3"/>
        <v>4.2361111111111107</v>
      </c>
      <c r="L28">
        <f t="shared" si="4"/>
        <v>2.3722222222222222</v>
      </c>
      <c r="M28">
        <f t="shared" si="5"/>
        <v>2.7958333333333334</v>
      </c>
      <c r="N28">
        <f t="shared" si="6"/>
        <v>4.8969444444444443</v>
      </c>
      <c r="O28">
        <f>trueraw!G27*$I28</f>
        <v>0.77</v>
      </c>
      <c r="P28">
        <f>trueraw!H27*$I28</f>
        <v>1.7</v>
      </c>
      <c r="Q28">
        <f>trueraw!I27*$I28</f>
        <v>0.15</v>
      </c>
      <c r="R28">
        <f>trueraw!J27*$I28</f>
        <v>0.54</v>
      </c>
      <c r="S28">
        <f>trueraw!K27*$I28</f>
        <v>-7.0000000000000007E-2</v>
      </c>
      <c r="T28">
        <f>trueraw!L27*$I28</f>
        <v>2.2000000000000002</v>
      </c>
      <c r="U28">
        <f>trueraw!M27*$I28</f>
        <v>1.34</v>
      </c>
      <c r="V28">
        <f>trueraw!N27*$I28</f>
        <v>-0.85</v>
      </c>
      <c r="W28">
        <f>trueraw!O27*$I28</f>
        <v>-0.78</v>
      </c>
      <c r="X28">
        <f t="shared" si="8"/>
        <v>1</v>
      </c>
      <c r="Y28">
        <f t="shared" si="8"/>
        <v>0</v>
      </c>
      <c r="Z28">
        <f t="shared" si="8"/>
        <v>0</v>
      </c>
      <c r="AA28">
        <f t="shared" si="8"/>
        <v>0</v>
      </c>
      <c r="AB28">
        <f t="shared" si="8"/>
        <v>0</v>
      </c>
      <c r="AC28">
        <f t="shared" si="8"/>
        <v>0</v>
      </c>
      <c r="AD28">
        <f t="shared" si="8"/>
        <v>0</v>
      </c>
      <c r="AE28">
        <f t="shared" si="8"/>
        <v>0</v>
      </c>
      <c r="AF28">
        <f t="shared" si="8"/>
        <v>0</v>
      </c>
      <c r="AG28">
        <f t="shared" si="8"/>
        <v>0</v>
      </c>
      <c r="AH28">
        <f t="shared" si="1"/>
        <v>0</v>
      </c>
    </row>
    <row r="29" spans="2:34" x14ac:dyDescent="0.35">
      <c r="B29" s="1" t="str">
        <f>VLOOKUP($D29, AVs!$A$3:$B$202, 2, FALSE)</f>
        <v>_______</v>
      </c>
      <c r="C29" s="3">
        <f>VLOOKUP($D29, AVs!$A$3:$C$202, 3, FALSE)</f>
        <v>1</v>
      </c>
      <c r="D29" t="str">
        <f>trueraw!B28</f>
        <v>Shai Gilgeous-Alexander</v>
      </c>
      <c r="E29" t="str">
        <f>trueraw!C28</f>
        <v>SG, PG</v>
      </c>
      <c r="F29" t="str">
        <f>trueraw!D28</f>
        <v>OKL</v>
      </c>
      <c r="G29">
        <f>trueraw!E28</f>
        <v>68</v>
      </c>
      <c r="H29">
        <f>trueraw!F28</f>
        <v>34.9</v>
      </c>
      <c r="I29">
        <v>1</v>
      </c>
      <c r="J29">
        <f t="shared" si="2"/>
        <v>4.5144444444444449</v>
      </c>
      <c r="K29">
        <f t="shared" si="3"/>
        <v>4.5144444444444449</v>
      </c>
      <c r="L29">
        <f t="shared" si="4"/>
        <v>3.2772222222222229</v>
      </c>
      <c r="M29">
        <f t="shared" si="5"/>
        <v>3.7588888888888894</v>
      </c>
      <c r="N29">
        <f t="shared" si="6"/>
        <v>5.4683333333333328</v>
      </c>
      <c r="O29">
        <f>trueraw!G28*$I29</f>
        <v>0.17</v>
      </c>
      <c r="P29">
        <f>trueraw!H28*$I29</f>
        <v>0.8</v>
      </c>
      <c r="Q29">
        <f>trueraw!I28*$I29</f>
        <v>7.0000000000000007E-2</v>
      </c>
      <c r="R29">
        <f>trueraw!J28*$I29</f>
        <v>1.28</v>
      </c>
      <c r="S29">
        <f>trueraw!K28*$I29</f>
        <v>0.62</v>
      </c>
      <c r="T29">
        <f>trueraw!L28*$I29</f>
        <v>1.31</v>
      </c>
      <c r="U29">
        <f>trueraw!M28*$I29</f>
        <v>1.03</v>
      </c>
      <c r="V29">
        <f>trueraw!N28*$I29</f>
        <v>0.51</v>
      </c>
      <c r="W29">
        <f>trueraw!O28*$I29</f>
        <v>-1.01</v>
      </c>
      <c r="X29">
        <f t="shared" si="8"/>
        <v>1</v>
      </c>
      <c r="Y29">
        <f t="shared" si="8"/>
        <v>0</v>
      </c>
      <c r="Z29">
        <f t="shared" si="8"/>
        <v>0</v>
      </c>
      <c r="AA29">
        <f t="shared" si="8"/>
        <v>0</v>
      </c>
      <c r="AB29">
        <f t="shared" si="8"/>
        <v>0</v>
      </c>
      <c r="AC29">
        <f t="shared" si="8"/>
        <v>0</v>
      </c>
      <c r="AD29">
        <f t="shared" si="8"/>
        <v>0</v>
      </c>
      <c r="AE29">
        <f t="shared" si="8"/>
        <v>0</v>
      </c>
      <c r="AF29">
        <f t="shared" si="8"/>
        <v>0</v>
      </c>
      <c r="AG29">
        <f t="shared" si="8"/>
        <v>0</v>
      </c>
      <c r="AH29">
        <f t="shared" si="1"/>
        <v>0</v>
      </c>
    </row>
    <row r="30" spans="2:34" x14ac:dyDescent="0.35">
      <c r="B30" s="1" t="str">
        <f>VLOOKUP($D30, AVs!$A$3:$B$202, 2, FALSE)</f>
        <v>_______</v>
      </c>
      <c r="C30" s="3">
        <f>VLOOKUP($D30, AVs!$A$3:$C$202, 3, FALSE)</f>
        <v>1</v>
      </c>
      <c r="D30" t="str">
        <f>trueraw!B29</f>
        <v>Fred VanVleet</v>
      </c>
      <c r="E30" t="str">
        <f>trueraw!C29</f>
        <v>SG, PG</v>
      </c>
      <c r="F30" t="str">
        <f>trueraw!D29</f>
        <v>TOR</v>
      </c>
      <c r="G30">
        <f>trueraw!E29</f>
        <v>67</v>
      </c>
      <c r="H30">
        <f>trueraw!F29</f>
        <v>35.6</v>
      </c>
      <c r="I30">
        <v>1</v>
      </c>
      <c r="J30">
        <f t="shared" si="2"/>
        <v>4.4201388888888893</v>
      </c>
      <c r="K30">
        <f t="shared" si="3"/>
        <v>4.4201388888888893</v>
      </c>
      <c r="L30">
        <f t="shared" si="4"/>
        <v>2.1495833333333336</v>
      </c>
      <c r="M30">
        <f t="shared" si="5"/>
        <v>3.3686111111111114</v>
      </c>
      <c r="N30">
        <f t="shared" si="6"/>
        <v>5.2297222222222226</v>
      </c>
      <c r="O30">
        <f>trueraw!G29*$I30</f>
        <v>-1.67</v>
      </c>
      <c r="P30">
        <f>trueraw!H29*$I30</f>
        <v>1.1299999999999999</v>
      </c>
      <c r="Q30">
        <f>trueraw!I29*$I30</f>
        <v>1.47</v>
      </c>
      <c r="R30">
        <f>trueraw!J29*$I30</f>
        <v>0.81</v>
      </c>
      <c r="S30">
        <f>trueraw!K29*$I30</f>
        <v>-0.39</v>
      </c>
      <c r="T30">
        <f>trueraw!L29*$I30</f>
        <v>2.44</v>
      </c>
      <c r="U30">
        <f>trueraw!M29*$I30</f>
        <v>2.37</v>
      </c>
      <c r="V30">
        <f>trueraw!N29*$I30</f>
        <v>-0.54</v>
      </c>
      <c r="W30">
        <f>trueraw!O29*$I30</f>
        <v>-0.87</v>
      </c>
      <c r="X30">
        <f t="shared" si="8"/>
        <v>1</v>
      </c>
      <c r="Y30">
        <f t="shared" si="8"/>
        <v>0</v>
      </c>
      <c r="Z30">
        <f t="shared" si="8"/>
        <v>0</v>
      </c>
      <c r="AA30">
        <f t="shared" si="8"/>
        <v>0</v>
      </c>
      <c r="AB30">
        <f t="shared" si="8"/>
        <v>0</v>
      </c>
      <c r="AC30">
        <f t="shared" si="8"/>
        <v>0</v>
      </c>
      <c r="AD30">
        <f t="shared" si="8"/>
        <v>0</v>
      </c>
      <c r="AE30">
        <f t="shared" si="8"/>
        <v>0</v>
      </c>
      <c r="AF30">
        <f t="shared" si="8"/>
        <v>0</v>
      </c>
      <c r="AG30">
        <f t="shared" si="8"/>
        <v>0</v>
      </c>
      <c r="AH30">
        <f t="shared" si="1"/>
        <v>0</v>
      </c>
    </row>
    <row r="31" spans="2:34" x14ac:dyDescent="0.35">
      <c r="B31" s="1" t="str">
        <f>VLOOKUP($D31, AVs!$A$3:$B$202, 2, FALSE)</f>
        <v>_______</v>
      </c>
      <c r="C31" s="3">
        <f>VLOOKUP($D31, AVs!$A$3:$C$202, 3, FALSE)</f>
        <v>1</v>
      </c>
      <c r="D31" t="str">
        <f>trueraw!B30</f>
        <v>Brook Lopez</v>
      </c>
      <c r="E31" t="str">
        <f>trueraw!C30</f>
        <v>C</v>
      </c>
      <c r="F31" t="str">
        <f>trueraw!D30</f>
        <v>MIL</v>
      </c>
      <c r="G31">
        <f>trueraw!E30</f>
        <v>68</v>
      </c>
      <c r="H31">
        <f>trueraw!F30</f>
        <v>27.7</v>
      </c>
      <c r="I31">
        <v>1</v>
      </c>
      <c r="J31">
        <f t="shared" si="2"/>
        <v>4.42</v>
      </c>
      <c r="K31">
        <f t="shared" si="3"/>
        <v>4.42</v>
      </c>
      <c r="L31">
        <f t="shared" si="4"/>
        <v>4.9111111111111105</v>
      </c>
      <c r="M31">
        <f t="shared" si="5"/>
        <v>3.5416666666666665</v>
      </c>
      <c r="N31">
        <f t="shared" si="6"/>
        <v>3.8533333333333335</v>
      </c>
      <c r="O31">
        <f>trueraw!G30*$I31</f>
        <v>-0.59</v>
      </c>
      <c r="P31">
        <f>trueraw!H30*$I31</f>
        <v>0.93</v>
      </c>
      <c r="Q31">
        <f>trueraw!I30*$I31</f>
        <v>0.28000000000000003</v>
      </c>
      <c r="R31">
        <f>trueraw!J30*$I31</f>
        <v>-0.05</v>
      </c>
      <c r="S31">
        <f>trueraw!K30*$I31</f>
        <v>-0.05</v>
      </c>
      <c r="T31">
        <f>trueraw!L30*$I31</f>
        <v>-0.52</v>
      </c>
      <c r="U31">
        <f>trueraw!M30*$I31</f>
        <v>-0.42</v>
      </c>
      <c r="V31">
        <f>trueraw!N30*$I31</f>
        <v>4.5</v>
      </c>
      <c r="W31">
        <f>trueraw!O30*$I31</f>
        <v>0.6</v>
      </c>
      <c r="X31">
        <f t="shared" si="8"/>
        <v>1</v>
      </c>
      <c r="Y31">
        <f t="shared" si="8"/>
        <v>0</v>
      </c>
      <c r="Z31">
        <f t="shared" si="8"/>
        <v>0</v>
      </c>
      <c r="AA31">
        <f t="shared" si="8"/>
        <v>0</v>
      </c>
      <c r="AB31">
        <f t="shared" si="8"/>
        <v>0</v>
      </c>
      <c r="AC31">
        <f t="shared" si="8"/>
        <v>0</v>
      </c>
      <c r="AD31">
        <f t="shared" si="8"/>
        <v>0</v>
      </c>
      <c r="AE31">
        <f t="shared" si="8"/>
        <v>0</v>
      </c>
      <c r="AF31">
        <f t="shared" si="8"/>
        <v>0</v>
      </c>
      <c r="AG31">
        <f t="shared" si="8"/>
        <v>0</v>
      </c>
      <c r="AH31">
        <f t="shared" si="1"/>
        <v>0</v>
      </c>
    </row>
    <row r="32" spans="2:34" x14ac:dyDescent="0.35">
      <c r="B32" s="1" t="str">
        <f>VLOOKUP($D32, AVs!$A$3:$B$202, 2, FALSE)</f>
        <v>_______</v>
      </c>
      <c r="C32" s="3">
        <f>VLOOKUP($D32, AVs!$A$3:$C$202, 3, FALSE)</f>
        <v>1</v>
      </c>
      <c r="D32" t="str">
        <f>trueraw!B31</f>
        <v>Kevin Durant</v>
      </c>
      <c r="E32" t="str">
        <f>trueraw!C31</f>
        <v>SF, PF</v>
      </c>
      <c r="F32" t="str">
        <f>trueraw!D31</f>
        <v>BRO</v>
      </c>
      <c r="G32">
        <f>trueraw!E31</f>
        <v>62</v>
      </c>
      <c r="H32">
        <f>trueraw!F31</f>
        <v>30.6</v>
      </c>
      <c r="I32">
        <v>1</v>
      </c>
      <c r="J32">
        <f t="shared" si="2"/>
        <v>3.9697222222222237</v>
      </c>
      <c r="K32">
        <f t="shared" si="3"/>
        <v>3.9697222222222237</v>
      </c>
      <c r="L32">
        <f t="shared" si="4"/>
        <v>3.2291666666666674</v>
      </c>
      <c r="M32">
        <f t="shared" si="5"/>
        <v>1.8255555555555558</v>
      </c>
      <c r="N32">
        <f t="shared" si="6"/>
        <v>5.8900000000000006</v>
      </c>
      <c r="O32">
        <f>trueraw!G31*$I32</f>
        <v>0.76</v>
      </c>
      <c r="P32">
        <f>trueraw!H31*$I32</f>
        <v>2.4900000000000002</v>
      </c>
      <c r="Q32">
        <f>trueraw!I31*$I32</f>
        <v>0.78</v>
      </c>
      <c r="R32">
        <f>trueraw!J31*$I32</f>
        <v>1.75</v>
      </c>
      <c r="S32">
        <f>trueraw!K31*$I32</f>
        <v>0.45</v>
      </c>
      <c r="T32">
        <f>trueraw!L31*$I32</f>
        <v>0.86</v>
      </c>
      <c r="U32">
        <f>trueraw!M31*$I32</f>
        <v>-0.54</v>
      </c>
      <c r="V32">
        <f>trueraw!N31*$I32</f>
        <v>0.28999999999999998</v>
      </c>
      <c r="W32">
        <f>trueraw!O31*$I32</f>
        <v>-2.23</v>
      </c>
      <c r="X32">
        <f t="shared" si="8"/>
        <v>1</v>
      </c>
      <c r="Y32">
        <f t="shared" si="8"/>
        <v>0</v>
      </c>
      <c r="Z32">
        <f t="shared" si="8"/>
        <v>0</v>
      </c>
      <c r="AA32">
        <f t="shared" si="8"/>
        <v>0</v>
      </c>
      <c r="AB32">
        <f t="shared" si="8"/>
        <v>0</v>
      </c>
      <c r="AC32">
        <f t="shared" si="8"/>
        <v>0</v>
      </c>
      <c r="AD32">
        <f t="shared" si="8"/>
        <v>0</v>
      </c>
      <c r="AE32">
        <f t="shared" si="8"/>
        <v>0</v>
      </c>
      <c r="AF32">
        <f t="shared" si="8"/>
        <v>0</v>
      </c>
      <c r="AG32">
        <f t="shared" si="8"/>
        <v>0</v>
      </c>
      <c r="AH32">
        <f t="shared" si="1"/>
        <v>0</v>
      </c>
    </row>
    <row r="33" spans="2:34" x14ac:dyDescent="0.35">
      <c r="B33" s="1" t="str">
        <f>VLOOKUP($D33, AVs!$A$3:$B$202, 2, FALSE)</f>
        <v>_______</v>
      </c>
      <c r="C33" s="3">
        <f>VLOOKUP($D33, AVs!$A$3:$C$202, 3, FALSE)</f>
        <v>1</v>
      </c>
      <c r="D33" t="str">
        <f>trueraw!B32</f>
        <v>Bradley Beal</v>
      </c>
      <c r="E33" t="str">
        <f>trueraw!C32</f>
        <v>SG</v>
      </c>
      <c r="F33" t="str">
        <f>trueraw!D32</f>
        <v>WAS</v>
      </c>
      <c r="G33">
        <f>trueraw!E32</f>
        <v>60</v>
      </c>
      <c r="H33">
        <f>trueraw!F32</f>
        <v>35</v>
      </c>
      <c r="I33">
        <v>1</v>
      </c>
      <c r="J33">
        <f t="shared" si="2"/>
        <v>3.7416666666666671</v>
      </c>
      <c r="K33">
        <f t="shared" si="3"/>
        <v>3.7416666666666671</v>
      </c>
      <c r="L33">
        <f t="shared" si="4"/>
        <v>2.5750000000000002</v>
      </c>
      <c r="M33">
        <f t="shared" si="5"/>
        <v>1.8583333333333334</v>
      </c>
      <c r="N33">
        <f t="shared" si="6"/>
        <v>5.3916666666666666</v>
      </c>
      <c r="O33">
        <f>trueraw!G32*$I33</f>
        <v>-0.59</v>
      </c>
      <c r="P33">
        <f>trueraw!H32*$I33</f>
        <v>2.2599999999999998</v>
      </c>
      <c r="Q33">
        <f>trueraw!I32*$I33</f>
        <v>1.52</v>
      </c>
      <c r="R33">
        <f>trueraw!J32*$I33</f>
        <v>2.13</v>
      </c>
      <c r="S33">
        <f>trueraw!K32*$I33</f>
        <v>-0.44</v>
      </c>
      <c r="T33">
        <f>trueraw!L32*$I33</f>
        <v>1.4</v>
      </c>
      <c r="U33">
        <f>trueraw!M32*$I33</f>
        <v>0.56000000000000005</v>
      </c>
      <c r="V33">
        <f>trueraw!N32*$I33</f>
        <v>-0.37</v>
      </c>
      <c r="W33">
        <f>trueraw!O32*$I33</f>
        <v>-1.98</v>
      </c>
      <c r="X33">
        <f t="shared" ref="X33:AG42" si="9">IF(EXACT($B33, X$2), 1, 0)</f>
        <v>1</v>
      </c>
      <c r="Y33">
        <f t="shared" si="9"/>
        <v>0</v>
      </c>
      <c r="Z33">
        <f t="shared" si="9"/>
        <v>0</v>
      </c>
      <c r="AA33">
        <f t="shared" si="9"/>
        <v>0</v>
      </c>
      <c r="AB33">
        <f t="shared" si="9"/>
        <v>0</v>
      </c>
      <c r="AC33">
        <f t="shared" si="9"/>
        <v>0</v>
      </c>
      <c r="AD33">
        <f t="shared" si="9"/>
        <v>0</v>
      </c>
      <c r="AE33">
        <f t="shared" si="9"/>
        <v>0</v>
      </c>
      <c r="AF33">
        <f t="shared" si="9"/>
        <v>0</v>
      </c>
      <c r="AG33">
        <f t="shared" si="9"/>
        <v>0</v>
      </c>
      <c r="AH33">
        <f t="shared" si="1"/>
        <v>0</v>
      </c>
    </row>
    <row r="34" spans="2:34" x14ac:dyDescent="0.35">
      <c r="B34" s="1" t="str">
        <f>VLOOKUP($D34, AVs!$A$3:$B$202, 2, FALSE)</f>
        <v>_______</v>
      </c>
      <c r="C34" s="3">
        <f>VLOOKUP($D34, AVs!$A$3:$C$202, 3, FALSE)</f>
        <v>1</v>
      </c>
      <c r="D34" t="str">
        <f>trueraw!B33</f>
        <v>Kyle Lowry</v>
      </c>
      <c r="E34" t="str">
        <f>trueraw!C33</f>
        <v>PG</v>
      </c>
      <c r="F34" t="str">
        <f>trueraw!D33</f>
        <v>TOR</v>
      </c>
      <c r="G34">
        <f>trueraw!E33</f>
        <v>60</v>
      </c>
      <c r="H34">
        <f>trueraw!F33</f>
        <v>33.9</v>
      </c>
      <c r="I34">
        <v>1</v>
      </c>
      <c r="J34">
        <f t="shared" si="2"/>
        <v>3.7000000000000006</v>
      </c>
      <c r="K34">
        <f t="shared" si="3"/>
        <v>3.7000000000000006</v>
      </c>
      <c r="L34">
        <f t="shared" si="4"/>
        <v>1.4916666666666667</v>
      </c>
      <c r="M34">
        <f t="shared" si="5"/>
        <v>2.0749999999999997</v>
      </c>
      <c r="N34">
        <f t="shared" si="6"/>
        <v>5.0500000000000007</v>
      </c>
      <c r="O34">
        <f>trueraw!G33*$I34</f>
        <v>-1.48</v>
      </c>
      <c r="P34">
        <f>trueraw!H33*$I34</f>
        <v>1.95</v>
      </c>
      <c r="Q34">
        <f>trueraw!I33*$I34</f>
        <v>1.29</v>
      </c>
      <c r="R34">
        <f>trueraw!J33*$I34</f>
        <v>0.8</v>
      </c>
      <c r="S34">
        <f>trueraw!K33*$I34</f>
        <v>-7.0000000000000007E-2</v>
      </c>
      <c r="T34">
        <f>trueraw!L33*$I34</f>
        <v>2.65</v>
      </c>
      <c r="U34">
        <f>trueraw!M33*$I34</f>
        <v>1.29</v>
      </c>
      <c r="V34">
        <f>trueraw!N33*$I34</f>
        <v>-0.37</v>
      </c>
      <c r="W34">
        <f>trueraw!O33*$I34</f>
        <v>-1.62</v>
      </c>
      <c r="X34">
        <f t="shared" si="9"/>
        <v>1</v>
      </c>
      <c r="Y34">
        <f t="shared" si="9"/>
        <v>0</v>
      </c>
      <c r="Z34">
        <f t="shared" si="9"/>
        <v>0</v>
      </c>
      <c r="AA34">
        <f t="shared" si="9"/>
        <v>0</v>
      </c>
      <c r="AB34">
        <f t="shared" si="9"/>
        <v>0</v>
      </c>
      <c r="AC34">
        <f t="shared" si="9"/>
        <v>0</v>
      </c>
      <c r="AD34">
        <f t="shared" si="9"/>
        <v>0</v>
      </c>
      <c r="AE34">
        <f t="shared" si="9"/>
        <v>0</v>
      </c>
      <c r="AF34">
        <f t="shared" si="9"/>
        <v>0</v>
      </c>
      <c r="AG34">
        <f t="shared" si="9"/>
        <v>0</v>
      </c>
      <c r="AH34">
        <f t="shared" si="1"/>
        <v>0</v>
      </c>
    </row>
    <row r="35" spans="2:34" x14ac:dyDescent="0.35">
      <c r="B35" s="1" t="str">
        <f>VLOOKUP($D35, AVs!$A$3:$B$202, 2, FALSE)</f>
        <v>_______</v>
      </c>
      <c r="C35" s="3">
        <f>VLOOKUP($D35, AVs!$A$3:$C$202, 3, FALSE)</f>
        <v>1</v>
      </c>
      <c r="D35" t="str">
        <f>trueraw!B34</f>
        <v xml:space="preserve">LaMarcus Aldridge </v>
      </c>
      <c r="E35" t="str">
        <f>trueraw!C34</f>
        <v>PF, C</v>
      </c>
      <c r="F35" t="str">
        <f>trueraw!D34</f>
        <v>SAS</v>
      </c>
      <c r="G35">
        <f>trueraw!E34</f>
        <v>58</v>
      </c>
      <c r="H35">
        <f>trueraw!F34</f>
        <v>30.9</v>
      </c>
      <c r="I35">
        <v>1</v>
      </c>
      <c r="J35">
        <f t="shared" si="2"/>
        <v>3.5686111111111112</v>
      </c>
      <c r="K35">
        <f t="shared" si="3"/>
        <v>3.5686111111111112</v>
      </c>
      <c r="L35">
        <f t="shared" si="4"/>
        <v>3.6733333333333338</v>
      </c>
      <c r="M35">
        <f t="shared" si="5"/>
        <v>2.8033333333333337</v>
      </c>
      <c r="N35">
        <f t="shared" si="6"/>
        <v>3.5525000000000002</v>
      </c>
      <c r="O35">
        <f>trueraw!G34*$I35</f>
        <v>0.71</v>
      </c>
      <c r="P35">
        <f>trueraw!H34*$I35</f>
        <v>0.95</v>
      </c>
      <c r="Q35">
        <f>trueraw!I34*$I35</f>
        <v>-0.24</v>
      </c>
      <c r="R35">
        <f>trueraw!J34*$I35</f>
        <v>0.56000000000000005</v>
      </c>
      <c r="S35">
        <f>trueraw!K34*$I35</f>
        <v>0.91</v>
      </c>
      <c r="T35">
        <f>trueraw!L34*$I35</f>
        <v>-0.13</v>
      </c>
      <c r="U35">
        <f>trueraw!M34*$I35</f>
        <v>-0.59</v>
      </c>
      <c r="V35">
        <f>trueraw!N34*$I35</f>
        <v>2.2400000000000002</v>
      </c>
      <c r="W35">
        <f>trueraw!O34*$I35</f>
        <v>0.02</v>
      </c>
      <c r="X35">
        <f t="shared" si="9"/>
        <v>1</v>
      </c>
      <c r="Y35">
        <f t="shared" si="9"/>
        <v>0</v>
      </c>
      <c r="Z35">
        <f t="shared" si="9"/>
        <v>0</v>
      </c>
      <c r="AA35">
        <f t="shared" si="9"/>
        <v>0</v>
      </c>
      <c r="AB35">
        <f t="shared" si="9"/>
        <v>0</v>
      </c>
      <c r="AC35">
        <f t="shared" si="9"/>
        <v>0</v>
      </c>
      <c r="AD35">
        <f t="shared" si="9"/>
        <v>0</v>
      </c>
      <c r="AE35">
        <f t="shared" si="9"/>
        <v>0</v>
      </c>
      <c r="AF35">
        <f t="shared" si="9"/>
        <v>0</v>
      </c>
      <c r="AG35">
        <f t="shared" si="9"/>
        <v>0</v>
      </c>
      <c r="AH35">
        <f t="shared" si="1"/>
        <v>0</v>
      </c>
    </row>
    <row r="36" spans="2:34" x14ac:dyDescent="0.35">
      <c r="B36" s="1" t="str">
        <f>VLOOKUP($D36, AVs!$A$3:$B$202, 2, FALSE)</f>
        <v>_______</v>
      </c>
      <c r="C36" s="3">
        <f>VLOOKUP($D36, AVs!$A$3:$C$202, 3, FALSE)</f>
        <v>1</v>
      </c>
      <c r="D36" t="str">
        <f>trueraw!B35</f>
        <v>Zach LaVine</v>
      </c>
      <c r="E36" t="str">
        <f>trueraw!C35</f>
        <v>SG</v>
      </c>
      <c r="F36" t="str">
        <f>trueraw!D35</f>
        <v>CHI</v>
      </c>
      <c r="G36">
        <f>trueraw!E35</f>
        <v>68</v>
      </c>
      <c r="H36">
        <f>trueraw!F35</f>
        <v>35</v>
      </c>
      <c r="I36">
        <v>1</v>
      </c>
      <c r="J36">
        <f t="shared" si="2"/>
        <v>4.0799999999999983</v>
      </c>
      <c r="K36">
        <f t="shared" si="3"/>
        <v>4.0799999999999983</v>
      </c>
      <c r="L36">
        <f t="shared" si="4"/>
        <v>3.1733333333333329</v>
      </c>
      <c r="M36">
        <f t="shared" si="5"/>
        <v>3.2772222222222211</v>
      </c>
      <c r="N36">
        <f t="shared" si="6"/>
        <v>6.1483333333333325</v>
      </c>
      <c r="O36">
        <f>trueraw!G35*$I36</f>
        <v>-0.26</v>
      </c>
      <c r="P36">
        <f>trueraw!H35*$I36</f>
        <v>0.85</v>
      </c>
      <c r="Q36">
        <f>trueraw!I35*$I36</f>
        <v>1.83</v>
      </c>
      <c r="R36">
        <f>trueraw!J35*$I36</f>
        <v>1.96</v>
      </c>
      <c r="S36">
        <f>trueraw!K35*$I36</f>
        <v>0.02</v>
      </c>
      <c r="T36">
        <f>trueraw!L35*$I36</f>
        <v>0.96</v>
      </c>
      <c r="U36">
        <f>trueraw!M35*$I36</f>
        <v>1.22</v>
      </c>
      <c r="V36">
        <f>trueraw!N35*$I36</f>
        <v>-7.0000000000000007E-2</v>
      </c>
      <c r="W36">
        <f>trueraw!O35*$I36</f>
        <v>-2.19</v>
      </c>
      <c r="X36">
        <f t="shared" si="9"/>
        <v>1</v>
      </c>
      <c r="Y36">
        <f t="shared" si="9"/>
        <v>0</v>
      </c>
      <c r="Z36">
        <f t="shared" si="9"/>
        <v>0</v>
      </c>
      <c r="AA36">
        <f t="shared" si="9"/>
        <v>0</v>
      </c>
      <c r="AB36">
        <f t="shared" si="9"/>
        <v>0</v>
      </c>
      <c r="AC36">
        <f t="shared" si="9"/>
        <v>0</v>
      </c>
      <c r="AD36">
        <f t="shared" si="9"/>
        <v>0</v>
      </c>
      <c r="AE36">
        <f t="shared" si="9"/>
        <v>0</v>
      </c>
      <c r="AF36">
        <f t="shared" si="9"/>
        <v>0</v>
      </c>
      <c r="AG36">
        <f t="shared" si="9"/>
        <v>0</v>
      </c>
      <c r="AH36">
        <f t="shared" si="1"/>
        <v>0</v>
      </c>
    </row>
    <row r="37" spans="2:34" x14ac:dyDescent="0.35">
      <c r="B37" s="1" t="str">
        <f>VLOOKUP($D37, AVs!$A$3:$B$202, 2, FALSE)</f>
        <v>_______</v>
      </c>
      <c r="C37" s="3">
        <f>VLOOKUP($D37, AVs!$A$3:$C$202, 3, FALSE)</f>
        <v>1</v>
      </c>
      <c r="D37" t="str">
        <f>trueraw!B36</f>
        <v>DeMar DeRozan</v>
      </c>
      <c r="E37" t="str">
        <f>trueraw!C36</f>
        <v>SG, SF</v>
      </c>
      <c r="F37" t="str">
        <f>trueraw!D36</f>
        <v>SAS</v>
      </c>
      <c r="G37">
        <f>trueraw!E36</f>
        <v>70</v>
      </c>
      <c r="H37">
        <f>trueraw!F36</f>
        <v>33.6</v>
      </c>
      <c r="I37">
        <v>1</v>
      </c>
      <c r="J37">
        <f t="shared" si="2"/>
        <v>4.0444444444444452</v>
      </c>
      <c r="K37">
        <f t="shared" si="3"/>
        <v>4.0444444444444452</v>
      </c>
      <c r="L37">
        <f t="shared" si="4"/>
        <v>2.5375000000000001</v>
      </c>
      <c r="M37">
        <f t="shared" si="5"/>
        <v>1.8277777777777779</v>
      </c>
      <c r="N37">
        <f t="shared" si="6"/>
        <v>4.9777777777777787</v>
      </c>
      <c r="O37">
        <f>trueraw!G36*$I37</f>
        <v>1.76</v>
      </c>
      <c r="P37">
        <f>trueraw!H36*$I37</f>
        <v>2.2799999999999998</v>
      </c>
      <c r="Q37">
        <f>trueraw!I36*$I37</f>
        <v>-1.64</v>
      </c>
      <c r="R37">
        <f>trueraw!J36*$I37</f>
        <v>1.24</v>
      </c>
      <c r="S37">
        <f>trueraw!K36*$I37</f>
        <v>0.27</v>
      </c>
      <c r="T37">
        <f>trueraw!L36*$I37</f>
        <v>1.55</v>
      </c>
      <c r="U37">
        <f>trueraw!M36*$I37</f>
        <v>0.22</v>
      </c>
      <c r="V37">
        <f>trueraw!N36*$I37</f>
        <v>-0.56000000000000005</v>
      </c>
      <c r="W37">
        <f>trueraw!O36*$I37</f>
        <v>-0.96</v>
      </c>
      <c r="X37">
        <f t="shared" si="9"/>
        <v>1</v>
      </c>
      <c r="Y37">
        <f t="shared" si="9"/>
        <v>0</v>
      </c>
      <c r="Z37">
        <f t="shared" si="9"/>
        <v>0</v>
      </c>
      <c r="AA37">
        <f t="shared" si="9"/>
        <v>0</v>
      </c>
      <c r="AB37">
        <f t="shared" si="9"/>
        <v>0</v>
      </c>
      <c r="AC37">
        <f t="shared" si="9"/>
        <v>0</v>
      </c>
      <c r="AD37">
        <f t="shared" si="9"/>
        <v>0</v>
      </c>
      <c r="AE37">
        <f t="shared" si="9"/>
        <v>0</v>
      </c>
      <c r="AF37">
        <f t="shared" si="9"/>
        <v>0</v>
      </c>
      <c r="AG37">
        <f t="shared" si="9"/>
        <v>0</v>
      </c>
      <c r="AH37">
        <f t="shared" si="1"/>
        <v>0</v>
      </c>
    </row>
    <row r="38" spans="2:34" x14ac:dyDescent="0.35">
      <c r="B38" s="1" t="str">
        <f>VLOOKUP($D38, AVs!$A$3:$B$202, 2, FALSE)</f>
        <v>_______</v>
      </c>
      <c r="C38" s="3">
        <f>VLOOKUP($D38, AVs!$A$3:$C$202, 3, FALSE)</f>
        <v>1</v>
      </c>
      <c r="D38" t="str">
        <f>trueraw!B37</f>
        <v>Donovan Mitchell</v>
      </c>
      <c r="E38" t="str">
        <f>trueraw!C37</f>
        <v>SG</v>
      </c>
      <c r="F38" t="str">
        <f>trueraw!D37</f>
        <v>UTA</v>
      </c>
      <c r="G38">
        <f>trueraw!E37</f>
        <v>70</v>
      </c>
      <c r="H38">
        <f>trueraw!F37</f>
        <v>34.9</v>
      </c>
      <c r="I38">
        <v>1</v>
      </c>
      <c r="J38">
        <f t="shared" si="2"/>
        <v>3.9666666666666668</v>
      </c>
      <c r="K38">
        <f t="shared" si="3"/>
        <v>3.9666666666666668</v>
      </c>
      <c r="L38">
        <f t="shared" si="4"/>
        <v>2.7416666666666667</v>
      </c>
      <c r="M38">
        <f t="shared" si="5"/>
        <v>2.2458333333333336</v>
      </c>
      <c r="N38">
        <f t="shared" si="6"/>
        <v>5.6097222222222216</v>
      </c>
      <c r="O38">
        <f>trueraw!G37*$I38</f>
        <v>-0.28999999999999998</v>
      </c>
      <c r="P38">
        <f>trueraw!H37*$I38</f>
        <v>1.77</v>
      </c>
      <c r="Q38">
        <f>trueraw!I37*$I38</f>
        <v>1.43</v>
      </c>
      <c r="R38">
        <f>trueraw!J37*$I38</f>
        <v>1.96</v>
      </c>
      <c r="S38">
        <f>trueraw!K37*$I38</f>
        <v>-7.0000000000000007E-2</v>
      </c>
      <c r="T38">
        <f>trueraw!L37*$I38</f>
        <v>1.26</v>
      </c>
      <c r="U38">
        <f>trueraw!M37*$I38</f>
        <v>0.49</v>
      </c>
      <c r="V38">
        <f>trueraw!N37*$I38</f>
        <v>-0.78</v>
      </c>
      <c r="W38">
        <f>trueraw!O37*$I38</f>
        <v>-1.69</v>
      </c>
      <c r="X38">
        <f t="shared" si="9"/>
        <v>1</v>
      </c>
      <c r="Y38">
        <f t="shared" si="9"/>
        <v>0</v>
      </c>
      <c r="Z38">
        <f t="shared" si="9"/>
        <v>0</v>
      </c>
      <c r="AA38">
        <f t="shared" si="9"/>
        <v>0</v>
      </c>
      <c r="AB38">
        <f t="shared" si="9"/>
        <v>0</v>
      </c>
      <c r="AC38">
        <f t="shared" si="9"/>
        <v>0</v>
      </c>
      <c r="AD38">
        <f t="shared" si="9"/>
        <v>0</v>
      </c>
      <c r="AE38">
        <f t="shared" si="9"/>
        <v>0</v>
      </c>
      <c r="AF38">
        <f t="shared" si="9"/>
        <v>0</v>
      </c>
      <c r="AG38">
        <f t="shared" si="9"/>
        <v>0</v>
      </c>
      <c r="AH38">
        <f t="shared" si="1"/>
        <v>0</v>
      </c>
    </row>
    <row r="39" spans="2:34" x14ac:dyDescent="0.35">
      <c r="B39" s="1" t="str">
        <f>VLOOKUP($D39, AVs!$A$3:$B$202, 2, FALSE)</f>
        <v>_______</v>
      </c>
      <c r="C39" s="3">
        <f>VLOOKUP($D39, AVs!$A$3:$C$202, 3, FALSE)</f>
        <v>1</v>
      </c>
      <c r="D39" t="str">
        <f>trueraw!B38</f>
        <v>Ben Simmons</v>
      </c>
      <c r="E39" t="str">
        <f>trueraw!C38</f>
        <v>PG</v>
      </c>
      <c r="F39" t="str">
        <f>trueraw!D38</f>
        <v>PHI</v>
      </c>
      <c r="G39">
        <f>trueraw!E38</f>
        <v>65</v>
      </c>
      <c r="H39">
        <f>trueraw!F38</f>
        <v>35.200000000000003</v>
      </c>
      <c r="I39">
        <v>1</v>
      </c>
      <c r="J39">
        <f t="shared" si="2"/>
        <v>3.6020833333333342</v>
      </c>
      <c r="K39">
        <f t="shared" si="3"/>
        <v>3.6020833333333342</v>
      </c>
      <c r="L39">
        <f t="shared" si="4"/>
        <v>0.77638888888888924</v>
      </c>
      <c r="M39">
        <f t="shared" si="5"/>
        <v>6.5451388888888893</v>
      </c>
      <c r="N39">
        <f t="shared" si="6"/>
        <v>5.7236111111111114</v>
      </c>
      <c r="O39">
        <f>trueraw!G38*$I39</f>
        <v>3.1</v>
      </c>
      <c r="P39">
        <f>trueraw!H38*$I39</f>
        <v>-3.26</v>
      </c>
      <c r="Q39">
        <f>trueraw!I38*$I39</f>
        <v>-1.73</v>
      </c>
      <c r="R39">
        <f>trueraw!J38*$I39</f>
        <v>0.6</v>
      </c>
      <c r="S39">
        <f>trueraw!K38*$I39</f>
        <v>1.33</v>
      </c>
      <c r="T39">
        <f>trueraw!L38*$I39</f>
        <v>3.13</v>
      </c>
      <c r="U39">
        <f>trueraw!M38*$I39</f>
        <v>2.98</v>
      </c>
      <c r="V39">
        <f>trueraw!N38*$I39</f>
        <v>0.19</v>
      </c>
      <c r="W39">
        <f>trueraw!O38*$I39</f>
        <v>-2.35</v>
      </c>
      <c r="X39">
        <f t="shared" si="9"/>
        <v>1</v>
      </c>
      <c r="Y39">
        <f t="shared" si="9"/>
        <v>0</v>
      </c>
      <c r="Z39">
        <f t="shared" si="9"/>
        <v>0</v>
      </c>
      <c r="AA39">
        <f t="shared" si="9"/>
        <v>0</v>
      </c>
      <c r="AB39">
        <f t="shared" si="9"/>
        <v>0</v>
      </c>
      <c r="AC39">
        <f t="shared" si="9"/>
        <v>0</v>
      </c>
      <c r="AD39">
        <f t="shared" si="9"/>
        <v>0</v>
      </c>
      <c r="AE39">
        <f t="shared" si="9"/>
        <v>0</v>
      </c>
      <c r="AF39">
        <f t="shared" si="9"/>
        <v>0</v>
      </c>
      <c r="AG39">
        <f t="shared" si="9"/>
        <v>0</v>
      </c>
      <c r="AH39">
        <f t="shared" si="1"/>
        <v>0</v>
      </c>
    </row>
    <row r="40" spans="2:34" x14ac:dyDescent="0.35">
      <c r="B40" s="1" t="str">
        <f>VLOOKUP($D40, AVs!$A$3:$B$202, 2, FALSE)</f>
        <v>_______</v>
      </c>
      <c r="C40" s="3">
        <f>VLOOKUP($D40, AVs!$A$3:$C$202, 3, FALSE)</f>
        <v>1</v>
      </c>
      <c r="D40" t="str">
        <f>trueraw!B39</f>
        <v>Myles Turner</v>
      </c>
      <c r="E40" t="str">
        <f>trueraw!C39</f>
        <v>C</v>
      </c>
      <c r="F40" t="str">
        <f>trueraw!D39</f>
        <v>IND</v>
      </c>
      <c r="G40">
        <f>trueraw!E39</f>
        <v>70</v>
      </c>
      <c r="H40">
        <f>trueraw!F39</f>
        <v>29.8</v>
      </c>
      <c r="I40">
        <v>1</v>
      </c>
      <c r="J40">
        <f t="shared" si="2"/>
        <v>3.8694444444444445</v>
      </c>
      <c r="K40">
        <f t="shared" si="3"/>
        <v>3.8694444444444445</v>
      </c>
      <c r="L40">
        <f t="shared" si="4"/>
        <v>4.5597222222222218</v>
      </c>
      <c r="M40">
        <f t="shared" si="5"/>
        <v>4.2680555555555557</v>
      </c>
      <c r="N40">
        <f t="shared" si="6"/>
        <v>3.7430555555555558</v>
      </c>
      <c r="O40">
        <f>trueraw!G39*$I40</f>
        <v>0.38</v>
      </c>
      <c r="P40">
        <f>trueraw!H39*$I40</f>
        <v>-0.41</v>
      </c>
      <c r="Q40">
        <f>trueraw!I39*$I40</f>
        <v>0.02</v>
      </c>
      <c r="R40">
        <f>trueraw!J39*$I40</f>
        <v>-0.03</v>
      </c>
      <c r="S40">
        <f>trueraw!K39*$I40</f>
        <v>0.83</v>
      </c>
      <c r="T40">
        <f>trueraw!L39*$I40</f>
        <v>-0.71</v>
      </c>
      <c r="U40">
        <f>trueraw!M39*$I40</f>
        <v>-0.2</v>
      </c>
      <c r="V40">
        <f>trueraw!N39*$I40</f>
        <v>3.97</v>
      </c>
      <c r="W40">
        <f>trueraw!O39*$I40</f>
        <v>0.13</v>
      </c>
      <c r="X40">
        <f t="shared" si="9"/>
        <v>1</v>
      </c>
      <c r="Y40">
        <f t="shared" si="9"/>
        <v>0</v>
      </c>
      <c r="Z40">
        <f t="shared" si="9"/>
        <v>0</v>
      </c>
      <c r="AA40">
        <f t="shared" si="9"/>
        <v>0</v>
      </c>
      <c r="AB40">
        <f t="shared" si="9"/>
        <v>0</v>
      </c>
      <c r="AC40">
        <f t="shared" si="9"/>
        <v>0</v>
      </c>
      <c r="AD40">
        <f t="shared" si="9"/>
        <v>0</v>
      </c>
      <c r="AE40">
        <f t="shared" si="9"/>
        <v>0</v>
      </c>
      <c r="AF40">
        <f t="shared" si="9"/>
        <v>0</v>
      </c>
      <c r="AG40">
        <f t="shared" si="9"/>
        <v>0</v>
      </c>
      <c r="AH40">
        <f t="shared" si="1"/>
        <v>0</v>
      </c>
    </row>
    <row r="41" spans="2:34" x14ac:dyDescent="0.35">
      <c r="B41" s="1" t="str">
        <f>VLOOKUP($D41, AVs!$A$3:$B$202, 2, FALSE)</f>
        <v>_______</v>
      </c>
      <c r="C41" s="3">
        <f>VLOOKUP($D41, AVs!$A$3:$C$202, 3, FALSE)</f>
        <v>1</v>
      </c>
      <c r="D41" t="str">
        <f>trueraw!B40</f>
        <v>Brandon Clarke</v>
      </c>
      <c r="E41" t="str">
        <f>trueraw!C40</f>
        <v>PF</v>
      </c>
      <c r="F41" t="str">
        <f>trueraw!D40</f>
        <v>MEM</v>
      </c>
      <c r="G41">
        <f>trueraw!E40</f>
        <v>68</v>
      </c>
      <c r="H41">
        <f>trueraw!F40</f>
        <v>25.2</v>
      </c>
      <c r="I41">
        <v>1</v>
      </c>
      <c r="J41">
        <f t="shared" si="2"/>
        <v>3.7399999999999998</v>
      </c>
      <c r="K41">
        <f t="shared" si="3"/>
        <v>3.7399999999999998</v>
      </c>
      <c r="L41">
        <f t="shared" si="4"/>
        <v>4.2311111111111117</v>
      </c>
      <c r="M41">
        <f t="shared" si="5"/>
        <v>3.8155555555555556</v>
      </c>
      <c r="N41">
        <f t="shared" si="6"/>
        <v>3.3055555555555554</v>
      </c>
      <c r="O41">
        <f>trueraw!G40*$I41</f>
        <v>3.28</v>
      </c>
      <c r="P41">
        <f>trueraw!H40*$I41</f>
        <v>-0.08</v>
      </c>
      <c r="Q41">
        <f>trueraw!I40*$I41</f>
        <v>-0.9</v>
      </c>
      <c r="R41">
        <f>trueraw!J40*$I41</f>
        <v>0.14000000000000001</v>
      </c>
      <c r="S41">
        <f>trueraw!K40*$I41</f>
        <v>0.83</v>
      </c>
      <c r="T41">
        <f>trueraw!L40*$I41</f>
        <v>-0.52</v>
      </c>
      <c r="U41">
        <f>trueraw!M40*$I41</f>
        <v>-0.54</v>
      </c>
      <c r="V41">
        <f>trueraw!N40*$I41</f>
        <v>1.29</v>
      </c>
      <c r="W41">
        <f>trueraw!O40*$I41</f>
        <v>0.46</v>
      </c>
      <c r="X41">
        <f t="shared" si="9"/>
        <v>1</v>
      </c>
      <c r="Y41">
        <f t="shared" si="9"/>
        <v>0</v>
      </c>
      <c r="Z41">
        <f t="shared" si="9"/>
        <v>0</v>
      </c>
      <c r="AA41">
        <f t="shared" si="9"/>
        <v>0</v>
      </c>
      <c r="AB41">
        <f t="shared" si="9"/>
        <v>0</v>
      </c>
      <c r="AC41">
        <f t="shared" si="9"/>
        <v>0</v>
      </c>
      <c r="AD41">
        <f t="shared" si="9"/>
        <v>0</v>
      </c>
      <c r="AE41">
        <f t="shared" si="9"/>
        <v>0</v>
      </c>
      <c r="AF41">
        <f t="shared" si="9"/>
        <v>0</v>
      </c>
      <c r="AG41">
        <f t="shared" si="9"/>
        <v>0</v>
      </c>
      <c r="AH41">
        <f t="shared" si="1"/>
        <v>0</v>
      </c>
    </row>
    <row r="42" spans="2:34" x14ac:dyDescent="0.35">
      <c r="B42" s="1" t="str">
        <f>VLOOKUP($D42, AVs!$A$3:$B$202, 2, FALSE)</f>
        <v>_______</v>
      </c>
      <c r="C42" s="3">
        <f>VLOOKUP($D42, AVs!$A$3:$C$202, 3, FALSE)</f>
        <v>1</v>
      </c>
      <c r="D42" t="str">
        <f>trueraw!B41</f>
        <v>Christian Wood</v>
      </c>
      <c r="E42" t="str">
        <f>trueraw!C41</f>
        <v>C, PF</v>
      </c>
      <c r="F42" t="str">
        <f>trueraw!D41</f>
        <v>HOU</v>
      </c>
      <c r="G42">
        <f>trueraw!E41</f>
        <v>67</v>
      </c>
      <c r="H42">
        <f>trueraw!F41</f>
        <v>29.5</v>
      </c>
      <c r="I42">
        <v>1</v>
      </c>
      <c r="J42">
        <f t="shared" si="2"/>
        <v>3.657083333333333</v>
      </c>
      <c r="K42">
        <f t="shared" si="3"/>
        <v>3.657083333333333</v>
      </c>
      <c r="L42">
        <f t="shared" si="4"/>
        <v>4.215416666666667</v>
      </c>
      <c r="M42">
        <f t="shared" si="5"/>
        <v>4.2154166666666661</v>
      </c>
      <c r="N42">
        <f t="shared" si="6"/>
        <v>3.8897222222222219</v>
      </c>
      <c r="O42">
        <f>trueraw!G41*$I42</f>
        <v>2.2000000000000002</v>
      </c>
      <c r="P42">
        <f>trueraw!H41*$I42</f>
        <v>-0.6</v>
      </c>
      <c r="Q42">
        <f>trueraw!I41*$I42</f>
        <v>-0.24</v>
      </c>
      <c r="R42">
        <f>trueraw!J41*$I42</f>
        <v>0.7</v>
      </c>
      <c r="S42">
        <f>trueraw!K41*$I42</f>
        <v>1.72</v>
      </c>
      <c r="T42">
        <f>trueraw!L41*$I42</f>
        <v>-0.6</v>
      </c>
      <c r="U42">
        <f>trueraw!M41*$I42</f>
        <v>-0.66</v>
      </c>
      <c r="V42">
        <f>trueraw!N41*$I42</f>
        <v>1.66</v>
      </c>
      <c r="W42">
        <f>trueraw!O41*$I42</f>
        <v>-0.25</v>
      </c>
      <c r="X42">
        <f t="shared" si="9"/>
        <v>1</v>
      </c>
      <c r="Y42">
        <f t="shared" si="9"/>
        <v>0</v>
      </c>
      <c r="Z42">
        <f t="shared" si="9"/>
        <v>0</v>
      </c>
      <c r="AA42">
        <f t="shared" si="9"/>
        <v>0</v>
      </c>
      <c r="AB42">
        <f t="shared" si="9"/>
        <v>0</v>
      </c>
      <c r="AC42">
        <f t="shared" si="9"/>
        <v>0</v>
      </c>
      <c r="AD42">
        <f t="shared" si="9"/>
        <v>0</v>
      </c>
      <c r="AE42">
        <f t="shared" si="9"/>
        <v>0</v>
      </c>
      <c r="AF42">
        <f t="shared" si="9"/>
        <v>0</v>
      </c>
      <c r="AG42">
        <f t="shared" si="9"/>
        <v>0</v>
      </c>
      <c r="AH42">
        <f t="shared" si="1"/>
        <v>0</v>
      </c>
    </row>
    <row r="43" spans="2:34" x14ac:dyDescent="0.35">
      <c r="B43" s="1" t="str">
        <f>VLOOKUP($D43, AVs!$A$3:$B$202, 2, FALSE)</f>
        <v>_______</v>
      </c>
      <c r="C43" s="3">
        <f>VLOOKUP($D43, AVs!$A$3:$C$202, 3, FALSE)</f>
        <v>1</v>
      </c>
      <c r="D43" t="str">
        <f>trueraw!B42</f>
        <v xml:space="preserve">Jaren Jackson Jr. </v>
      </c>
      <c r="E43" t="str">
        <f>trueraw!C42</f>
        <v xml:space="preserve"> PF, C</v>
      </c>
      <c r="F43" t="str">
        <f>trueraw!D42</f>
        <v>MEM</v>
      </c>
      <c r="G43">
        <f>trueraw!E42</f>
        <v>58</v>
      </c>
      <c r="H43">
        <f>trueraw!F42</f>
        <v>30.1</v>
      </c>
      <c r="I43">
        <v>1</v>
      </c>
      <c r="J43">
        <f t="shared" si="2"/>
        <v>3.1577777777777776</v>
      </c>
      <c r="K43">
        <f t="shared" si="3"/>
        <v>3.1577777777777776</v>
      </c>
      <c r="L43">
        <f t="shared" si="4"/>
        <v>3.6169444444444441</v>
      </c>
      <c r="M43">
        <f t="shared" si="5"/>
        <v>3.7619444444444454</v>
      </c>
      <c r="N43">
        <f t="shared" si="6"/>
        <v>3.4719444444444441</v>
      </c>
      <c r="O43">
        <f>trueraw!G42*$I43</f>
        <v>0.37</v>
      </c>
      <c r="P43">
        <f>trueraw!H42*$I43</f>
        <v>-0.75</v>
      </c>
      <c r="Q43">
        <f>trueraw!I42*$I43</f>
        <v>1.43</v>
      </c>
      <c r="R43">
        <f>trueraw!J42*$I43</f>
        <v>0.9</v>
      </c>
      <c r="S43">
        <f>trueraw!K42*$I43</f>
        <v>0.11</v>
      </c>
      <c r="T43">
        <f>trueraw!L42*$I43</f>
        <v>-0.56999999999999995</v>
      </c>
      <c r="U43">
        <f>trueraw!M42*$I43</f>
        <v>-0.2</v>
      </c>
      <c r="V43">
        <f>trueraw!N42*$I43</f>
        <v>3.02</v>
      </c>
      <c r="W43">
        <f>trueraw!O42*$I43</f>
        <v>-0.39</v>
      </c>
      <c r="X43">
        <f t="shared" ref="X43:AG52" si="10">IF(EXACT($B43, X$2), 1, 0)</f>
        <v>1</v>
      </c>
      <c r="Y43">
        <f t="shared" si="10"/>
        <v>0</v>
      </c>
      <c r="Z43">
        <f t="shared" si="10"/>
        <v>0</v>
      </c>
      <c r="AA43">
        <f t="shared" si="10"/>
        <v>0</v>
      </c>
      <c r="AB43">
        <f t="shared" si="10"/>
        <v>0</v>
      </c>
      <c r="AC43">
        <f t="shared" si="10"/>
        <v>0</v>
      </c>
      <c r="AD43">
        <f t="shared" si="10"/>
        <v>0</v>
      </c>
      <c r="AE43">
        <f t="shared" si="10"/>
        <v>0</v>
      </c>
      <c r="AF43">
        <f t="shared" si="10"/>
        <v>0</v>
      </c>
      <c r="AG43">
        <f t="shared" si="10"/>
        <v>0</v>
      </c>
      <c r="AH43">
        <f t="shared" si="1"/>
        <v>0</v>
      </c>
    </row>
    <row r="44" spans="2:34" x14ac:dyDescent="0.35">
      <c r="B44" s="1" t="str">
        <f>VLOOKUP($D44, AVs!$A$3:$B$202, 2, FALSE)</f>
        <v>_______</v>
      </c>
      <c r="C44" s="3">
        <f>VLOOKUP($D44, AVs!$A$3:$C$202, 3, FALSE)</f>
        <v>1</v>
      </c>
      <c r="D44" t="str">
        <f>trueraw!B43</f>
        <v>Pascal Siakam</v>
      </c>
      <c r="E44" t="str">
        <f>trueraw!C43</f>
        <v>PF</v>
      </c>
      <c r="F44" t="str">
        <f>trueraw!D43</f>
        <v>TOR</v>
      </c>
      <c r="G44">
        <f>trueraw!E43</f>
        <v>67</v>
      </c>
      <c r="H44">
        <f>trueraw!F43</f>
        <v>35.1</v>
      </c>
      <c r="I44">
        <v>1</v>
      </c>
      <c r="J44">
        <f t="shared" si="2"/>
        <v>3.6384722222222226</v>
      </c>
      <c r="K44">
        <f t="shared" si="3"/>
        <v>3.6384722222222226</v>
      </c>
      <c r="L44">
        <f t="shared" si="4"/>
        <v>3.2290277777777776</v>
      </c>
      <c r="M44">
        <f t="shared" si="5"/>
        <v>3.145277777777777</v>
      </c>
      <c r="N44">
        <f t="shared" si="6"/>
        <v>4.5969444444444445</v>
      </c>
      <c r="O44">
        <f>trueraw!G43*$I44</f>
        <v>-0.34</v>
      </c>
      <c r="P44">
        <f>trueraw!H43*$I44</f>
        <v>0.53</v>
      </c>
      <c r="Q44">
        <f>trueraw!I43*$I44</f>
        <v>0.91</v>
      </c>
      <c r="R44">
        <f>trueraw!J43*$I44</f>
        <v>1.45</v>
      </c>
      <c r="S44">
        <f>trueraw!K43*$I44</f>
        <v>0.95</v>
      </c>
      <c r="T44">
        <f>trueraw!L43*$I44</f>
        <v>0.44</v>
      </c>
      <c r="U44">
        <f>trueraw!M43*$I44</f>
        <v>0.17</v>
      </c>
      <c r="V44">
        <f>trueraw!N43*$I44</f>
        <v>0.83</v>
      </c>
      <c r="W44">
        <f>trueraw!O43*$I44</f>
        <v>-1.03</v>
      </c>
      <c r="X44">
        <f t="shared" si="10"/>
        <v>1</v>
      </c>
      <c r="Y44">
        <f t="shared" si="10"/>
        <v>0</v>
      </c>
      <c r="Z44">
        <f t="shared" si="10"/>
        <v>0</v>
      </c>
      <c r="AA44">
        <f t="shared" si="10"/>
        <v>0</v>
      </c>
      <c r="AB44">
        <f t="shared" si="10"/>
        <v>0</v>
      </c>
      <c r="AC44">
        <f t="shared" si="10"/>
        <v>0</v>
      </c>
      <c r="AD44">
        <f t="shared" si="10"/>
        <v>0</v>
      </c>
      <c r="AE44">
        <f t="shared" si="10"/>
        <v>0</v>
      </c>
      <c r="AF44">
        <f t="shared" si="10"/>
        <v>0</v>
      </c>
      <c r="AG44">
        <f t="shared" si="10"/>
        <v>0</v>
      </c>
      <c r="AH44">
        <f t="shared" si="1"/>
        <v>0</v>
      </c>
    </row>
    <row r="45" spans="2:34" x14ac:dyDescent="0.35">
      <c r="B45" s="1" t="str">
        <f>VLOOKUP($D45, AVs!$A$3:$B$202, 2, FALSE)</f>
        <v>_______</v>
      </c>
      <c r="C45" s="3">
        <f>VLOOKUP($D45, AVs!$A$3:$C$202, 3, FALSE)</f>
        <v>1</v>
      </c>
      <c r="D45" t="str">
        <f>trueraw!B44</f>
        <v>Robert Covington</v>
      </c>
      <c r="E45" t="str">
        <f>trueraw!C44</f>
        <v>PF, SF</v>
      </c>
      <c r="F45" t="str">
        <f>trueraw!D44</f>
        <v>POR</v>
      </c>
      <c r="G45">
        <f>trueraw!E44</f>
        <v>64</v>
      </c>
      <c r="H45">
        <f>trueraw!F44</f>
        <v>33.799999999999997</v>
      </c>
      <c r="I45">
        <v>1</v>
      </c>
      <c r="J45">
        <f t="shared" si="2"/>
        <v>3.36</v>
      </c>
      <c r="K45">
        <f t="shared" si="3"/>
        <v>3.36</v>
      </c>
      <c r="L45">
        <f t="shared" si="4"/>
        <v>3.9022222222222225</v>
      </c>
      <c r="M45">
        <f t="shared" si="5"/>
        <v>3.137777777777778</v>
      </c>
      <c r="N45">
        <f t="shared" si="6"/>
        <v>3.5911111111111111</v>
      </c>
      <c r="O45">
        <f>trueraw!G44*$I45</f>
        <v>-0.83</v>
      </c>
      <c r="P45">
        <f>trueraw!H44*$I45</f>
        <v>0.25</v>
      </c>
      <c r="Q45">
        <f>trueraw!I44*$I45</f>
        <v>1.08</v>
      </c>
      <c r="R45">
        <f>trueraw!J44*$I45</f>
        <v>-0.12</v>
      </c>
      <c r="S45">
        <f>trueraw!K44*$I45</f>
        <v>0.9</v>
      </c>
      <c r="T45">
        <f>trueraw!L44*$I45</f>
        <v>-0.61</v>
      </c>
      <c r="U45">
        <f>trueraw!M44*$I45</f>
        <v>1.69</v>
      </c>
      <c r="V45">
        <f>trueraw!N44*$I45</f>
        <v>1.68</v>
      </c>
      <c r="W45">
        <f>trueraw!O44*$I45</f>
        <v>-0.26</v>
      </c>
      <c r="X45">
        <f t="shared" si="10"/>
        <v>1</v>
      </c>
      <c r="Y45">
        <f t="shared" si="10"/>
        <v>0</v>
      </c>
      <c r="Z45">
        <f t="shared" si="10"/>
        <v>0</v>
      </c>
      <c r="AA45">
        <f t="shared" si="10"/>
        <v>0</v>
      </c>
      <c r="AB45">
        <f t="shared" si="10"/>
        <v>0</v>
      </c>
      <c r="AC45">
        <f t="shared" si="10"/>
        <v>0</v>
      </c>
      <c r="AD45">
        <f t="shared" si="10"/>
        <v>0</v>
      </c>
      <c r="AE45">
        <f t="shared" si="10"/>
        <v>0</v>
      </c>
      <c r="AF45">
        <f t="shared" si="10"/>
        <v>0</v>
      </c>
      <c r="AG45">
        <f t="shared" si="10"/>
        <v>0</v>
      </c>
      <c r="AH45">
        <f t="shared" si="1"/>
        <v>0</v>
      </c>
    </row>
    <row r="46" spans="2:34" x14ac:dyDescent="0.35">
      <c r="B46" s="1" t="str">
        <f>VLOOKUP($D46, AVs!$A$3:$B$202, 2, FALSE)</f>
        <v>_______</v>
      </c>
      <c r="C46" s="3">
        <f>VLOOKUP($D46, AVs!$A$3:$C$202, 3, FALSE)</f>
        <v>1</v>
      </c>
      <c r="D46" t="str">
        <f>trueraw!B45</f>
        <v>Mitchell Robinson</v>
      </c>
      <c r="E46" t="str">
        <f>trueraw!C45</f>
        <v>C</v>
      </c>
      <c r="F46" t="str">
        <f>trueraw!D45</f>
        <v>NYK</v>
      </c>
      <c r="G46">
        <f>trueraw!E45</f>
        <v>68</v>
      </c>
      <c r="H46">
        <f>trueraw!F45</f>
        <v>23.2</v>
      </c>
      <c r="I46">
        <v>1</v>
      </c>
      <c r="J46">
        <f t="shared" si="2"/>
        <v>3.3527777777777774</v>
      </c>
      <c r="K46">
        <f t="shared" si="3"/>
        <v>3.3527777777777774</v>
      </c>
      <c r="L46">
        <f t="shared" si="4"/>
        <v>4.3727777777777774</v>
      </c>
      <c r="M46">
        <f t="shared" si="5"/>
        <v>5.4211111111111103</v>
      </c>
      <c r="N46">
        <f t="shared" si="6"/>
        <v>2.38</v>
      </c>
      <c r="O46">
        <f>trueraw!G45*$I46</f>
        <v>3.54</v>
      </c>
      <c r="P46">
        <f>trueraw!H45*$I46</f>
        <v>-2.19</v>
      </c>
      <c r="Q46">
        <f>trueraw!I45*$I46</f>
        <v>-1.75</v>
      </c>
      <c r="R46">
        <f>trueraw!J45*$I46</f>
        <v>-0.53</v>
      </c>
      <c r="S46">
        <f>trueraw!K45*$I46</f>
        <v>1.02</v>
      </c>
      <c r="T46">
        <f>trueraw!L45*$I46</f>
        <v>-1.08</v>
      </c>
      <c r="U46">
        <f>trueraw!M45*$I46</f>
        <v>0.05</v>
      </c>
      <c r="V46">
        <f>trueraw!N45*$I46</f>
        <v>3.46</v>
      </c>
      <c r="W46">
        <f>trueraw!O45*$I46</f>
        <v>1.03</v>
      </c>
      <c r="X46">
        <f t="shared" si="10"/>
        <v>1</v>
      </c>
      <c r="Y46">
        <f t="shared" si="10"/>
        <v>0</v>
      </c>
      <c r="Z46">
        <f t="shared" si="10"/>
        <v>0</v>
      </c>
      <c r="AA46">
        <f t="shared" si="10"/>
        <v>0</v>
      </c>
      <c r="AB46">
        <f t="shared" si="10"/>
        <v>0</v>
      </c>
      <c r="AC46">
        <f t="shared" si="10"/>
        <v>0</v>
      </c>
      <c r="AD46">
        <f t="shared" si="10"/>
        <v>0</v>
      </c>
      <c r="AE46">
        <f t="shared" si="10"/>
        <v>0</v>
      </c>
      <c r="AF46">
        <f t="shared" si="10"/>
        <v>0</v>
      </c>
      <c r="AG46">
        <f t="shared" si="10"/>
        <v>0</v>
      </c>
      <c r="AH46">
        <f t="shared" si="1"/>
        <v>0</v>
      </c>
    </row>
    <row r="47" spans="2:34" x14ac:dyDescent="0.35">
      <c r="B47" s="1" t="str">
        <f>VLOOKUP($D47, AVs!$A$3:$B$202, 2, FALSE)</f>
        <v>_______</v>
      </c>
      <c r="C47" s="3">
        <f>VLOOKUP($D47, AVs!$A$3:$C$202, 3, FALSE)</f>
        <v>1</v>
      </c>
      <c r="D47" t="str">
        <f>trueraw!B46</f>
        <v>Jamal Murray</v>
      </c>
      <c r="E47" t="str">
        <f>trueraw!C46</f>
        <v>PG, SG</v>
      </c>
      <c r="F47" t="str">
        <f>trueraw!D46</f>
        <v>DEN</v>
      </c>
      <c r="G47">
        <f>trueraw!E46</f>
        <v>68</v>
      </c>
      <c r="H47">
        <f>trueraw!F46</f>
        <v>33.799999999999997</v>
      </c>
      <c r="I47">
        <v>1</v>
      </c>
      <c r="J47">
        <f t="shared" si="2"/>
        <v>3.3433333333333324</v>
      </c>
      <c r="K47">
        <f t="shared" si="3"/>
        <v>3.3433333333333324</v>
      </c>
      <c r="L47">
        <f t="shared" si="4"/>
        <v>1.9833333333333329</v>
      </c>
      <c r="M47">
        <f t="shared" si="5"/>
        <v>1.8416666666666663</v>
      </c>
      <c r="N47">
        <f t="shared" si="6"/>
        <v>4.4861111111111098</v>
      </c>
      <c r="O47">
        <f>trueraw!G46*$I47</f>
        <v>-0.1</v>
      </c>
      <c r="P47">
        <f>trueraw!H46*$I47</f>
        <v>1.59</v>
      </c>
      <c r="Q47">
        <f>trueraw!I46*$I47</f>
        <v>0.98</v>
      </c>
      <c r="R47">
        <f>trueraw!J46*$I47</f>
        <v>1.01</v>
      </c>
      <c r="S47">
        <f>trueraw!K46*$I47</f>
        <v>-0.2</v>
      </c>
      <c r="T47">
        <f>trueraw!L46*$I47</f>
        <v>1.44</v>
      </c>
      <c r="U47">
        <f>trueraw!M46*$I47</f>
        <v>0.61</v>
      </c>
      <c r="V47">
        <f>trueraw!N46*$I47</f>
        <v>-0.57999999999999996</v>
      </c>
      <c r="W47">
        <f>trueraw!O46*$I47</f>
        <v>-1.21</v>
      </c>
      <c r="X47">
        <f t="shared" si="10"/>
        <v>1</v>
      </c>
      <c r="Y47">
        <f t="shared" si="10"/>
        <v>0</v>
      </c>
      <c r="Z47">
        <f t="shared" si="10"/>
        <v>0</v>
      </c>
      <c r="AA47">
        <f t="shared" si="10"/>
        <v>0</v>
      </c>
      <c r="AB47">
        <f t="shared" si="10"/>
        <v>0</v>
      </c>
      <c r="AC47">
        <f t="shared" si="10"/>
        <v>0</v>
      </c>
      <c r="AD47">
        <f t="shared" si="10"/>
        <v>0</v>
      </c>
      <c r="AE47">
        <f t="shared" si="10"/>
        <v>0</v>
      </c>
      <c r="AF47">
        <f t="shared" si="10"/>
        <v>0</v>
      </c>
      <c r="AG47">
        <f t="shared" si="10"/>
        <v>0</v>
      </c>
      <c r="AH47">
        <f t="shared" si="1"/>
        <v>0</v>
      </c>
    </row>
    <row r="48" spans="2:34" x14ac:dyDescent="0.35">
      <c r="B48" s="1" t="str">
        <f>VLOOKUP($D48, AVs!$A$3:$B$202, 2, FALSE)</f>
        <v>_______</v>
      </c>
      <c r="C48" s="3">
        <f>VLOOKUP($D48, AVs!$A$3:$C$202, 3, FALSE)</f>
        <v>1</v>
      </c>
      <c r="D48" t="str">
        <f>trueraw!B47</f>
        <v>Russell Westbrook</v>
      </c>
      <c r="E48" t="str">
        <f>trueraw!C47</f>
        <v>PG</v>
      </c>
      <c r="F48" t="str">
        <f>trueraw!D47</f>
        <v>WAS</v>
      </c>
      <c r="G48">
        <f>trueraw!E47</f>
        <v>67</v>
      </c>
      <c r="H48">
        <f>trueraw!F47</f>
        <v>35.799999999999997</v>
      </c>
      <c r="I48">
        <v>1</v>
      </c>
      <c r="J48">
        <f t="shared" si="2"/>
        <v>3.2383333333333337</v>
      </c>
      <c r="K48">
        <f t="shared" si="3"/>
        <v>3.2383333333333337</v>
      </c>
      <c r="L48">
        <f t="shared" si="4"/>
        <v>-6.5138888888889149E-2</v>
      </c>
      <c r="M48">
        <f t="shared" si="5"/>
        <v>4.0851388888888875</v>
      </c>
      <c r="N48">
        <f t="shared" si="6"/>
        <v>6.1509722222222223</v>
      </c>
      <c r="O48">
        <f>trueraw!G47*$I48</f>
        <v>0.18</v>
      </c>
      <c r="P48">
        <f>trueraw!H47*$I48</f>
        <v>-0.91</v>
      </c>
      <c r="Q48">
        <f>trueraw!I47*$I48</f>
        <v>-0.68</v>
      </c>
      <c r="R48">
        <f>trueraw!J47*$I48</f>
        <v>1.94</v>
      </c>
      <c r="S48">
        <f>trueraw!K47*$I48</f>
        <v>1.48</v>
      </c>
      <c r="T48">
        <f>trueraw!L47*$I48</f>
        <v>3.55</v>
      </c>
      <c r="U48">
        <f>trueraw!M47*$I48</f>
        <v>1.44</v>
      </c>
      <c r="V48">
        <f>trueraw!N47*$I48</f>
        <v>-0.39</v>
      </c>
      <c r="W48">
        <f>trueraw!O47*$I48</f>
        <v>-3.13</v>
      </c>
      <c r="X48">
        <f t="shared" si="10"/>
        <v>1</v>
      </c>
      <c r="Y48">
        <f t="shared" si="10"/>
        <v>0</v>
      </c>
      <c r="Z48">
        <f t="shared" si="10"/>
        <v>0</v>
      </c>
      <c r="AA48">
        <f t="shared" si="10"/>
        <v>0</v>
      </c>
      <c r="AB48">
        <f t="shared" si="10"/>
        <v>0</v>
      </c>
      <c r="AC48">
        <f t="shared" si="10"/>
        <v>0</v>
      </c>
      <c r="AD48">
        <f t="shared" si="10"/>
        <v>0</v>
      </c>
      <c r="AE48">
        <f t="shared" si="10"/>
        <v>0</v>
      </c>
      <c r="AF48">
        <f t="shared" si="10"/>
        <v>0</v>
      </c>
      <c r="AG48">
        <f t="shared" si="10"/>
        <v>0</v>
      </c>
      <c r="AH48">
        <f t="shared" si="1"/>
        <v>0</v>
      </c>
    </row>
    <row r="49" spans="2:34" x14ac:dyDescent="0.35">
      <c r="B49" s="1" t="str">
        <f>VLOOKUP($D49, AVs!$A$3:$B$202, 2, FALSE)</f>
        <v>_______</v>
      </c>
      <c r="C49" s="3">
        <f>VLOOKUP($D49, AVs!$A$3:$C$202, 3, FALSE)</f>
        <v>1</v>
      </c>
      <c r="D49" t="str">
        <f>trueraw!B48</f>
        <v>Domantas Sabonis</v>
      </c>
      <c r="E49" t="str">
        <f>trueraw!C48</f>
        <v>PF, C</v>
      </c>
      <c r="F49" t="str">
        <f>trueraw!D48</f>
        <v>IND</v>
      </c>
      <c r="G49">
        <f>trueraw!E48</f>
        <v>64</v>
      </c>
      <c r="H49">
        <f>trueraw!F48</f>
        <v>34.200000000000003</v>
      </c>
      <c r="I49">
        <v>1</v>
      </c>
      <c r="J49">
        <f t="shared" si="2"/>
        <v>2.9955555555555553</v>
      </c>
      <c r="K49">
        <f t="shared" si="3"/>
        <v>2.9955555555555553</v>
      </c>
      <c r="L49">
        <f t="shared" si="4"/>
        <v>2.0444444444444443</v>
      </c>
      <c r="M49">
        <f t="shared" si="5"/>
        <v>3.7511111111111113</v>
      </c>
      <c r="N49">
        <f t="shared" si="6"/>
        <v>4.1422222222222222</v>
      </c>
      <c r="O49">
        <f>trueraw!G48*$I49</f>
        <v>2.7</v>
      </c>
      <c r="P49">
        <f>trueraw!H48*$I49</f>
        <v>-0.85</v>
      </c>
      <c r="Q49">
        <f>trueraw!I48*$I49</f>
        <v>-1.2</v>
      </c>
      <c r="R49">
        <f>trueraw!J48*$I49</f>
        <v>0.8</v>
      </c>
      <c r="S49">
        <f>trueraw!K48*$I49</f>
        <v>2.88</v>
      </c>
      <c r="T49">
        <f>trueraw!L48*$I49</f>
        <v>1.07</v>
      </c>
      <c r="U49">
        <f>trueraw!M48*$I49</f>
        <v>-0.59</v>
      </c>
      <c r="V49">
        <f>trueraw!N48*$I49</f>
        <v>-0.15</v>
      </c>
      <c r="W49">
        <f>trueraw!O48*$I49</f>
        <v>-1.29</v>
      </c>
      <c r="X49">
        <f t="shared" si="10"/>
        <v>1</v>
      </c>
      <c r="Y49">
        <f t="shared" si="10"/>
        <v>0</v>
      </c>
      <c r="Z49">
        <f t="shared" si="10"/>
        <v>0</v>
      </c>
      <c r="AA49">
        <f t="shared" si="10"/>
        <v>0</v>
      </c>
      <c r="AB49">
        <f t="shared" si="10"/>
        <v>0</v>
      </c>
      <c r="AC49">
        <f t="shared" si="10"/>
        <v>0</v>
      </c>
      <c r="AD49">
        <f t="shared" si="10"/>
        <v>0</v>
      </c>
      <c r="AE49">
        <f t="shared" si="10"/>
        <v>0</v>
      </c>
      <c r="AF49">
        <f t="shared" si="10"/>
        <v>0</v>
      </c>
      <c r="AG49">
        <f t="shared" si="10"/>
        <v>0</v>
      </c>
      <c r="AH49">
        <f t="shared" si="1"/>
        <v>0</v>
      </c>
    </row>
    <row r="50" spans="2:34" x14ac:dyDescent="0.35">
      <c r="B50" s="1" t="str">
        <f>VLOOKUP($D50, AVs!$A$3:$B$202, 2, FALSE)</f>
        <v>_______</v>
      </c>
      <c r="C50" s="3">
        <f>VLOOKUP($D50, AVs!$A$3:$C$202, 3, FALSE)</f>
        <v>1</v>
      </c>
      <c r="D50" t="str">
        <f>trueraw!B49</f>
        <v>Tobias Harris</v>
      </c>
      <c r="E50" t="str">
        <f>trueraw!C49</f>
        <v>SF</v>
      </c>
      <c r="F50" t="str">
        <f>trueraw!D49</f>
        <v>PHI</v>
      </c>
      <c r="G50">
        <f>trueraw!E49</f>
        <v>70</v>
      </c>
      <c r="H50">
        <f>trueraw!F49</f>
        <v>34.5</v>
      </c>
      <c r="I50">
        <v>1</v>
      </c>
      <c r="J50">
        <f t="shared" si="2"/>
        <v>3.276388888888889</v>
      </c>
      <c r="K50">
        <f t="shared" si="3"/>
        <v>3.276388888888889</v>
      </c>
      <c r="L50">
        <f t="shared" si="4"/>
        <v>2.8680555555555558</v>
      </c>
      <c r="M50">
        <f t="shared" si="5"/>
        <v>2.8972222222222217</v>
      </c>
      <c r="N50">
        <f t="shared" si="6"/>
        <v>3.1305555555555555</v>
      </c>
      <c r="O50">
        <f>trueraw!G49*$I50</f>
        <v>0.44</v>
      </c>
      <c r="P50">
        <f>trueraw!H49*$I50</f>
        <v>0.39</v>
      </c>
      <c r="Q50">
        <f>trueraw!I49*$I50</f>
        <v>0.35</v>
      </c>
      <c r="R50">
        <f>trueraw!J49*$I50</f>
        <v>1.05</v>
      </c>
      <c r="S50">
        <f>trueraw!K49*$I50</f>
        <v>0.84</v>
      </c>
      <c r="T50">
        <f>trueraw!L49*$I50</f>
        <v>0.42</v>
      </c>
      <c r="U50">
        <f>trueraw!M49*$I50</f>
        <v>-0.46</v>
      </c>
      <c r="V50">
        <f>trueraw!N49*$I50</f>
        <v>0.19</v>
      </c>
      <c r="W50">
        <f>trueraw!O49*$I50</f>
        <v>0.15</v>
      </c>
      <c r="X50">
        <f t="shared" si="10"/>
        <v>1</v>
      </c>
      <c r="Y50">
        <f t="shared" si="10"/>
        <v>0</v>
      </c>
      <c r="Z50">
        <f t="shared" si="10"/>
        <v>0</v>
      </c>
      <c r="AA50">
        <f t="shared" si="10"/>
        <v>0</v>
      </c>
      <c r="AB50">
        <f t="shared" si="10"/>
        <v>0</v>
      </c>
      <c r="AC50">
        <f t="shared" si="10"/>
        <v>0</v>
      </c>
      <c r="AD50">
        <f t="shared" si="10"/>
        <v>0</v>
      </c>
      <c r="AE50">
        <f t="shared" si="10"/>
        <v>0</v>
      </c>
      <c r="AF50">
        <f t="shared" si="10"/>
        <v>0</v>
      </c>
      <c r="AG50">
        <f t="shared" si="10"/>
        <v>0</v>
      </c>
      <c r="AH50">
        <f t="shared" si="1"/>
        <v>0</v>
      </c>
    </row>
    <row r="51" spans="2:34" x14ac:dyDescent="0.35">
      <c r="B51" s="1" t="str">
        <f>VLOOKUP($D51, AVs!$A$3:$B$202, 2, FALSE)</f>
        <v>_______</v>
      </c>
      <c r="C51" s="3">
        <f>VLOOKUP($D51, AVs!$A$3:$C$202, 3, FALSE)</f>
        <v>1</v>
      </c>
      <c r="D51" t="str">
        <f>trueraw!B50</f>
        <v>Thomas Bryant</v>
      </c>
      <c r="E51" t="str">
        <f>trueraw!C50</f>
        <v>C</v>
      </c>
      <c r="F51" t="str">
        <f>trueraw!D50</f>
        <v>WAS</v>
      </c>
      <c r="G51">
        <f>trueraw!E50</f>
        <v>60</v>
      </c>
      <c r="H51">
        <f>trueraw!F50</f>
        <v>27.5</v>
      </c>
      <c r="I51">
        <v>1</v>
      </c>
      <c r="J51">
        <f t="shared" si="2"/>
        <v>2.7166666666666668</v>
      </c>
      <c r="K51">
        <f t="shared" si="3"/>
        <v>2.7166666666666668</v>
      </c>
      <c r="L51">
        <f t="shared" si="4"/>
        <v>3.0583333333333336</v>
      </c>
      <c r="M51">
        <f t="shared" si="5"/>
        <v>3.041666666666667</v>
      </c>
      <c r="N51">
        <f t="shared" si="6"/>
        <v>2.3500000000000005</v>
      </c>
      <c r="O51">
        <f>trueraw!G50*$I51</f>
        <v>3.08</v>
      </c>
      <c r="P51">
        <f>trueraw!H50*$I51</f>
        <v>-0.39</v>
      </c>
      <c r="Q51">
        <f>trueraw!I50*$I51</f>
        <v>-0.84</v>
      </c>
      <c r="R51">
        <f>trueraw!J50*$I51</f>
        <v>0.09</v>
      </c>
      <c r="S51">
        <f>trueraw!K50*$I51</f>
        <v>0.95</v>
      </c>
      <c r="T51">
        <f>trueraw!L50*$I51</f>
        <v>-0.41</v>
      </c>
      <c r="U51">
        <f>trueraw!M50*$I51</f>
        <v>-1</v>
      </c>
      <c r="V51">
        <f>trueraw!N50*$I51</f>
        <v>1.34</v>
      </c>
      <c r="W51">
        <f>trueraw!O50*$I51</f>
        <v>0.44</v>
      </c>
      <c r="X51">
        <f t="shared" si="10"/>
        <v>1</v>
      </c>
      <c r="Y51">
        <f t="shared" si="10"/>
        <v>0</v>
      </c>
      <c r="Z51">
        <f t="shared" si="10"/>
        <v>0</v>
      </c>
      <c r="AA51">
        <f t="shared" si="10"/>
        <v>0</v>
      </c>
      <c r="AB51">
        <f t="shared" si="10"/>
        <v>0</v>
      </c>
      <c r="AC51">
        <f t="shared" si="10"/>
        <v>0</v>
      </c>
      <c r="AD51">
        <f t="shared" si="10"/>
        <v>0</v>
      </c>
      <c r="AE51">
        <f t="shared" si="10"/>
        <v>0</v>
      </c>
      <c r="AF51">
        <f t="shared" si="10"/>
        <v>0</v>
      </c>
      <c r="AG51">
        <f t="shared" si="10"/>
        <v>0</v>
      </c>
      <c r="AH51">
        <f t="shared" si="1"/>
        <v>0</v>
      </c>
    </row>
    <row r="52" spans="2:34" x14ac:dyDescent="0.35">
      <c r="B52" s="1" t="str">
        <f>VLOOKUP($D52, AVs!$A$3:$B$202, 2, FALSE)</f>
        <v>_______</v>
      </c>
      <c r="C52" s="3">
        <f>VLOOKUP($D52, AVs!$A$3:$C$202, 3, FALSE)</f>
        <v>1</v>
      </c>
      <c r="D52" t="str">
        <f>trueraw!B51</f>
        <v>Jonas Valanciunas</v>
      </c>
      <c r="E52" t="str">
        <f>trueraw!C51</f>
        <v>C</v>
      </c>
      <c r="F52" t="str">
        <f>trueraw!D51</f>
        <v>MEM</v>
      </c>
      <c r="G52">
        <f>trueraw!E51</f>
        <v>70</v>
      </c>
      <c r="H52">
        <f>trueraw!F51</f>
        <v>27.2</v>
      </c>
      <c r="I52">
        <v>1</v>
      </c>
      <c r="J52">
        <f t="shared" si="2"/>
        <v>3.1111111111111107</v>
      </c>
      <c r="K52">
        <f t="shared" si="3"/>
        <v>3.1111111111111107</v>
      </c>
      <c r="L52">
        <f t="shared" si="4"/>
        <v>3.3833333333333329</v>
      </c>
      <c r="M52">
        <f t="shared" si="5"/>
        <v>3.431944444444444</v>
      </c>
      <c r="N52">
        <f t="shared" si="6"/>
        <v>3.509722222222222</v>
      </c>
      <c r="O52">
        <f>trueraw!G51*$I52</f>
        <v>2.78</v>
      </c>
      <c r="P52">
        <f>trueraw!H51*$I52</f>
        <v>-0.33</v>
      </c>
      <c r="Q52">
        <f>trueraw!I51*$I52</f>
        <v>-1.1399999999999999</v>
      </c>
      <c r="R52">
        <f>trueraw!J51*$I52</f>
        <v>0.26</v>
      </c>
      <c r="S52">
        <f>trueraw!K51*$I52</f>
        <v>2.2999999999999998</v>
      </c>
      <c r="T52">
        <f>trueraw!L51*$I52</f>
        <v>-0.28000000000000003</v>
      </c>
      <c r="U52">
        <f>trueraw!M51*$I52</f>
        <v>-1.17</v>
      </c>
      <c r="V52">
        <f>trueraw!N51*$I52</f>
        <v>1.19</v>
      </c>
      <c r="W52">
        <f>trueraw!O51*$I52</f>
        <v>-0.41</v>
      </c>
      <c r="X52">
        <f t="shared" si="10"/>
        <v>1</v>
      </c>
      <c r="Y52">
        <f t="shared" si="10"/>
        <v>0</v>
      </c>
      <c r="Z52">
        <f t="shared" si="10"/>
        <v>0</v>
      </c>
      <c r="AA52">
        <f t="shared" si="10"/>
        <v>0</v>
      </c>
      <c r="AB52">
        <f t="shared" si="10"/>
        <v>0</v>
      </c>
      <c r="AC52">
        <f t="shared" si="10"/>
        <v>0</v>
      </c>
      <c r="AD52">
        <f t="shared" si="10"/>
        <v>0</v>
      </c>
      <c r="AE52">
        <f t="shared" si="10"/>
        <v>0</v>
      </c>
      <c r="AF52">
        <f t="shared" si="10"/>
        <v>0</v>
      </c>
      <c r="AG52">
        <f t="shared" si="10"/>
        <v>0</v>
      </c>
      <c r="AH52">
        <f t="shared" si="1"/>
        <v>0</v>
      </c>
    </row>
    <row r="53" spans="2:34" x14ac:dyDescent="0.35">
      <c r="B53" s="1" t="str">
        <f>VLOOKUP($D53, AVs!$A$3:$B$202, 2, FALSE)</f>
        <v>_______</v>
      </c>
      <c r="C53" s="3">
        <f>VLOOKUP($D53, AVs!$A$3:$C$202, 3, FALSE)</f>
        <v>1</v>
      </c>
      <c r="D53" t="str">
        <f>trueraw!B52</f>
        <v>T.J. Warren</v>
      </c>
      <c r="E53" t="str">
        <f>trueraw!C52</f>
        <v>SF</v>
      </c>
      <c r="F53" t="str">
        <f>trueraw!D52</f>
        <v>IND</v>
      </c>
      <c r="G53">
        <f>trueraw!E52</f>
        <v>60</v>
      </c>
      <c r="H53">
        <f>trueraw!F52</f>
        <v>32.5</v>
      </c>
      <c r="I53">
        <v>1</v>
      </c>
      <c r="J53">
        <f t="shared" si="2"/>
        <v>2.6416666666666671</v>
      </c>
      <c r="K53">
        <f t="shared" si="3"/>
        <v>2.6416666666666671</v>
      </c>
      <c r="L53">
        <f t="shared" si="4"/>
        <v>2.9250000000000003</v>
      </c>
      <c r="M53">
        <f t="shared" si="5"/>
        <v>2.1</v>
      </c>
      <c r="N53">
        <f t="shared" si="6"/>
        <v>2.3916666666666671</v>
      </c>
      <c r="O53">
        <f>trueraw!G52*$I53</f>
        <v>0.88</v>
      </c>
      <c r="P53">
        <f>trueraw!H52*$I53</f>
        <v>0.65</v>
      </c>
      <c r="Q53">
        <f>trueraw!I52*$I53</f>
        <v>0.02</v>
      </c>
      <c r="R53">
        <f>trueraw!J52*$I53</f>
        <v>0.86</v>
      </c>
      <c r="S53">
        <f>trueraw!K52*$I53</f>
        <v>-0.11</v>
      </c>
      <c r="T53">
        <f>trueraw!L52*$I53</f>
        <v>-0.34</v>
      </c>
      <c r="U53">
        <f>trueraw!M52*$I53</f>
        <v>0.98</v>
      </c>
      <c r="V53">
        <f>trueraw!N52*$I53</f>
        <v>-7.0000000000000007E-2</v>
      </c>
      <c r="W53">
        <f>trueraw!O52*$I53</f>
        <v>0.3</v>
      </c>
      <c r="X53">
        <f t="shared" ref="X53:AG62" si="11">IF(EXACT($B53, X$2), 1, 0)</f>
        <v>1</v>
      </c>
      <c r="Y53">
        <f t="shared" si="11"/>
        <v>0</v>
      </c>
      <c r="Z53">
        <f t="shared" si="11"/>
        <v>0</v>
      </c>
      <c r="AA53">
        <f t="shared" si="11"/>
        <v>0</v>
      </c>
      <c r="AB53">
        <f t="shared" si="11"/>
        <v>0</v>
      </c>
      <c r="AC53">
        <f t="shared" si="11"/>
        <v>0</v>
      </c>
      <c r="AD53">
        <f t="shared" si="11"/>
        <v>0</v>
      </c>
      <c r="AE53">
        <f t="shared" si="11"/>
        <v>0</v>
      </c>
      <c r="AF53">
        <f t="shared" si="11"/>
        <v>0</v>
      </c>
      <c r="AG53">
        <f t="shared" si="11"/>
        <v>0</v>
      </c>
      <c r="AH53">
        <f t="shared" si="1"/>
        <v>0</v>
      </c>
    </row>
    <row r="54" spans="2:34" x14ac:dyDescent="0.35">
      <c r="B54" s="1" t="str">
        <f>VLOOKUP($D54, AVs!$A$3:$B$202, 2, FALSE)</f>
        <v>_______</v>
      </c>
      <c r="C54" s="3">
        <f>VLOOKUP($D54, AVs!$A$3:$C$202, 3, FALSE)</f>
        <v>1</v>
      </c>
      <c r="D54" t="str">
        <f>trueraw!B53</f>
        <v xml:space="preserve">Derrick White </v>
      </c>
      <c r="E54" t="str">
        <f>trueraw!C53</f>
        <v>PG, SG</v>
      </c>
      <c r="F54" t="str">
        <f>trueraw!D53</f>
        <v>SAS</v>
      </c>
      <c r="G54">
        <f>trueraw!E53</f>
        <v>67</v>
      </c>
      <c r="H54">
        <f>trueraw!F53</f>
        <v>28.1</v>
      </c>
      <c r="I54">
        <v>1</v>
      </c>
      <c r="J54">
        <f t="shared" si="2"/>
        <v>2.8661111111111111</v>
      </c>
      <c r="K54">
        <f t="shared" si="3"/>
        <v>2.8661111111111111</v>
      </c>
      <c r="L54">
        <f t="shared" si="4"/>
        <v>1.9913888888888891</v>
      </c>
      <c r="M54">
        <f t="shared" si="5"/>
        <v>1.8611111111111109</v>
      </c>
      <c r="N54">
        <f t="shared" si="6"/>
        <v>2.9777777777777779</v>
      </c>
      <c r="O54">
        <f>trueraw!G53*$I54</f>
        <v>0.22</v>
      </c>
      <c r="P54">
        <f>trueraw!H53*$I54</f>
        <v>1.08</v>
      </c>
      <c r="Q54">
        <f>trueraw!I53*$I54</f>
        <v>-0.1</v>
      </c>
      <c r="R54">
        <f>trueraw!J53*$I54</f>
        <v>0.08</v>
      </c>
      <c r="S54">
        <f>trueraw!K53*$I54</f>
        <v>-0.39</v>
      </c>
      <c r="T54">
        <f>trueraw!L53*$I54</f>
        <v>0.94</v>
      </c>
      <c r="U54">
        <f>trueraw!M53*$I54</f>
        <v>0.2</v>
      </c>
      <c r="V54">
        <f>trueraw!N53*$I54</f>
        <v>1.17</v>
      </c>
      <c r="W54">
        <f>trueraw!O53*$I54</f>
        <v>-0.12</v>
      </c>
      <c r="X54">
        <f t="shared" si="11"/>
        <v>1</v>
      </c>
      <c r="Y54">
        <f t="shared" si="11"/>
        <v>0</v>
      </c>
      <c r="Z54">
        <f t="shared" si="11"/>
        <v>0</v>
      </c>
      <c r="AA54">
        <f t="shared" si="11"/>
        <v>0</v>
      </c>
      <c r="AB54">
        <f t="shared" si="11"/>
        <v>0</v>
      </c>
      <c r="AC54">
        <f t="shared" si="11"/>
        <v>0</v>
      </c>
      <c r="AD54">
        <f t="shared" si="11"/>
        <v>0</v>
      </c>
      <c r="AE54">
        <f t="shared" si="11"/>
        <v>0</v>
      </c>
      <c r="AF54">
        <f t="shared" si="11"/>
        <v>0</v>
      </c>
      <c r="AG54">
        <f t="shared" si="11"/>
        <v>0</v>
      </c>
      <c r="AH54">
        <f t="shared" si="1"/>
        <v>0</v>
      </c>
    </row>
    <row r="55" spans="2:34" x14ac:dyDescent="0.35">
      <c r="B55" s="1" t="str">
        <f>VLOOKUP($D55, AVs!$A$3:$B$202, 2, FALSE)</f>
        <v>_______</v>
      </c>
      <c r="C55" s="3">
        <f>VLOOKUP($D55, AVs!$A$3:$C$202, 3, FALSE)</f>
        <v>1</v>
      </c>
      <c r="D55" t="str">
        <f>trueraw!B54</f>
        <v>D'Angelo Russell</v>
      </c>
      <c r="E55" t="str">
        <f>trueraw!C54</f>
        <v>PG</v>
      </c>
      <c r="F55" t="str">
        <f>trueraw!D54</f>
        <v>MIN</v>
      </c>
      <c r="G55">
        <f>trueraw!E54</f>
        <v>67</v>
      </c>
      <c r="H55">
        <f>trueraw!F54</f>
        <v>31.3</v>
      </c>
      <c r="I55">
        <v>1</v>
      </c>
      <c r="J55">
        <f t="shared" si="2"/>
        <v>2.8195833333333336</v>
      </c>
      <c r="K55">
        <f t="shared" si="3"/>
        <v>2.8195833333333336</v>
      </c>
      <c r="L55">
        <f t="shared" si="4"/>
        <v>0.96777777777777807</v>
      </c>
      <c r="M55">
        <f t="shared" si="5"/>
        <v>1.9820833333333332</v>
      </c>
      <c r="N55">
        <f t="shared" si="6"/>
        <v>4.3456944444444447</v>
      </c>
      <c r="O55">
        <f>trueraw!G54*$I55</f>
        <v>-1.21</v>
      </c>
      <c r="P55">
        <f>trueraw!H54*$I55</f>
        <v>0.9</v>
      </c>
      <c r="Q55">
        <f>trueraw!I54*$I55</f>
        <v>2.1800000000000002</v>
      </c>
      <c r="R55">
        <f>trueraw!J54*$I55</f>
        <v>1.23</v>
      </c>
      <c r="S55">
        <f>trueraw!K54*$I55</f>
        <v>-0.48</v>
      </c>
      <c r="T55">
        <f>trueraw!L54*$I55</f>
        <v>1.99</v>
      </c>
      <c r="U55">
        <f>trueraw!M54*$I55</f>
        <v>0.64</v>
      </c>
      <c r="V55">
        <f>trueraw!N54*$I55</f>
        <v>-0.57999999999999996</v>
      </c>
      <c r="W55">
        <f>trueraw!O54*$I55</f>
        <v>-1.64</v>
      </c>
      <c r="X55">
        <f t="shared" si="11"/>
        <v>1</v>
      </c>
      <c r="Y55">
        <f t="shared" si="11"/>
        <v>0</v>
      </c>
      <c r="Z55">
        <f t="shared" si="11"/>
        <v>0</v>
      </c>
      <c r="AA55">
        <f t="shared" si="11"/>
        <v>0</v>
      </c>
      <c r="AB55">
        <f t="shared" si="11"/>
        <v>0</v>
      </c>
      <c r="AC55">
        <f t="shared" si="11"/>
        <v>0</v>
      </c>
      <c r="AD55">
        <f t="shared" si="11"/>
        <v>0</v>
      </c>
      <c r="AE55">
        <f t="shared" si="11"/>
        <v>0</v>
      </c>
      <c r="AF55">
        <f t="shared" si="11"/>
        <v>0</v>
      </c>
      <c r="AG55">
        <f t="shared" si="11"/>
        <v>0</v>
      </c>
      <c r="AH55">
        <f t="shared" si="1"/>
        <v>0</v>
      </c>
    </row>
    <row r="56" spans="2:34" x14ac:dyDescent="0.35">
      <c r="B56" s="1" t="str">
        <f>VLOOKUP($D56, AVs!$A$3:$B$202, 2, FALSE)</f>
        <v>_______</v>
      </c>
      <c r="C56" s="3">
        <f>VLOOKUP($D56, AVs!$A$3:$C$202, 3, FALSE)</f>
        <v>1</v>
      </c>
      <c r="D56" t="str">
        <f>trueraw!B55</f>
        <v>Brandon Ingram</v>
      </c>
      <c r="E56" t="str">
        <f>trueraw!C55</f>
        <v>SF, PF</v>
      </c>
      <c r="F56" t="str">
        <f>trueraw!D55</f>
        <v>NOP</v>
      </c>
      <c r="G56">
        <f>trueraw!E55</f>
        <v>64</v>
      </c>
      <c r="H56">
        <f>trueraw!F55</f>
        <v>33.4</v>
      </c>
      <c r="I56">
        <v>1</v>
      </c>
      <c r="J56">
        <f t="shared" si="2"/>
        <v>2.6399999999999997</v>
      </c>
      <c r="K56">
        <f t="shared" si="3"/>
        <v>2.6399999999999997</v>
      </c>
      <c r="L56">
        <f t="shared" si="4"/>
        <v>2.1511111111111108</v>
      </c>
      <c r="M56">
        <f t="shared" si="5"/>
        <v>1.9466666666666665</v>
      </c>
      <c r="N56">
        <f t="shared" si="6"/>
        <v>4.1333333333333329</v>
      </c>
      <c r="O56">
        <f>trueraw!G55*$I56</f>
        <v>0.19</v>
      </c>
      <c r="P56">
        <f>trueraw!H55*$I56</f>
        <v>0.78</v>
      </c>
      <c r="Q56">
        <f>trueraw!I55*$I56</f>
        <v>1.29</v>
      </c>
      <c r="R56">
        <f>trueraw!J55*$I56</f>
        <v>1.26</v>
      </c>
      <c r="S56">
        <f>trueraw!K55*$I56</f>
        <v>7.0000000000000007E-2</v>
      </c>
      <c r="T56">
        <f>trueraw!L55*$I56</f>
        <v>0.55000000000000004</v>
      </c>
      <c r="U56">
        <f>trueraw!M55*$I56</f>
        <v>0.22</v>
      </c>
      <c r="V56">
        <f>trueraw!N55*$I56</f>
        <v>0.28999999999999998</v>
      </c>
      <c r="W56">
        <f>trueraw!O55*$I56</f>
        <v>-1.68</v>
      </c>
      <c r="X56">
        <f t="shared" si="11"/>
        <v>1</v>
      </c>
      <c r="Y56">
        <f t="shared" si="11"/>
        <v>0</v>
      </c>
      <c r="Z56">
        <f t="shared" si="11"/>
        <v>0</v>
      </c>
      <c r="AA56">
        <f t="shared" si="11"/>
        <v>0</v>
      </c>
      <c r="AB56">
        <f t="shared" si="11"/>
        <v>0</v>
      </c>
      <c r="AC56">
        <f t="shared" si="11"/>
        <v>0</v>
      </c>
      <c r="AD56">
        <f t="shared" si="11"/>
        <v>0</v>
      </c>
      <c r="AE56">
        <f t="shared" si="11"/>
        <v>0</v>
      </c>
      <c r="AF56">
        <f t="shared" si="11"/>
        <v>0</v>
      </c>
      <c r="AG56">
        <f t="shared" si="11"/>
        <v>0</v>
      </c>
      <c r="AH56">
        <f t="shared" si="1"/>
        <v>0</v>
      </c>
    </row>
    <row r="57" spans="2:34" x14ac:dyDescent="0.35">
      <c r="B57" s="1" t="str">
        <f>VLOOKUP($D57, AVs!$A$3:$B$202, 2, FALSE)</f>
        <v>_______</v>
      </c>
      <c r="C57" s="3">
        <f>VLOOKUP($D57, AVs!$A$3:$C$202, 3, FALSE)</f>
        <v>1</v>
      </c>
      <c r="D57" t="str">
        <f>trueraw!B56</f>
        <v>CJ McCollum</v>
      </c>
      <c r="E57" t="str">
        <f>trueraw!C56</f>
        <v>SG</v>
      </c>
      <c r="F57" t="str">
        <f>trueraw!D56</f>
        <v>POR</v>
      </c>
      <c r="G57">
        <f>trueraw!E56</f>
        <v>65</v>
      </c>
      <c r="H57">
        <f>trueraw!F56</f>
        <v>34.700000000000003</v>
      </c>
      <c r="I57">
        <v>1</v>
      </c>
      <c r="J57">
        <f t="shared" si="2"/>
        <v>2.6631944444444438</v>
      </c>
      <c r="K57">
        <f t="shared" si="3"/>
        <v>2.6631944444444438</v>
      </c>
      <c r="L57">
        <f t="shared" si="4"/>
        <v>1.7874999999999996</v>
      </c>
      <c r="M57">
        <f t="shared" si="5"/>
        <v>2.5458333333333329</v>
      </c>
      <c r="N57">
        <f t="shared" si="6"/>
        <v>3.1145833333333326</v>
      </c>
      <c r="O57">
        <f>trueraw!G56*$I57</f>
        <v>-0.16</v>
      </c>
      <c r="P57">
        <f>trueraw!H56*$I57</f>
        <v>0.13</v>
      </c>
      <c r="Q57">
        <f>trueraw!I56*$I57</f>
        <v>1.44</v>
      </c>
      <c r="R57">
        <f>trueraw!J56*$I57</f>
        <v>1.41</v>
      </c>
      <c r="S57">
        <f>trueraw!K56*$I57</f>
        <v>-0.26</v>
      </c>
      <c r="T57">
        <f>trueraw!L56*$I57</f>
        <v>0.97</v>
      </c>
      <c r="U57">
        <f>trueraw!M56*$I57</f>
        <v>-0.2</v>
      </c>
      <c r="V57">
        <f>trueraw!N56*$I57</f>
        <v>0.12</v>
      </c>
      <c r="W57">
        <f>trueraw!O56*$I57</f>
        <v>-0.5</v>
      </c>
      <c r="X57">
        <f t="shared" si="11"/>
        <v>1</v>
      </c>
      <c r="Y57">
        <f t="shared" si="11"/>
        <v>0</v>
      </c>
      <c r="Z57">
        <f t="shared" si="11"/>
        <v>0</v>
      </c>
      <c r="AA57">
        <f t="shared" si="11"/>
        <v>0</v>
      </c>
      <c r="AB57">
        <f t="shared" si="11"/>
        <v>0</v>
      </c>
      <c r="AC57">
        <f t="shared" si="11"/>
        <v>0</v>
      </c>
      <c r="AD57">
        <f t="shared" si="11"/>
        <v>0</v>
      </c>
      <c r="AE57">
        <f t="shared" si="11"/>
        <v>0</v>
      </c>
      <c r="AF57">
        <f t="shared" si="11"/>
        <v>0</v>
      </c>
      <c r="AG57">
        <f t="shared" si="11"/>
        <v>0</v>
      </c>
      <c r="AH57">
        <f t="shared" si="1"/>
        <v>0</v>
      </c>
    </row>
    <row r="58" spans="2:34" x14ac:dyDescent="0.35">
      <c r="B58" s="1" t="str">
        <f>VLOOKUP($D58, AVs!$A$3:$B$202, 2, FALSE)</f>
        <v>_______</v>
      </c>
      <c r="C58" s="3">
        <f>VLOOKUP($D58, AVs!$A$3:$C$202, 3, FALSE)</f>
        <v>1</v>
      </c>
      <c r="D58" t="str">
        <f>trueraw!B57</f>
        <v>Richaun Holmes</v>
      </c>
      <c r="E58" t="str">
        <f>trueraw!C57</f>
        <v>C, PF</v>
      </c>
      <c r="F58" t="str">
        <f>trueraw!D57</f>
        <v>SAC</v>
      </c>
      <c r="G58">
        <f>trueraw!E57</f>
        <v>67</v>
      </c>
      <c r="H58">
        <f>trueraw!F57</f>
        <v>25.3</v>
      </c>
      <c r="I58">
        <v>1</v>
      </c>
      <c r="J58">
        <f t="shared" si="2"/>
        <v>2.7451388888888886</v>
      </c>
      <c r="K58">
        <f t="shared" si="3"/>
        <v>2.7451388888888886</v>
      </c>
      <c r="L58">
        <f t="shared" si="4"/>
        <v>3.5826388888888885</v>
      </c>
      <c r="M58">
        <f t="shared" si="5"/>
        <v>2.7265277777777781</v>
      </c>
      <c r="N58">
        <f t="shared" si="6"/>
        <v>2.214722222222222</v>
      </c>
      <c r="O58">
        <f>trueraw!G57*$I58</f>
        <v>3.04</v>
      </c>
      <c r="P58">
        <f>trueraw!H57*$I58</f>
        <v>0.02</v>
      </c>
      <c r="Q58">
        <f>trueraw!I57*$I58</f>
        <v>-1.75</v>
      </c>
      <c r="R58">
        <f>trueraw!J57*$I58</f>
        <v>-0.33</v>
      </c>
      <c r="S58">
        <f>trueraw!K57*$I58</f>
        <v>1.01</v>
      </c>
      <c r="T58">
        <f>trueraw!L57*$I58</f>
        <v>-0.9</v>
      </c>
      <c r="U58">
        <f>trueraw!M57*$I58</f>
        <v>-0.24</v>
      </c>
      <c r="V58">
        <f>trueraw!N57*$I58</f>
        <v>1.53</v>
      </c>
      <c r="W58">
        <f>trueraw!O57*$I58</f>
        <v>0.56999999999999995</v>
      </c>
      <c r="X58">
        <f t="shared" si="11"/>
        <v>1</v>
      </c>
      <c r="Y58">
        <f t="shared" si="11"/>
        <v>0</v>
      </c>
      <c r="Z58">
        <f t="shared" si="11"/>
        <v>0</v>
      </c>
      <c r="AA58">
        <f t="shared" si="11"/>
        <v>0</v>
      </c>
      <c r="AB58">
        <f t="shared" si="11"/>
        <v>0</v>
      </c>
      <c r="AC58">
        <f t="shared" si="11"/>
        <v>0</v>
      </c>
      <c r="AD58">
        <f t="shared" si="11"/>
        <v>0</v>
      </c>
      <c r="AE58">
        <f t="shared" si="11"/>
        <v>0</v>
      </c>
      <c r="AF58">
        <f t="shared" si="11"/>
        <v>0</v>
      </c>
      <c r="AG58">
        <f t="shared" si="11"/>
        <v>0</v>
      </c>
      <c r="AH58">
        <f t="shared" si="1"/>
        <v>0</v>
      </c>
    </row>
    <row r="59" spans="2:34" x14ac:dyDescent="0.35">
      <c r="B59" s="1" t="str">
        <f>VLOOKUP($D59, AVs!$A$3:$B$202, 2, FALSE)</f>
        <v>_______</v>
      </c>
      <c r="C59" s="3">
        <f>VLOOKUP($D59, AVs!$A$3:$C$202, 3, FALSE)</f>
        <v>1</v>
      </c>
      <c r="D59" t="str">
        <f>trueraw!B58</f>
        <v>Andre Drummond</v>
      </c>
      <c r="E59" t="str">
        <f>trueraw!C58</f>
        <v>C</v>
      </c>
      <c r="F59" t="str">
        <f>trueraw!D58</f>
        <v>CLE</v>
      </c>
      <c r="G59">
        <f>trueraw!E58</f>
        <v>70</v>
      </c>
      <c r="H59">
        <f>trueraw!F58</f>
        <v>31.2</v>
      </c>
      <c r="I59">
        <v>1</v>
      </c>
      <c r="J59">
        <f t="shared" si="2"/>
        <v>2.8680555555555554</v>
      </c>
      <c r="K59">
        <f t="shared" si="3"/>
        <v>2.8680555555555554</v>
      </c>
      <c r="L59">
        <f t="shared" si="4"/>
        <v>3.072222222222222</v>
      </c>
      <c r="M59">
        <f t="shared" si="5"/>
        <v>6.9416666666666655</v>
      </c>
      <c r="N59">
        <f t="shared" si="6"/>
        <v>5.3569444444444443</v>
      </c>
      <c r="O59">
        <f>trueraw!G58*$I59</f>
        <v>2.91</v>
      </c>
      <c r="P59">
        <f>trueraw!H58*$I59</f>
        <v>-4.1900000000000004</v>
      </c>
      <c r="Q59">
        <f>trueraw!I58*$I59</f>
        <v>-1.39</v>
      </c>
      <c r="R59">
        <f>trueraw!J58*$I59</f>
        <v>0.68</v>
      </c>
      <c r="S59">
        <f>trueraw!K58*$I59</f>
        <v>3.03</v>
      </c>
      <c r="T59">
        <f>trueraw!L58*$I59</f>
        <v>-0.21</v>
      </c>
      <c r="U59">
        <f>trueraw!M58*$I59</f>
        <v>1.95</v>
      </c>
      <c r="V59">
        <f>trueraw!N58*$I59</f>
        <v>2.73</v>
      </c>
      <c r="W59">
        <f>trueraw!O58*$I59</f>
        <v>-2.56</v>
      </c>
      <c r="X59">
        <f t="shared" si="11"/>
        <v>1</v>
      </c>
      <c r="Y59">
        <f t="shared" si="11"/>
        <v>0</v>
      </c>
      <c r="Z59">
        <f t="shared" si="11"/>
        <v>0</v>
      </c>
      <c r="AA59">
        <f t="shared" si="11"/>
        <v>0</v>
      </c>
      <c r="AB59">
        <f t="shared" si="11"/>
        <v>0</v>
      </c>
      <c r="AC59">
        <f t="shared" si="11"/>
        <v>0</v>
      </c>
      <c r="AD59">
        <f t="shared" si="11"/>
        <v>0</v>
      </c>
      <c r="AE59">
        <f t="shared" si="11"/>
        <v>0</v>
      </c>
      <c r="AF59">
        <f t="shared" si="11"/>
        <v>0</v>
      </c>
      <c r="AG59">
        <f t="shared" si="11"/>
        <v>0</v>
      </c>
      <c r="AH59">
        <f t="shared" si="1"/>
        <v>0</v>
      </c>
    </row>
    <row r="60" spans="2:34" x14ac:dyDescent="0.35">
      <c r="B60" s="1" t="str">
        <f>VLOOKUP($D60, AVs!$A$3:$B$202, 2, FALSE)</f>
        <v>_______</v>
      </c>
      <c r="C60" s="3">
        <f>VLOOKUP($D60, AVs!$A$3:$C$202, 3, FALSE)</f>
        <v>1</v>
      </c>
      <c r="D60" t="str">
        <f>trueraw!B59</f>
        <v>Al Horford</v>
      </c>
      <c r="E60" t="str">
        <f>trueraw!C59</f>
        <v>PF, C</v>
      </c>
      <c r="F60" t="str">
        <f>trueraw!D59</f>
        <v>OKL</v>
      </c>
      <c r="G60">
        <f>trueraw!E59</f>
        <v>62</v>
      </c>
      <c r="H60">
        <f>trueraw!F59</f>
        <v>30.2</v>
      </c>
      <c r="I60">
        <v>1</v>
      </c>
      <c r="J60">
        <f t="shared" si="2"/>
        <v>2.5144444444444445</v>
      </c>
      <c r="K60">
        <f t="shared" si="3"/>
        <v>2.5144444444444445</v>
      </c>
      <c r="L60">
        <f t="shared" si="4"/>
        <v>1.7997222222222222</v>
      </c>
      <c r="M60">
        <f t="shared" si="5"/>
        <v>2.3852777777777781</v>
      </c>
      <c r="N60">
        <f t="shared" si="6"/>
        <v>2.2819444444444446</v>
      </c>
      <c r="O60">
        <f>trueraw!G59*$I60</f>
        <v>0.39</v>
      </c>
      <c r="P60">
        <f>trueraw!H59*$I60</f>
        <v>0.15</v>
      </c>
      <c r="Q60">
        <f>trueraw!I59*$I60</f>
        <v>-0.3</v>
      </c>
      <c r="R60">
        <f>trueraw!J59*$I60</f>
        <v>-0.13</v>
      </c>
      <c r="S60">
        <f>trueraw!K59*$I60</f>
        <v>1</v>
      </c>
      <c r="T60">
        <f>trueraw!L59*$I60</f>
        <v>0.83</v>
      </c>
      <c r="U60">
        <f>trueraw!M59*$I60</f>
        <v>-0.24</v>
      </c>
      <c r="V60">
        <f>trueraw!N59*$I60</f>
        <v>0.95</v>
      </c>
      <c r="W60">
        <f>trueraw!O59*$I60</f>
        <v>0.27</v>
      </c>
      <c r="X60">
        <f t="shared" si="11"/>
        <v>1</v>
      </c>
      <c r="Y60">
        <f t="shared" si="11"/>
        <v>0</v>
      </c>
      <c r="Z60">
        <f t="shared" si="11"/>
        <v>0</v>
      </c>
      <c r="AA60">
        <f t="shared" si="11"/>
        <v>0</v>
      </c>
      <c r="AB60">
        <f t="shared" si="11"/>
        <v>0</v>
      </c>
      <c r="AC60">
        <f t="shared" si="11"/>
        <v>0</v>
      </c>
      <c r="AD60">
        <f t="shared" si="11"/>
        <v>0</v>
      </c>
      <c r="AE60">
        <f t="shared" si="11"/>
        <v>0</v>
      </c>
      <c r="AF60">
        <f t="shared" si="11"/>
        <v>0</v>
      </c>
      <c r="AG60">
        <f t="shared" si="11"/>
        <v>0</v>
      </c>
      <c r="AH60">
        <f t="shared" si="1"/>
        <v>0</v>
      </c>
    </row>
    <row r="61" spans="2:34" x14ac:dyDescent="0.35">
      <c r="B61" s="1" t="str">
        <f>VLOOKUP($D61, AVs!$A$3:$B$202, 2, FALSE)</f>
        <v>_______</v>
      </c>
      <c r="C61" s="3">
        <f>VLOOKUP($D61, AVs!$A$3:$C$202, 3, FALSE)</f>
        <v>1</v>
      </c>
      <c r="D61" t="str">
        <f>trueraw!B60</f>
        <v>Gordon Hayward</v>
      </c>
      <c r="E61" t="str">
        <f>trueraw!C60</f>
        <v>SF</v>
      </c>
      <c r="F61" t="str">
        <f>trueraw!D60</f>
        <v>CHA</v>
      </c>
      <c r="G61">
        <f>trueraw!E60</f>
        <v>58</v>
      </c>
      <c r="H61">
        <f>trueraw!F60</f>
        <v>33.200000000000003</v>
      </c>
      <c r="I61">
        <v>1</v>
      </c>
      <c r="J61">
        <f t="shared" si="2"/>
        <v>2.2636111111111115</v>
      </c>
      <c r="K61">
        <f t="shared" si="3"/>
        <v>2.2636111111111115</v>
      </c>
      <c r="L61">
        <f t="shared" si="4"/>
        <v>1.7077777777777778</v>
      </c>
      <c r="M61">
        <f t="shared" si="5"/>
        <v>1.3775000000000002</v>
      </c>
      <c r="N61">
        <f t="shared" si="6"/>
        <v>2.5536111111111115</v>
      </c>
      <c r="O61">
        <f>trueraw!G60*$I61</f>
        <v>0.55000000000000004</v>
      </c>
      <c r="P61">
        <f>trueraw!H60*$I61</f>
        <v>1.1000000000000001</v>
      </c>
      <c r="Q61">
        <f>trueraw!I60*$I61</f>
        <v>0.09</v>
      </c>
      <c r="R61">
        <f>trueraw!J60*$I61</f>
        <v>1.02</v>
      </c>
      <c r="S61">
        <f>trueraw!K60*$I61</f>
        <v>0.53</v>
      </c>
      <c r="T61">
        <f>trueraw!L60*$I61</f>
        <v>0.69</v>
      </c>
      <c r="U61">
        <f>trueraw!M60*$I61</f>
        <v>-0.49</v>
      </c>
      <c r="V61">
        <f>trueraw!N60*$I61</f>
        <v>-0.32</v>
      </c>
      <c r="W61">
        <f>trueraw!O60*$I61</f>
        <v>-0.36</v>
      </c>
      <c r="X61">
        <f t="shared" si="11"/>
        <v>1</v>
      </c>
      <c r="Y61">
        <f t="shared" si="11"/>
        <v>0</v>
      </c>
      <c r="Z61">
        <f t="shared" si="11"/>
        <v>0</v>
      </c>
      <c r="AA61">
        <f t="shared" si="11"/>
        <v>0</v>
      </c>
      <c r="AB61">
        <f t="shared" si="11"/>
        <v>0</v>
      </c>
      <c r="AC61">
        <f t="shared" si="11"/>
        <v>0</v>
      </c>
      <c r="AD61">
        <f t="shared" si="11"/>
        <v>0</v>
      </c>
      <c r="AE61">
        <f t="shared" si="11"/>
        <v>0</v>
      </c>
      <c r="AF61">
        <f t="shared" si="11"/>
        <v>0</v>
      </c>
      <c r="AG61">
        <f t="shared" si="11"/>
        <v>0</v>
      </c>
      <c r="AH61">
        <f t="shared" si="1"/>
        <v>0</v>
      </c>
    </row>
    <row r="62" spans="2:34" x14ac:dyDescent="0.35">
      <c r="B62" s="1" t="str">
        <f>VLOOKUP($D62, AVs!$A$3:$B$202, 2, FALSE)</f>
        <v>_______</v>
      </c>
      <c r="C62" s="3">
        <f>VLOOKUP($D62, AVs!$A$3:$C$202, 3, FALSE)</f>
        <v>1</v>
      </c>
      <c r="D62" t="str">
        <f>trueraw!B61</f>
        <v>Norman Powell</v>
      </c>
      <c r="E62" t="str">
        <f>trueraw!C61</f>
        <v>SG, SF</v>
      </c>
      <c r="F62" t="str">
        <f>trueraw!D61</f>
        <v>TOR</v>
      </c>
      <c r="G62">
        <f>trueraw!E61</f>
        <v>55</v>
      </c>
      <c r="H62">
        <f>trueraw!F61</f>
        <v>27.8</v>
      </c>
      <c r="I62">
        <v>1</v>
      </c>
      <c r="J62">
        <f t="shared" si="2"/>
        <v>2.0930555555555554</v>
      </c>
      <c r="K62">
        <f t="shared" si="3"/>
        <v>2.0930555555555554</v>
      </c>
      <c r="L62">
        <f t="shared" si="4"/>
        <v>2.4138888888888888</v>
      </c>
      <c r="M62">
        <f t="shared" si="5"/>
        <v>1.3520833333333333</v>
      </c>
      <c r="N62">
        <f t="shared" si="6"/>
        <v>2.0243055555555558</v>
      </c>
      <c r="O62">
        <f>trueraw!G61*$I62</f>
        <v>1.03</v>
      </c>
      <c r="P62">
        <f>trueraw!H61*$I62</f>
        <v>0.97</v>
      </c>
      <c r="Q62">
        <f>trueraw!I61*$I62</f>
        <v>0.82</v>
      </c>
      <c r="R62">
        <f>trueraw!J61*$I62</f>
        <v>0.44</v>
      </c>
      <c r="S62">
        <f>trueraw!K61*$I62</f>
        <v>-0.51</v>
      </c>
      <c r="T62">
        <f>trueraw!L61*$I62</f>
        <v>-0.42</v>
      </c>
      <c r="U62">
        <f>trueraw!M61*$I62</f>
        <v>0.66</v>
      </c>
      <c r="V62">
        <f>trueraw!N61*$I62</f>
        <v>-0.34</v>
      </c>
      <c r="W62">
        <f>trueraw!O61*$I62</f>
        <v>0.09</v>
      </c>
      <c r="X62">
        <f t="shared" si="11"/>
        <v>1</v>
      </c>
      <c r="Y62">
        <f t="shared" si="11"/>
        <v>0</v>
      </c>
      <c r="Z62">
        <f t="shared" si="11"/>
        <v>0</v>
      </c>
      <c r="AA62">
        <f t="shared" si="11"/>
        <v>0</v>
      </c>
      <c r="AB62">
        <f t="shared" si="11"/>
        <v>0</v>
      </c>
      <c r="AC62">
        <f t="shared" si="11"/>
        <v>0</v>
      </c>
      <c r="AD62">
        <f t="shared" si="11"/>
        <v>0</v>
      </c>
      <c r="AE62">
        <f t="shared" si="11"/>
        <v>0</v>
      </c>
      <c r="AF62">
        <f t="shared" si="11"/>
        <v>0</v>
      </c>
      <c r="AG62">
        <f t="shared" si="11"/>
        <v>0</v>
      </c>
      <c r="AH62">
        <f t="shared" si="1"/>
        <v>0</v>
      </c>
    </row>
    <row r="63" spans="2:34" x14ac:dyDescent="0.35">
      <c r="B63" s="1" t="str">
        <f>VLOOKUP($D63, AVs!$A$3:$B$202, 2, FALSE)</f>
        <v>_______</v>
      </c>
      <c r="C63" s="3">
        <f>VLOOKUP($D63, AVs!$A$3:$C$202, 3, FALSE)</f>
        <v>1</v>
      </c>
      <c r="D63" t="str">
        <f>trueraw!B62</f>
        <v>Jrue Holiday</v>
      </c>
      <c r="E63" t="str">
        <f>trueraw!C62</f>
        <v>PG, SG</v>
      </c>
      <c r="F63" t="str">
        <f>trueraw!D62</f>
        <v>MIL</v>
      </c>
      <c r="G63">
        <f>trueraw!E62</f>
        <v>63</v>
      </c>
      <c r="H63">
        <f>trueraw!F62</f>
        <v>31.4</v>
      </c>
      <c r="I63">
        <v>1</v>
      </c>
      <c r="J63">
        <f t="shared" si="2"/>
        <v>2.2662499999999999</v>
      </c>
      <c r="K63">
        <f t="shared" si="3"/>
        <v>2.2662499999999999</v>
      </c>
      <c r="L63">
        <f t="shared" si="4"/>
        <v>0.98874999999999991</v>
      </c>
      <c r="M63">
        <f t="shared" si="5"/>
        <v>2.5287500000000001</v>
      </c>
      <c r="N63">
        <f t="shared" si="6"/>
        <v>3.61375</v>
      </c>
      <c r="O63">
        <f>trueraw!G62*$I63</f>
        <v>0.15</v>
      </c>
      <c r="P63">
        <f>trueraw!H62*$I63</f>
        <v>-0.3</v>
      </c>
      <c r="Q63">
        <f>trueraw!I62*$I63</f>
        <v>0.33</v>
      </c>
      <c r="R63">
        <f>trueraw!J62*$I63</f>
        <v>0.72</v>
      </c>
      <c r="S63">
        <f>trueraw!K62*$I63</f>
        <v>-0.18</v>
      </c>
      <c r="T63">
        <f>trueraw!L62*$I63</f>
        <v>1.46</v>
      </c>
      <c r="U63">
        <f>trueraw!M62*$I63</f>
        <v>1.44</v>
      </c>
      <c r="V63">
        <f>trueraw!N62*$I63</f>
        <v>0.51</v>
      </c>
      <c r="W63">
        <f>trueraw!O62*$I63</f>
        <v>-1.54</v>
      </c>
      <c r="X63">
        <f t="shared" ref="X63:AG72" si="12">IF(EXACT($B63, X$2), 1, 0)</f>
        <v>1</v>
      </c>
      <c r="Y63">
        <f t="shared" si="12"/>
        <v>0</v>
      </c>
      <c r="Z63">
        <f t="shared" si="12"/>
        <v>0</v>
      </c>
      <c r="AA63">
        <f t="shared" si="12"/>
        <v>0</v>
      </c>
      <c r="AB63">
        <f t="shared" si="12"/>
        <v>0</v>
      </c>
      <c r="AC63">
        <f t="shared" si="12"/>
        <v>0</v>
      </c>
      <c r="AD63">
        <f t="shared" si="12"/>
        <v>0</v>
      </c>
      <c r="AE63">
        <f t="shared" si="12"/>
        <v>0</v>
      </c>
      <c r="AF63">
        <f t="shared" si="12"/>
        <v>0</v>
      </c>
      <c r="AG63">
        <f t="shared" si="12"/>
        <v>0</v>
      </c>
      <c r="AH63">
        <f t="shared" si="1"/>
        <v>0</v>
      </c>
    </row>
    <row r="64" spans="2:34" x14ac:dyDescent="0.35">
      <c r="B64" s="1" t="str">
        <f>VLOOKUP($D64, AVs!$A$3:$B$202, 2, FALSE)</f>
        <v>_______</v>
      </c>
      <c r="C64" s="3">
        <f>VLOOKUP($D64, AVs!$A$3:$C$202, 3, FALSE)</f>
        <v>1</v>
      </c>
      <c r="D64" t="str">
        <f>trueraw!B63</f>
        <v>Mikal Bridges</v>
      </c>
      <c r="E64" t="str">
        <f>trueraw!C63</f>
        <v>SF</v>
      </c>
      <c r="F64" t="str">
        <f>trueraw!D63</f>
        <v>PHX</v>
      </c>
      <c r="G64">
        <f>trueraw!E63</f>
        <v>69</v>
      </c>
      <c r="H64">
        <f>trueraw!F63</f>
        <v>31.6</v>
      </c>
      <c r="I64">
        <v>1</v>
      </c>
      <c r="J64">
        <f t="shared" si="2"/>
        <v>2.4341666666666666</v>
      </c>
      <c r="K64">
        <f t="shared" si="3"/>
        <v>2.4341666666666666</v>
      </c>
      <c r="L64">
        <f t="shared" si="4"/>
        <v>2.6833333333333331</v>
      </c>
      <c r="M64">
        <f t="shared" si="5"/>
        <v>2.0316666666666667</v>
      </c>
      <c r="N64">
        <f t="shared" si="6"/>
        <v>2.3862500000000004</v>
      </c>
      <c r="O64">
        <f>trueraw!G63*$I64</f>
        <v>0.5</v>
      </c>
      <c r="P64">
        <f>trueraw!H63*$I64</f>
        <v>0.42</v>
      </c>
      <c r="Q64">
        <f>trueraw!I63*$I64</f>
        <v>0.01</v>
      </c>
      <c r="R64">
        <f>trueraw!J63*$I64</f>
        <v>-0.36</v>
      </c>
      <c r="S64">
        <f>trueraw!K63*$I64</f>
        <v>-0.11</v>
      </c>
      <c r="T64">
        <f>trueraw!L63*$I64</f>
        <v>-0.26</v>
      </c>
      <c r="U64">
        <f>trueraw!M63*$I64</f>
        <v>1.83</v>
      </c>
      <c r="V64">
        <f>trueraw!N63*$I64</f>
        <v>0.46</v>
      </c>
      <c r="W64">
        <f>trueraw!O63*$I64</f>
        <v>0.05</v>
      </c>
      <c r="X64">
        <f t="shared" si="12"/>
        <v>1</v>
      </c>
      <c r="Y64">
        <f t="shared" si="12"/>
        <v>0</v>
      </c>
      <c r="Z64">
        <f t="shared" si="12"/>
        <v>0</v>
      </c>
      <c r="AA64">
        <f t="shared" si="12"/>
        <v>0</v>
      </c>
      <c r="AB64">
        <f t="shared" si="12"/>
        <v>0</v>
      </c>
      <c r="AC64">
        <f t="shared" si="12"/>
        <v>0</v>
      </c>
      <c r="AD64">
        <f t="shared" si="12"/>
        <v>0</v>
      </c>
      <c r="AE64">
        <f t="shared" si="12"/>
        <v>0</v>
      </c>
      <c r="AF64">
        <f t="shared" si="12"/>
        <v>0</v>
      </c>
      <c r="AG64">
        <f t="shared" si="12"/>
        <v>0</v>
      </c>
      <c r="AH64">
        <f t="shared" si="1"/>
        <v>0</v>
      </c>
    </row>
    <row r="65" spans="2:34" x14ac:dyDescent="0.35">
      <c r="B65" s="1" t="str">
        <f>VLOOKUP($D65, AVs!$A$3:$B$202, 2, FALSE)</f>
        <v>_______</v>
      </c>
      <c r="C65" s="3">
        <f>VLOOKUP($D65, AVs!$A$3:$C$202, 3, FALSE)</f>
        <v>1</v>
      </c>
      <c r="D65" t="str">
        <f>trueraw!B64</f>
        <v>Dejounte Murray</v>
      </c>
      <c r="E65" t="str">
        <f>trueraw!C64</f>
        <v>PG, SG</v>
      </c>
      <c r="F65" t="str">
        <f>trueraw!D64</f>
        <v>SAS</v>
      </c>
      <c r="G65">
        <f>trueraw!E64</f>
        <v>67</v>
      </c>
      <c r="H65">
        <f>trueraw!F64</f>
        <v>28.3</v>
      </c>
      <c r="I65">
        <v>1</v>
      </c>
      <c r="J65">
        <f t="shared" si="2"/>
        <v>2.3449999999999998</v>
      </c>
      <c r="K65">
        <f t="shared" si="3"/>
        <v>2.3449999999999998</v>
      </c>
      <c r="L65">
        <f t="shared" si="4"/>
        <v>1.2841666666666669</v>
      </c>
      <c r="M65">
        <f t="shared" si="5"/>
        <v>1.9541666666666673</v>
      </c>
      <c r="N65">
        <f t="shared" si="6"/>
        <v>3.0708333333333333</v>
      </c>
      <c r="O65">
        <f>trueraw!G64*$I65</f>
        <v>0.15</v>
      </c>
      <c r="P65">
        <f>trueraw!H64*$I65</f>
        <v>0.42</v>
      </c>
      <c r="Q65">
        <f>trueraw!I64*$I65</f>
        <v>-0.86</v>
      </c>
      <c r="R65">
        <f>trueraw!J64*$I65</f>
        <v>-0.12</v>
      </c>
      <c r="S65">
        <f>trueraw!K64*$I65</f>
        <v>0.67</v>
      </c>
      <c r="T65">
        <f>trueraw!L64*$I65</f>
        <v>1.1399999999999999</v>
      </c>
      <c r="U65">
        <f>trueraw!M64*$I65</f>
        <v>2.39</v>
      </c>
      <c r="V65">
        <f>trueraw!N64*$I65</f>
        <v>-0.49</v>
      </c>
      <c r="W65">
        <f>trueraw!O64*$I65</f>
        <v>-0.78</v>
      </c>
      <c r="X65">
        <f t="shared" si="12"/>
        <v>1</v>
      </c>
      <c r="Y65">
        <f t="shared" si="12"/>
        <v>0</v>
      </c>
      <c r="Z65">
        <f t="shared" si="12"/>
        <v>0</v>
      </c>
      <c r="AA65">
        <f t="shared" si="12"/>
        <v>0</v>
      </c>
      <c r="AB65">
        <f t="shared" si="12"/>
        <v>0</v>
      </c>
      <c r="AC65">
        <f t="shared" si="12"/>
        <v>0</v>
      </c>
      <c r="AD65">
        <f t="shared" si="12"/>
        <v>0</v>
      </c>
      <c r="AE65">
        <f t="shared" si="12"/>
        <v>0</v>
      </c>
      <c r="AF65">
        <f t="shared" si="12"/>
        <v>0</v>
      </c>
      <c r="AG65">
        <f t="shared" si="12"/>
        <v>0</v>
      </c>
      <c r="AH65">
        <f t="shared" si="1"/>
        <v>0</v>
      </c>
    </row>
    <row r="66" spans="2:34" x14ac:dyDescent="0.35">
      <c r="B66" s="1" t="str">
        <f>VLOOKUP($D66, AVs!$A$3:$B$202, 2, FALSE)</f>
        <v>_______</v>
      </c>
      <c r="C66" s="3">
        <f>VLOOKUP($D66, AVs!$A$3:$C$202, 3, FALSE)</f>
        <v>1</v>
      </c>
      <c r="D66" t="str">
        <f>trueraw!B65</f>
        <v xml:space="preserve">Daniel Theis </v>
      </c>
      <c r="E66" t="str">
        <f>trueraw!C65</f>
        <v>C, PF</v>
      </c>
      <c r="F66" t="str">
        <f>trueraw!D65</f>
        <v>BOS</v>
      </c>
      <c r="G66">
        <f>trueraw!E65</f>
        <v>70</v>
      </c>
      <c r="H66">
        <f>trueraw!F65</f>
        <v>26.1</v>
      </c>
      <c r="I66">
        <v>1</v>
      </c>
      <c r="J66">
        <f t="shared" si="2"/>
        <v>2.4500000000000002</v>
      </c>
      <c r="K66">
        <f t="shared" si="3"/>
        <v>2.4500000000000002</v>
      </c>
      <c r="L66">
        <f t="shared" si="4"/>
        <v>2.8874999999999997</v>
      </c>
      <c r="M66">
        <f t="shared" si="5"/>
        <v>2.5666666666666664</v>
      </c>
      <c r="N66">
        <f t="shared" si="6"/>
        <v>1.7597222222222222</v>
      </c>
      <c r="O66">
        <f>trueraw!G65*$I66</f>
        <v>1.72</v>
      </c>
      <c r="P66">
        <f>trueraw!H65*$I66</f>
        <v>-0.12</v>
      </c>
      <c r="Q66">
        <f>trueraw!I65*$I66</f>
        <v>-1.1200000000000001</v>
      </c>
      <c r="R66">
        <f>trueraw!J65*$I66</f>
        <v>-0.47</v>
      </c>
      <c r="S66">
        <f>trueraw!K65*$I66</f>
        <v>0.89</v>
      </c>
      <c r="T66">
        <f>trueraw!L65*$I66</f>
        <v>-0.45</v>
      </c>
      <c r="U66">
        <f>trueraw!M65*$I66</f>
        <v>-0.59</v>
      </c>
      <c r="V66">
        <f>trueraw!N65*$I66</f>
        <v>1.95</v>
      </c>
      <c r="W66">
        <f>trueraw!O65*$I66</f>
        <v>0.71</v>
      </c>
      <c r="X66">
        <f t="shared" si="12"/>
        <v>1</v>
      </c>
      <c r="Y66">
        <f t="shared" si="12"/>
        <v>0</v>
      </c>
      <c r="Z66">
        <f t="shared" si="12"/>
        <v>0</v>
      </c>
      <c r="AA66">
        <f t="shared" si="12"/>
        <v>0</v>
      </c>
      <c r="AB66">
        <f t="shared" si="12"/>
        <v>0</v>
      </c>
      <c r="AC66">
        <f t="shared" si="12"/>
        <v>0</v>
      </c>
      <c r="AD66">
        <f t="shared" si="12"/>
        <v>0</v>
      </c>
      <c r="AE66">
        <f t="shared" si="12"/>
        <v>0</v>
      </c>
      <c r="AF66">
        <f t="shared" si="12"/>
        <v>0</v>
      </c>
      <c r="AG66">
        <f t="shared" si="12"/>
        <v>0</v>
      </c>
      <c r="AH66">
        <f t="shared" si="1"/>
        <v>0</v>
      </c>
    </row>
    <row r="67" spans="2:34" x14ac:dyDescent="0.35">
      <c r="B67" s="1" t="str">
        <f>VLOOKUP($D67, AVs!$A$3:$B$202, 2, FALSE)</f>
        <v>_______</v>
      </c>
      <c r="C67" s="3">
        <f>VLOOKUP($D67, AVs!$A$3:$C$202, 3, FALSE)</f>
        <v>1</v>
      </c>
      <c r="D67" t="str">
        <f>trueraw!B66</f>
        <v>Collin Sexton</v>
      </c>
      <c r="E67" t="str">
        <f>trueraw!C66</f>
        <v>SG, PG</v>
      </c>
      <c r="F67" t="str">
        <f>trueraw!D66</f>
        <v>CLE</v>
      </c>
      <c r="G67">
        <f>trueraw!E66</f>
        <v>70</v>
      </c>
      <c r="H67">
        <f>trueraw!F66</f>
        <v>34.9</v>
      </c>
      <c r="I67">
        <v>1</v>
      </c>
      <c r="J67">
        <f t="shared" si="2"/>
        <v>2.3624999999999994</v>
      </c>
      <c r="K67">
        <f t="shared" si="3"/>
        <v>2.3624999999999994</v>
      </c>
      <c r="L67">
        <f t="shared" si="4"/>
        <v>1.7013888888888886</v>
      </c>
      <c r="M67">
        <f t="shared" si="5"/>
        <v>0.69027777777777743</v>
      </c>
      <c r="N67">
        <f t="shared" si="6"/>
        <v>3.6944444444444438</v>
      </c>
      <c r="O67">
        <f>trueraw!G66*$I67</f>
        <v>0.59</v>
      </c>
      <c r="P67">
        <f>trueraw!H66*$I67</f>
        <v>1.72</v>
      </c>
      <c r="Q67">
        <f>trueraw!I66*$I67</f>
        <v>0.32</v>
      </c>
      <c r="R67">
        <f>trueraw!J66*$I67</f>
        <v>1.5</v>
      </c>
      <c r="S67">
        <f>trueraw!K66*$I67</f>
        <v>-0.5</v>
      </c>
      <c r="T67">
        <f>trueraw!L66*$I67</f>
        <v>0.68</v>
      </c>
      <c r="U67">
        <f>trueraw!M66*$I67</f>
        <v>0.51</v>
      </c>
      <c r="V67">
        <f>trueraw!N66*$I67</f>
        <v>-1.02</v>
      </c>
      <c r="W67">
        <f>trueraw!O66*$I67</f>
        <v>-1.37</v>
      </c>
      <c r="X67">
        <f t="shared" si="12"/>
        <v>1</v>
      </c>
      <c r="Y67">
        <f t="shared" si="12"/>
        <v>0</v>
      </c>
      <c r="Z67">
        <f t="shared" si="12"/>
        <v>0</v>
      </c>
      <c r="AA67">
        <f t="shared" si="12"/>
        <v>0</v>
      </c>
      <c r="AB67">
        <f t="shared" si="12"/>
        <v>0</v>
      </c>
      <c r="AC67">
        <f t="shared" si="12"/>
        <v>0</v>
      </c>
      <c r="AD67">
        <f t="shared" si="12"/>
        <v>0</v>
      </c>
      <c r="AE67">
        <f t="shared" si="12"/>
        <v>0</v>
      </c>
      <c r="AF67">
        <f t="shared" si="12"/>
        <v>0</v>
      </c>
      <c r="AG67">
        <f t="shared" si="12"/>
        <v>0</v>
      </c>
      <c r="AH67">
        <f t="shared" ref="AH67:AH130" si="13">IF(EXACT($B67, AH$2), 1, 0)</f>
        <v>0</v>
      </c>
    </row>
    <row r="68" spans="2:34" x14ac:dyDescent="0.35">
      <c r="B68" s="1" t="str">
        <f>VLOOKUP($D68, AVs!$A$3:$B$202, 2, FALSE)</f>
        <v>_______</v>
      </c>
      <c r="C68" s="3">
        <f>VLOOKUP($D68, AVs!$A$3:$C$202, 3, FALSE)</f>
        <v>1</v>
      </c>
      <c r="D68" t="str">
        <f>trueraw!B67</f>
        <v>Wendell Carter Jr.</v>
      </c>
      <c r="E68" t="str">
        <f>trueraw!C67</f>
        <v xml:space="preserve"> C</v>
      </c>
      <c r="F68" t="str">
        <f>trueraw!D67</f>
        <v>CHI</v>
      </c>
      <c r="G68">
        <f>trueraw!E67</f>
        <v>67</v>
      </c>
      <c r="H68">
        <f>trueraw!F67</f>
        <v>32.6</v>
      </c>
      <c r="I68">
        <v>1</v>
      </c>
      <c r="J68">
        <f t="shared" ref="J68:J131" si="14">$G68/72*SUMPRODUCT($O68:$W68, $O$1:$W$1)</f>
        <v>2.2240277777777782</v>
      </c>
      <c r="K68">
        <f t="shared" ref="J68:K131" si="15">$G68/72*SUM($O68:$W68)</f>
        <v>2.2240277777777782</v>
      </c>
      <c r="L68">
        <f t="shared" ref="L68:L131" si="16">$G68/72*(SUM($O68:$S68) + SUM($U68:$W68))</f>
        <v>2.8288888888888888</v>
      </c>
      <c r="M68">
        <f t="shared" ref="M68:M131" si="17">$G68/72*(SUM($Q68:$W68) + $O68)</f>
        <v>2.7358333333333338</v>
      </c>
      <c r="N68">
        <f t="shared" ref="N68:N131" si="18">$G68/72*SUM($O68:$V68)</f>
        <v>2.5125000000000002</v>
      </c>
      <c r="O68">
        <f>trueraw!G67*$I68</f>
        <v>1.61</v>
      </c>
      <c r="P68">
        <f>trueraw!H67*$I68</f>
        <v>-0.55000000000000004</v>
      </c>
      <c r="Q68">
        <f>trueraw!I67*$I68</f>
        <v>-1.52</v>
      </c>
      <c r="R68">
        <f>trueraw!J67*$I68</f>
        <v>-0.03</v>
      </c>
      <c r="S68">
        <f>trueraw!K67*$I68</f>
        <v>2.16</v>
      </c>
      <c r="T68">
        <f>trueraw!L67*$I68</f>
        <v>-0.65</v>
      </c>
      <c r="U68">
        <f>trueraw!M67*$I68</f>
        <v>0</v>
      </c>
      <c r="V68">
        <f>trueraw!N67*$I68</f>
        <v>1.68</v>
      </c>
      <c r="W68">
        <f>trueraw!O67*$I68</f>
        <v>-0.31</v>
      </c>
      <c r="X68">
        <f t="shared" si="12"/>
        <v>1</v>
      </c>
      <c r="Y68">
        <f t="shared" si="12"/>
        <v>0</v>
      </c>
      <c r="Z68">
        <f t="shared" si="12"/>
        <v>0</v>
      </c>
      <c r="AA68">
        <f t="shared" si="12"/>
        <v>0</v>
      </c>
      <c r="AB68">
        <f t="shared" si="12"/>
        <v>0</v>
      </c>
      <c r="AC68">
        <f t="shared" si="12"/>
        <v>0</v>
      </c>
      <c r="AD68">
        <f t="shared" si="12"/>
        <v>0</v>
      </c>
      <c r="AE68">
        <f t="shared" si="12"/>
        <v>0</v>
      </c>
      <c r="AF68">
        <f t="shared" si="12"/>
        <v>0</v>
      </c>
      <c r="AG68">
        <f t="shared" si="12"/>
        <v>0</v>
      </c>
      <c r="AH68">
        <f t="shared" si="13"/>
        <v>0</v>
      </c>
    </row>
    <row r="69" spans="2:34" x14ac:dyDescent="0.35">
      <c r="B69" s="1" t="str">
        <f>VLOOKUP($D69, AVs!$A$3:$B$202, 2, FALSE)</f>
        <v>_______</v>
      </c>
      <c r="C69" s="3">
        <f>VLOOKUP($D69, AVs!$A$3:$C$202, 3, FALSE)</f>
        <v>1</v>
      </c>
      <c r="D69" t="str">
        <f>trueraw!B68</f>
        <v>Jaylen Brown</v>
      </c>
      <c r="E69" t="str">
        <f>trueraw!C68</f>
        <v>SG, SF</v>
      </c>
      <c r="F69" t="str">
        <f>trueraw!D68</f>
        <v>BOS</v>
      </c>
      <c r="G69">
        <f>trueraw!E68</f>
        <v>70</v>
      </c>
      <c r="H69">
        <f>trueraw!F68</f>
        <v>34.4</v>
      </c>
      <c r="I69">
        <v>1</v>
      </c>
      <c r="J69">
        <f t="shared" si="14"/>
        <v>2.3236111111111111</v>
      </c>
      <c r="K69">
        <f t="shared" si="15"/>
        <v>2.3236111111111111</v>
      </c>
      <c r="L69">
        <f t="shared" si="16"/>
        <v>2.5375000000000001</v>
      </c>
      <c r="M69">
        <f t="shared" si="17"/>
        <v>2.8874999999999997</v>
      </c>
      <c r="N69">
        <f t="shared" si="18"/>
        <v>3.3152777777777778</v>
      </c>
      <c r="O69">
        <f>trueraw!G68*$I69</f>
        <v>0.72</v>
      </c>
      <c r="P69">
        <f>trueraw!H68*$I69</f>
        <v>-0.57999999999999996</v>
      </c>
      <c r="Q69">
        <f>trueraw!I68*$I69</f>
        <v>1.01</v>
      </c>
      <c r="R69">
        <f>trueraw!J68*$I69</f>
        <v>1.25</v>
      </c>
      <c r="S69">
        <f>trueraw!K68*$I69</f>
        <v>0.76</v>
      </c>
      <c r="T69">
        <f>trueraw!L68*$I69</f>
        <v>-0.22</v>
      </c>
      <c r="U69">
        <f>trueraw!M68*$I69</f>
        <v>0.76</v>
      </c>
      <c r="V69">
        <f>trueraw!N68*$I69</f>
        <v>-0.28999999999999998</v>
      </c>
      <c r="W69">
        <f>trueraw!O68*$I69</f>
        <v>-1.02</v>
      </c>
      <c r="X69">
        <f t="shared" si="12"/>
        <v>1</v>
      </c>
      <c r="Y69">
        <f t="shared" si="12"/>
        <v>0</v>
      </c>
      <c r="Z69">
        <f t="shared" si="12"/>
        <v>0</v>
      </c>
      <c r="AA69">
        <f t="shared" si="12"/>
        <v>0</v>
      </c>
      <c r="AB69">
        <f t="shared" si="12"/>
        <v>0</v>
      </c>
      <c r="AC69">
        <f t="shared" si="12"/>
        <v>0</v>
      </c>
      <c r="AD69">
        <f t="shared" si="12"/>
        <v>0</v>
      </c>
      <c r="AE69">
        <f t="shared" si="12"/>
        <v>0</v>
      </c>
      <c r="AF69">
        <f t="shared" si="12"/>
        <v>0</v>
      </c>
      <c r="AG69">
        <f t="shared" si="12"/>
        <v>0</v>
      </c>
      <c r="AH69">
        <f t="shared" si="13"/>
        <v>0</v>
      </c>
    </row>
    <row r="70" spans="2:34" x14ac:dyDescent="0.35">
      <c r="B70" s="1" t="str">
        <f>VLOOKUP($D70, AVs!$A$3:$B$202, 2, FALSE)</f>
        <v>_______</v>
      </c>
      <c r="C70" s="3">
        <f>VLOOKUP($D70, AVs!$A$3:$C$202, 3, FALSE)</f>
        <v>1</v>
      </c>
      <c r="D70" t="str">
        <f>trueraw!B69</f>
        <v>De'Aaron Fox</v>
      </c>
      <c r="E70" t="str">
        <f>trueraw!C69</f>
        <v>PG</v>
      </c>
      <c r="F70" t="str">
        <f>trueraw!D69</f>
        <v>SAC</v>
      </c>
      <c r="G70">
        <f>trueraw!E69</f>
        <v>65</v>
      </c>
      <c r="H70">
        <f>trueraw!F69</f>
        <v>33.6</v>
      </c>
      <c r="I70">
        <v>1</v>
      </c>
      <c r="J70">
        <f t="shared" si="14"/>
        <v>2.1395833333333329</v>
      </c>
      <c r="K70">
        <f t="shared" si="15"/>
        <v>2.1395833333333329</v>
      </c>
      <c r="L70">
        <f t="shared" si="16"/>
        <v>-0.35208333333333347</v>
      </c>
      <c r="M70">
        <f t="shared" si="17"/>
        <v>3.584027777777778</v>
      </c>
      <c r="N70">
        <f t="shared" si="18"/>
        <v>3.9722222222222219</v>
      </c>
      <c r="O70">
        <f>trueraw!G69*$I70</f>
        <v>0.83</v>
      </c>
      <c r="P70">
        <f>trueraw!H69*$I70</f>
        <v>-1.6</v>
      </c>
      <c r="Q70">
        <f>trueraw!I69*$I70</f>
        <v>-0.41</v>
      </c>
      <c r="R70">
        <f>trueraw!J69*$I70</f>
        <v>1.44</v>
      </c>
      <c r="S70">
        <f>trueraw!K69*$I70</f>
        <v>-0.28000000000000003</v>
      </c>
      <c r="T70">
        <f>trueraw!L69*$I70</f>
        <v>2.76</v>
      </c>
      <c r="U70">
        <f>trueraw!M69*$I70</f>
        <v>1.66</v>
      </c>
      <c r="V70">
        <f>trueraw!N69*$I70</f>
        <v>0</v>
      </c>
      <c r="W70">
        <f>trueraw!O69*$I70</f>
        <v>-2.0299999999999998</v>
      </c>
      <c r="X70">
        <f t="shared" si="12"/>
        <v>1</v>
      </c>
      <c r="Y70">
        <f t="shared" si="12"/>
        <v>0</v>
      </c>
      <c r="Z70">
        <f t="shared" si="12"/>
        <v>0</v>
      </c>
      <c r="AA70">
        <f t="shared" si="12"/>
        <v>0</v>
      </c>
      <c r="AB70">
        <f t="shared" si="12"/>
        <v>0</v>
      </c>
      <c r="AC70">
        <f t="shared" si="12"/>
        <v>0</v>
      </c>
      <c r="AD70">
        <f t="shared" si="12"/>
        <v>0</v>
      </c>
      <c r="AE70">
        <f t="shared" si="12"/>
        <v>0</v>
      </c>
      <c r="AF70">
        <f t="shared" si="12"/>
        <v>0</v>
      </c>
      <c r="AG70">
        <f t="shared" si="12"/>
        <v>0</v>
      </c>
      <c r="AH70">
        <f t="shared" si="13"/>
        <v>0</v>
      </c>
    </row>
    <row r="71" spans="2:34" x14ac:dyDescent="0.35">
      <c r="B71" s="1" t="str">
        <f>VLOOKUP($D71, AVs!$A$3:$B$202, 2, FALSE)</f>
        <v>_______</v>
      </c>
      <c r="C71" s="3">
        <f>VLOOKUP($D71, AVs!$A$3:$C$202, 3, FALSE)</f>
        <v>1</v>
      </c>
      <c r="D71" t="str">
        <f>trueraw!B70</f>
        <v>Clint Capela</v>
      </c>
      <c r="E71" t="str">
        <f>trueraw!C70</f>
        <v>C</v>
      </c>
      <c r="F71" t="str">
        <f>trueraw!D70</f>
        <v>ATL</v>
      </c>
      <c r="G71">
        <f>trueraw!E70</f>
        <v>59</v>
      </c>
      <c r="H71">
        <f>trueraw!F70</f>
        <v>29.7</v>
      </c>
      <c r="I71">
        <v>1</v>
      </c>
      <c r="J71">
        <f t="shared" si="14"/>
        <v>1.9175000000000002</v>
      </c>
      <c r="K71">
        <f t="shared" si="15"/>
        <v>1.9175000000000002</v>
      </c>
      <c r="L71">
        <f t="shared" si="16"/>
        <v>2.4337500000000003</v>
      </c>
      <c r="M71">
        <f t="shared" si="17"/>
        <v>4.3266666666666671</v>
      </c>
      <c r="N71">
        <f t="shared" si="18"/>
        <v>2.0076388888888892</v>
      </c>
      <c r="O71">
        <f>trueraw!G70*$I71</f>
        <v>3.16</v>
      </c>
      <c r="P71">
        <f>trueraw!H70*$I71</f>
        <v>-2.94</v>
      </c>
      <c r="Q71">
        <f>trueraw!I70*$I71</f>
        <v>-1.75</v>
      </c>
      <c r="R71">
        <f>trueraw!J70*$I71</f>
        <v>-0.18</v>
      </c>
      <c r="S71">
        <f>trueraw!K70*$I71</f>
        <v>2.4500000000000002</v>
      </c>
      <c r="T71">
        <f>trueraw!L70*$I71</f>
        <v>-0.63</v>
      </c>
      <c r="U71">
        <f>trueraw!M70*$I71</f>
        <v>-0.17</v>
      </c>
      <c r="V71">
        <f>trueraw!N70*$I71</f>
        <v>2.5099999999999998</v>
      </c>
      <c r="W71">
        <f>trueraw!O70*$I71</f>
        <v>-0.11</v>
      </c>
      <c r="X71">
        <f t="shared" si="12"/>
        <v>1</v>
      </c>
      <c r="Y71">
        <f t="shared" si="12"/>
        <v>0</v>
      </c>
      <c r="Z71">
        <f t="shared" si="12"/>
        <v>0</v>
      </c>
      <c r="AA71">
        <f t="shared" si="12"/>
        <v>0</v>
      </c>
      <c r="AB71">
        <f t="shared" si="12"/>
        <v>0</v>
      </c>
      <c r="AC71">
        <f t="shared" si="12"/>
        <v>0</v>
      </c>
      <c r="AD71">
        <f t="shared" si="12"/>
        <v>0</v>
      </c>
      <c r="AE71">
        <f t="shared" si="12"/>
        <v>0</v>
      </c>
      <c r="AF71">
        <f t="shared" si="12"/>
        <v>0</v>
      </c>
      <c r="AG71">
        <f t="shared" si="12"/>
        <v>0</v>
      </c>
      <c r="AH71">
        <f t="shared" si="13"/>
        <v>0</v>
      </c>
    </row>
    <row r="72" spans="2:34" x14ac:dyDescent="0.35">
      <c r="B72" s="1" t="str">
        <f>VLOOKUP($D72, AVs!$A$3:$B$202, 2, FALSE)</f>
        <v>_______</v>
      </c>
      <c r="C72" s="3">
        <f>VLOOKUP($D72, AVs!$A$3:$C$202, 3, FALSE)</f>
        <v>1</v>
      </c>
      <c r="D72" t="str">
        <f>trueraw!B71</f>
        <v>Buddy Hield</v>
      </c>
      <c r="E72" t="str">
        <f>trueraw!C71</f>
        <v>SG</v>
      </c>
      <c r="F72" t="str">
        <f>trueraw!D71</f>
        <v>SAC</v>
      </c>
      <c r="G72">
        <f>trueraw!E71</f>
        <v>70</v>
      </c>
      <c r="H72">
        <f>trueraw!F71</f>
        <v>29.6</v>
      </c>
      <c r="I72">
        <v>1</v>
      </c>
      <c r="J72">
        <f t="shared" si="14"/>
        <v>2.2361111111111107</v>
      </c>
      <c r="K72">
        <f t="shared" si="15"/>
        <v>2.2361111111111107</v>
      </c>
      <c r="L72">
        <f t="shared" si="16"/>
        <v>2.0611111111111113</v>
      </c>
      <c r="M72">
        <f t="shared" si="17"/>
        <v>1.7402777777777776</v>
      </c>
      <c r="N72">
        <f t="shared" si="18"/>
        <v>2.9361111111111109</v>
      </c>
      <c r="O72">
        <f>trueraw!G71*$I72</f>
        <v>-0.08</v>
      </c>
      <c r="P72">
        <f>trueraw!H71*$I72</f>
        <v>0.51</v>
      </c>
      <c r="Q72">
        <f>trueraw!I71*$I72</f>
        <v>2.58</v>
      </c>
      <c r="R72">
        <f>trueraw!J71*$I72</f>
        <v>0.96</v>
      </c>
      <c r="S72">
        <f>trueraw!K71*$I72</f>
        <v>-0.18</v>
      </c>
      <c r="T72">
        <f>trueraw!L71*$I72</f>
        <v>0.18</v>
      </c>
      <c r="U72">
        <f>trueraw!M71*$I72</f>
        <v>-0.12</v>
      </c>
      <c r="V72">
        <f>trueraw!N71*$I72</f>
        <v>-0.83</v>
      </c>
      <c r="W72">
        <f>trueraw!O71*$I72</f>
        <v>-0.72</v>
      </c>
      <c r="X72">
        <f t="shared" si="12"/>
        <v>1</v>
      </c>
      <c r="Y72">
        <f t="shared" si="12"/>
        <v>0</v>
      </c>
      <c r="Z72">
        <f t="shared" si="12"/>
        <v>0</v>
      </c>
      <c r="AA72">
        <f t="shared" si="12"/>
        <v>0</v>
      </c>
      <c r="AB72">
        <f t="shared" si="12"/>
        <v>0</v>
      </c>
      <c r="AC72">
        <f t="shared" si="12"/>
        <v>0</v>
      </c>
      <c r="AD72">
        <f t="shared" si="12"/>
        <v>0</v>
      </c>
      <c r="AE72">
        <f t="shared" si="12"/>
        <v>0</v>
      </c>
      <c r="AF72">
        <f t="shared" si="12"/>
        <v>0</v>
      </c>
      <c r="AG72">
        <f t="shared" si="12"/>
        <v>0</v>
      </c>
      <c r="AH72">
        <f t="shared" si="13"/>
        <v>0</v>
      </c>
    </row>
    <row r="73" spans="2:34" x14ac:dyDescent="0.35">
      <c r="B73" s="1" t="str">
        <f>VLOOKUP($D73, AVs!$A$3:$B$202, 2, FALSE)</f>
        <v>_______</v>
      </c>
      <c r="C73" s="3">
        <f>VLOOKUP($D73, AVs!$A$3:$C$202, 3, FALSE)</f>
        <v>1</v>
      </c>
      <c r="D73" t="str">
        <f>trueraw!B72</f>
        <v>Lauri Markkanen</v>
      </c>
      <c r="E73" t="str">
        <f>trueraw!C72</f>
        <v>PF</v>
      </c>
      <c r="F73" t="str">
        <f>trueraw!D72</f>
        <v>CHI</v>
      </c>
      <c r="G73">
        <f>trueraw!E72</f>
        <v>50</v>
      </c>
      <c r="H73">
        <f>trueraw!F72</f>
        <v>32.5</v>
      </c>
      <c r="I73">
        <v>1</v>
      </c>
      <c r="J73">
        <f t="shared" si="14"/>
        <v>1.5694444444444446</v>
      </c>
      <c r="K73">
        <f t="shared" si="15"/>
        <v>1.5694444444444446</v>
      </c>
      <c r="L73">
        <f t="shared" si="16"/>
        <v>1.9166666666666667</v>
      </c>
      <c r="M73">
        <f t="shared" si="17"/>
        <v>0.80555555555555547</v>
      </c>
      <c r="N73">
        <f t="shared" si="18"/>
        <v>1.8194444444444444</v>
      </c>
      <c r="O73">
        <f>trueraw!G72*$I73</f>
        <v>-0.78</v>
      </c>
      <c r="P73">
        <f>trueraw!H72*$I73</f>
        <v>1.1000000000000001</v>
      </c>
      <c r="Q73">
        <f>trueraw!I72*$I73</f>
        <v>1.03</v>
      </c>
      <c r="R73">
        <f>trueraw!J72*$I73</f>
        <v>0.73</v>
      </c>
      <c r="S73">
        <f>trueraw!K72*$I73</f>
        <v>1</v>
      </c>
      <c r="T73">
        <f>trueraw!L72*$I73</f>
        <v>-0.5</v>
      </c>
      <c r="U73">
        <f>trueraw!M72*$I73</f>
        <v>0.02</v>
      </c>
      <c r="V73">
        <f>trueraw!N72*$I73</f>
        <v>0.02</v>
      </c>
      <c r="W73">
        <f>trueraw!O72*$I73</f>
        <v>-0.36</v>
      </c>
      <c r="X73">
        <f t="shared" ref="X73:AG82" si="19">IF(EXACT($B73, X$2), 1, 0)</f>
        <v>1</v>
      </c>
      <c r="Y73">
        <f t="shared" si="19"/>
        <v>0</v>
      </c>
      <c r="Z73">
        <f t="shared" si="19"/>
        <v>0</v>
      </c>
      <c r="AA73">
        <f t="shared" si="19"/>
        <v>0</v>
      </c>
      <c r="AB73">
        <f t="shared" si="19"/>
        <v>0</v>
      </c>
      <c r="AC73">
        <f t="shared" si="19"/>
        <v>0</v>
      </c>
      <c r="AD73">
        <f t="shared" si="19"/>
        <v>0</v>
      </c>
      <c r="AE73">
        <f t="shared" si="19"/>
        <v>0</v>
      </c>
      <c r="AF73">
        <f t="shared" si="19"/>
        <v>0</v>
      </c>
      <c r="AG73">
        <f t="shared" si="19"/>
        <v>0</v>
      </c>
      <c r="AH73">
        <f t="shared" si="13"/>
        <v>0</v>
      </c>
    </row>
    <row r="74" spans="2:34" x14ac:dyDescent="0.35">
      <c r="B74" s="1" t="str">
        <f>VLOOKUP($D74, AVs!$A$3:$B$202, 2, FALSE)</f>
        <v>_______</v>
      </c>
      <c r="C74" s="3">
        <f>VLOOKUP($D74, AVs!$A$3:$C$202, 3, FALSE)</f>
        <v>1</v>
      </c>
      <c r="D74" t="str">
        <f>trueraw!B73</f>
        <v xml:space="preserve">Hassan Whiteside </v>
      </c>
      <c r="E74" t="str">
        <f>trueraw!C73</f>
        <v>C</v>
      </c>
      <c r="F74" t="str">
        <f>trueraw!D73</f>
        <v>SAC</v>
      </c>
      <c r="G74">
        <f>trueraw!E73</f>
        <v>60</v>
      </c>
      <c r="H74">
        <f>trueraw!F73</f>
        <v>22.4</v>
      </c>
      <c r="I74">
        <v>1</v>
      </c>
      <c r="J74">
        <f t="shared" si="14"/>
        <v>1.875</v>
      </c>
      <c r="K74">
        <f t="shared" si="15"/>
        <v>1.875</v>
      </c>
      <c r="L74">
        <f t="shared" si="16"/>
        <v>2.6916666666666669</v>
      </c>
      <c r="M74">
        <f t="shared" si="17"/>
        <v>2.7916666666666665</v>
      </c>
      <c r="N74">
        <f t="shared" si="18"/>
        <v>1.4666666666666668</v>
      </c>
      <c r="O74">
        <f>trueraw!G73*$I74</f>
        <v>2.62</v>
      </c>
      <c r="P74">
        <f>trueraw!H73*$I74</f>
        <v>-1.1000000000000001</v>
      </c>
      <c r="Q74">
        <f>trueraw!I73*$I74</f>
        <v>-1.68</v>
      </c>
      <c r="R74">
        <f>trueraw!J73*$I74</f>
        <v>-0.4</v>
      </c>
      <c r="S74">
        <f>trueraw!K73*$I74</f>
        <v>1.7</v>
      </c>
      <c r="T74">
        <f>trueraw!L73*$I74</f>
        <v>-0.98</v>
      </c>
      <c r="U74">
        <f>trueraw!M73*$I74</f>
        <v>-1.59</v>
      </c>
      <c r="V74">
        <f>trueraw!N73*$I74</f>
        <v>3.19</v>
      </c>
      <c r="W74">
        <f>trueraw!O73*$I74</f>
        <v>0.49</v>
      </c>
      <c r="X74">
        <f t="shared" si="19"/>
        <v>1</v>
      </c>
      <c r="Y74">
        <f t="shared" si="19"/>
        <v>0</v>
      </c>
      <c r="Z74">
        <f t="shared" si="19"/>
        <v>0</v>
      </c>
      <c r="AA74">
        <f t="shared" si="19"/>
        <v>0</v>
      </c>
      <c r="AB74">
        <f t="shared" si="19"/>
        <v>0</v>
      </c>
      <c r="AC74">
        <f t="shared" si="19"/>
        <v>0</v>
      </c>
      <c r="AD74">
        <f t="shared" si="19"/>
        <v>0</v>
      </c>
      <c r="AE74">
        <f t="shared" si="19"/>
        <v>0</v>
      </c>
      <c r="AF74">
        <f t="shared" si="19"/>
        <v>0</v>
      </c>
      <c r="AG74">
        <f t="shared" si="19"/>
        <v>0</v>
      </c>
      <c r="AH74">
        <f t="shared" si="13"/>
        <v>0</v>
      </c>
    </row>
    <row r="75" spans="2:34" x14ac:dyDescent="0.35">
      <c r="B75" s="1" t="str">
        <f>VLOOKUP($D75, AVs!$A$3:$B$202, 2, FALSE)</f>
        <v>_______</v>
      </c>
      <c r="C75" s="3">
        <f>VLOOKUP($D75, AVs!$A$3:$C$202, 3, FALSE)</f>
        <v>1</v>
      </c>
      <c r="D75" t="str">
        <f>trueraw!B74</f>
        <v>Jarrett Allen</v>
      </c>
      <c r="E75" t="str">
        <f>trueraw!C74</f>
        <v>C</v>
      </c>
      <c r="F75" t="str">
        <f>trueraw!D74</f>
        <v>BRO</v>
      </c>
      <c r="G75">
        <f>trueraw!E74</f>
        <v>70</v>
      </c>
      <c r="H75">
        <f>trueraw!F74</f>
        <v>26.4</v>
      </c>
      <c r="I75">
        <v>1</v>
      </c>
      <c r="J75">
        <f t="shared" si="14"/>
        <v>2.1388888888888888</v>
      </c>
      <c r="K75">
        <f t="shared" si="15"/>
        <v>2.1388888888888888</v>
      </c>
      <c r="L75">
        <f t="shared" si="16"/>
        <v>2.7416666666666667</v>
      </c>
      <c r="M75">
        <f t="shared" si="17"/>
        <v>3.8986111111111108</v>
      </c>
      <c r="N75">
        <f t="shared" si="18"/>
        <v>1.7402777777777778</v>
      </c>
      <c r="O75">
        <f>trueraw!G74*$I75</f>
        <v>3.05</v>
      </c>
      <c r="P75">
        <f>trueraw!H74*$I75</f>
        <v>-1.81</v>
      </c>
      <c r="Q75">
        <f>trueraw!I74*$I75</f>
        <v>-1.74</v>
      </c>
      <c r="R75">
        <f>trueraw!J74*$I75</f>
        <v>-0.32</v>
      </c>
      <c r="S75">
        <f>trueraw!K74*$I75</f>
        <v>1.99</v>
      </c>
      <c r="T75">
        <f>trueraw!L74*$I75</f>
        <v>-0.62</v>
      </c>
      <c r="U75">
        <f>trueraw!M74*$I75</f>
        <v>-0.98</v>
      </c>
      <c r="V75">
        <f>trueraw!N74*$I75</f>
        <v>2.2200000000000002</v>
      </c>
      <c r="W75">
        <f>trueraw!O74*$I75</f>
        <v>0.41</v>
      </c>
      <c r="X75">
        <f t="shared" si="19"/>
        <v>1</v>
      </c>
      <c r="Y75">
        <f t="shared" si="19"/>
        <v>0</v>
      </c>
      <c r="Z75">
        <f t="shared" si="19"/>
        <v>0</v>
      </c>
      <c r="AA75">
        <f t="shared" si="19"/>
        <v>0</v>
      </c>
      <c r="AB75">
        <f t="shared" si="19"/>
        <v>0</v>
      </c>
      <c r="AC75">
        <f t="shared" si="19"/>
        <v>0</v>
      </c>
      <c r="AD75">
        <f t="shared" si="19"/>
        <v>0</v>
      </c>
      <c r="AE75">
        <f t="shared" si="19"/>
        <v>0</v>
      </c>
      <c r="AF75">
        <f t="shared" si="19"/>
        <v>0</v>
      </c>
      <c r="AG75">
        <f t="shared" si="19"/>
        <v>0</v>
      </c>
      <c r="AH75">
        <f t="shared" si="13"/>
        <v>0</v>
      </c>
    </row>
    <row r="76" spans="2:34" x14ac:dyDescent="0.35">
      <c r="B76" s="1" t="str">
        <f>VLOOKUP($D76, AVs!$A$3:$B$202, 2, FALSE)</f>
        <v>_______</v>
      </c>
      <c r="C76" s="3">
        <f>VLOOKUP($D76, AVs!$A$3:$C$202, 3, FALSE)</f>
        <v>1</v>
      </c>
      <c r="D76" t="str">
        <f>trueraw!B75</f>
        <v>Malcolm Brogdon</v>
      </c>
      <c r="E76" t="str">
        <f>trueraw!C75</f>
        <v>PG, SG</v>
      </c>
      <c r="F76" t="str">
        <f>trueraw!D75</f>
        <v>IND</v>
      </c>
      <c r="G76">
        <f>trueraw!E75</f>
        <v>62</v>
      </c>
      <c r="H76">
        <f>trueraw!F75</f>
        <v>30.8</v>
      </c>
      <c r="I76">
        <v>1</v>
      </c>
      <c r="J76">
        <f t="shared" si="14"/>
        <v>1.7911111111111109</v>
      </c>
      <c r="K76">
        <f t="shared" si="15"/>
        <v>1.7911111111111109</v>
      </c>
      <c r="L76">
        <f t="shared" si="16"/>
        <v>-0.41333333333333333</v>
      </c>
      <c r="M76">
        <f t="shared" si="17"/>
        <v>0.12916666666666679</v>
      </c>
      <c r="N76">
        <f t="shared" si="18"/>
        <v>2.6349999999999998</v>
      </c>
      <c r="O76">
        <f>trueraw!G75*$I76</f>
        <v>-0.5</v>
      </c>
      <c r="P76">
        <f>trueraw!H75*$I76</f>
        <v>1.93</v>
      </c>
      <c r="Q76">
        <f>trueraw!I75*$I76</f>
        <v>0.09</v>
      </c>
      <c r="R76">
        <f>trueraw!J75*$I76</f>
        <v>0.47</v>
      </c>
      <c r="S76">
        <f>trueraw!K75*$I76</f>
        <v>0.04</v>
      </c>
      <c r="T76">
        <f>trueraw!L75*$I76</f>
        <v>2.56</v>
      </c>
      <c r="U76">
        <f>trueraw!M75*$I76</f>
        <v>-0.73</v>
      </c>
      <c r="V76">
        <f>trueraw!N75*$I76</f>
        <v>-0.8</v>
      </c>
      <c r="W76">
        <f>trueraw!O75*$I76</f>
        <v>-0.98</v>
      </c>
      <c r="X76">
        <f t="shared" si="19"/>
        <v>1</v>
      </c>
      <c r="Y76">
        <f t="shared" si="19"/>
        <v>0</v>
      </c>
      <c r="Z76">
        <f t="shared" si="19"/>
        <v>0</v>
      </c>
      <c r="AA76">
        <f t="shared" si="19"/>
        <v>0</v>
      </c>
      <c r="AB76">
        <f t="shared" si="19"/>
        <v>0</v>
      </c>
      <c r="AC76">
        <f t="shared" si="19"/>
        <v>0</v>
      </c>
      <c r="AD76">
        <f t="shared" si="19"/>
        <v>0</v>
      </c>
      <c r="AE76">
        <f t="shared" si="19"/>
        <v>0</v>
      </c>
      <c r="AF76">
        <f t="shared" si="19"/>
        <v>0</v>
      </c>
      <c r="AG76">
        <f t="shared" si="19"/>
        <v>0</v>
      </c>
      <c r="AH76">
        <f t="shared" si="13"/>
        <v>0</v>
      </c>
    </row>
    <row r="77" spans="2:34" x14ac:dyDescent="0.35">
      <c r="B77" s="1" t="str">
        <f>VLOOKUP($D77, AVs!$A$3:$B$202, 2, FALSE)</f>
        <v>_______</v>
      </c>
      <c r="C77" s="3">
        <f>VLOOKUP($D77, AVs!$A$3:$C$202, 3, FALSE)</f>
        <v>1</v>
      </c>
      <c r="D77" t="str">
        <f>trueraw!B76</f>
        <v>Duncan Robinson</v>
      </c>
      <c r="E77" t="str">
        <f>trueraw!C76</f>
        <v>SG, SF</v>
      </c>
      <c r="F77" t="str">
        <f>trueraw!D76</f>
        <v>MIA</v>
      </c>
      <c r="G77">
        <f>trueraw!E76</f>
        <v>70</v>
      </c>
      <c r="H77">
        <f>trueraw!F76</f>
        <v>30.2</v>
      </c>
      <c r="I77">
        <v>1</v>
      </c>
      <c r="J77">
        <f t="shared" si="14"/>
        <v>1.9930555555555558</v>
      </c>
      <c r="K77">
        <f t="shared" si="15"/>
        <v>1.9930555555555558</v>
      </c>
      <c r="L77">
        <f t="shared" si="16"/>
        <v>2.4111111111111114</v>
      </c>
      <c r="M77">
        <f t="shared" si="17"/>
        <v>1.4486111111111111</v>
      </c>
      <c r="N77">
        <f t="shared" si="18"/>
        <v>1.2638888888888891</v>
      </c>
      <c r="O77">
        <f>trueraw!G76*$I77</f>
        <v>0.24</v>
      </c>
      <c r="P77">
        <f>trueraw!H76*$I77</f>
        <v>0.56000000000000005</v>
      </c>
      <c r="Q77">
        <f>trueraw!I76*$I77</f>
        <v>2.65</v>
      </c>
      <c r="R77">
        <f>trueraw!J76*$I77</f>
        <v>0.1</v>
      </c>
      <c r="S77">
        <f>trueraw!K76*$I77</f>
        <v>-0.67</v>
      </c>
      <c r="T77">
        <f>trueraw!L76*$I77</f>
        <v>-0.43</v>
      </c>
      <c r="U77">
        <f>trueraw!M76*$I77</f>
        <v>-0.61</v>
      </c>
      <c r="V77">
        <f>trueraw!N76*$I77</f>
        <v>-0.54</v>
      </c>
      <c r="W77">
        <f>trueraw!O76*$I77</f>
        <v>0.75</v>
      </c>
      <c r="X77">
        <f t="shared" si="19"/>
        <v>1</v>
      </c>
      <c r="Y77">
        <f t="shared" si="19"/>
        <v>0</v>
      </c>
      <c r="Z77">
        <f t="shared" si="19"/>
        <v>0</v>
      </c>
      <c r="AA77">
        <f t="shared" si="19"/>
        <v>0</v>
      </c>
      <c r="AB77">
        <f t="shared" si="19"/>
        <v>0</v>
      </c>
      <c r="AC77">
        <f t="shared" si="19"/>
        <v>0</v>
      </c>
      <c r="AD77">
        <f t="shared" si="19"/>
        <v>0</v>
      </c>
      <c r="AE77">
        <f t="shared" si="19"/>
        <v>0</v>
      </c>
      <c r="AF77">
        <f t="shared" si="19"/>
        <v>0</v>
      </c>
      <c r="AG77">
        <f t="shared" si="19"/>
        <v>0</v>
      </c>
      <c r="AH77">
        <f t="shared" si="13"/>
        <v>0</v>
      </c>
    </row>
    <row r="78" spans="2:34" x14ac:dyDescent="0.35">
      <c r="B78" s="1" t="str">
        <f>VLOOKUP($D78, AVs!$A$3:$B$202, 2, FALSE)</f>
        <v>_______</v>
      </c>
      <c r="C78" s="3">
        <f>VLOOKUP($D78, AVs!$A$3:$C$202, 3, FALSE)</f>
        <v>1</v>
      </c>
      <c r="D78" t="str">
        <f>trueraw!B77</f>
        <v>Ja Morant</v>
      </c>
      <c r="E78" t="str">
        <f>trueraw!C77</f>
        <v>PG</v>
      </c>
      <c r="F78" t="str">
        <f>trueraw!D77</f>
        <v>MEM</v>
      </c>
      <c r="G78">
        <f>trueraw!E77</f>
        <v>68</v>
      </c>
      <c r="H78">
        <f>trueraw!F77</f>
        <v>33.1</v>
      </c>
      <c r="I78">
        <v>1</v>
      </c>
      <c r="J78">
        <f t="shared" si="14"/>
        <v>1.8699999999999999</v>
      </c>
      <c r="K78">
        <f t="shared" si="15"/>
        <v>1.8699999999999999</v>
      </c>
      <c r="L78">
        <f t="shared" si="16"/>
        <v>-1.0294444444444444</v>
      </c>
      <c r="M78">
        <f t="shared" si="17"/>
        <v>1.6338888888888885</v>
      </c>
      <c r="N78">
        <f t="shared" si="18"/>
        <v>4.165</v>
      </c>
      <c r="O78">
        <f>trueraw!G77*$I78</f>
        <v>0.56000000000000005</v>
      </c>
      <c r="P78">
        <f>trueraw!H77*$I78</f>
        <v>0.25</v>
      </c>
      <c r="Q78">
        <f>trueraw!I77*$I78</f>
        <v>-0.25</v>
      </c>
      <c r="R78">
        <f>trueraw!J77*$I78</f>
        <v>1.04</v>
      </c>
      <c r="S78">
        <f>trueraw!K77*$I78</f>
        <v>-0.26</v>
      </c>
      <c r="T78">
        <f>trueraw!L77*$I78</f>
        <v>3.07</v>
      </c>
      <c r="U78">
        <f>trueraw!M77*$I78</f>
        <v>0.49</v>
      </c>
      <c r="V78">
        <f>trueraw!N77*$I78</f>
        <v>-0.49</v>
      </c>
      <c r="W78">
        <f>trueraw!O77*$I78</f>
        <v>-2.4300000000000002</v>
      </c>
      <c r="X78">
        <f t="shared" si="19"/>
        <v>1</v>
      </c>
      <c r="Y78">
        <f t="shared" si="19"/>
        <v>0</v>
      </c>
      <c r="Z78">
        <f t="shared" si="19"/>
        <v>0</v>
      </c>
      <c r="AA78">
        <f t="shared" si="19"/>
        <v>0</v>
      </c>
      <c r="AB78">
        <f t="shared" si="19"/>
        <v>0</v>
      </c>
      <c r="AC78">
        <f t="shared" si="19"/>
        <v>0</v>
      </c>
      <c r="AD78">
        <f t="shared" si="19"/>
        <v>0</v>
      </c>
      <c r="AE78">
        <f t="shared" si="19"/>
        <v>0</v>
      </c>
      <c r="AF78">
        <f t="shared" si="19"/>
        <v>0</v>
      </c>
      <c r="AG78">
        <f t="shared" si="19"/>
        <v>0</v>
      </c>
      <c r="AH78">
        <f t="shared" si="13"/>
        <v>0</v>
      </c>
    </row>
    <row r="79" spans="2:34" x14ac:dyDescent="0.35">
      <c r="B79" s="1" t="str">
        <f>VLOOKUP($D79, AVs!$A$3:$B$202, 2, FALSE)</f>
        <v>_______</v>
      </c>
      <c r="C79" s="3">
        <f>VLOOKUP($D79, AVs!$A$3:$C$202, 3, FALSE)</f>
        <v>1</v>
      </c>
      <c r="D79" t="str">
        <f>trueraw!B78</f>
        <v>Darius Bazley</v>
      </c>
      <c r="E79" t="str">
        <f>trueraw!C78</f>
        <v>SF</v>
      </c>
      <c r="F79" t="str">
        <f>trueraw!D78</f>
        <v>OKL</v>
      </c>
      <c r="G79">
        <f>trueraw!E78</f>
        <v>64</v>
      </c>
      <c r="H79">
        <f>trueraw!F78</f>
        <v>30.1</v>
      </c>
      <c r="I79">
        <v>1</v>
      </c>
      <c r="J79">
        <f t="shared" si="14"/>
        <v>1.7333333333333332</v>
      </c>
      <c r="K79">
        <f t="shared" si="15"/>
        <v>1.7333333333333332</v>
      </c>
      <c r="L79">
        <f t="shared" si="16"/>
        <v>2.2044444444444444</v>
      </c>
      <c r="M79">
        <f t="shared" si="17"/>
        <v>1.84</v>
      </c>
      <c r="N79">
        <f t="shared" si="18"/>
        <v>1.7422222222222221</v>
      </c>
      <c r="O79">
        <f>trueraw!G78*$I79</f>
        <v>-0.59</v>
      </c>
      <c r="P79">
        <f>trueraw!H78*$I79</f>
        <v>-0.12</v>
      </c>
      <c r="Q79">
        <f>trueraw!I78*$I79</f>
        <v>0.67</v>
      </c>
      <c r="R79">
        <f>trueraw!J78*$I79</f>
        <v>0.12</v>
      </c>
      <c r="S79">
        <f>trueraw!K78*$I79</f>
        <v>0.85</v>
      </c>
      <c r="T79">
        <f>trueraw!L78*$I79</f>
        <v>-0.53</v>
      </c>
      <c r="U79">
        <f>trueraw!M78*$I79</f>
        <v>-7.0000000000000007E-2</v>
      </c>
      <c r="V79">
        <f>trueraw!N78*$I79</f>
        <v>1.63</v>
      </c>
      <c r="W79">
        <f>trueraw!O78*$I79</f>
        <v>-0.01</v>
      </c>
      <c r="X79">
        <f t="shared" si="19"/>
        <v>1</v>
      </c>
      <c r="Y79">
        <f t="shared" si="19"/>
        <v>0</v>
      </c>
      <c r="Z79">
        <f t="shared" si="19"/>
        <v>0</v>
      </c>
      <c r="AA79">
        <f t="shared" si="19"/>
        <v>0</v>
      </c>
      <c r="AB79">
        <f t="shared" si="19"/>
        <v>0</v>
      </c>
      <c r="AC79">
        <f t="shared" si="19"/>
        <v>0</v>
      </c>
      <c r="AD79">
        <f t="shared" si="19"/>
        <v>0</v>
      </c>
      <c r="AE79">
        <f t="shared" si="19"/>
        <v>0</v>
      </c>
      <c r="AF79">
        <f t="shared" si="19"/>
        <v>0</v>
      </c>
      <c r="AG79">
        <f t="shared" si="19"/>
        <v>0</v>
      </c>
      <c r="AH79">
        <f t="shared" si="13"/>
        <v>0</v>
      </c>
    </row>
    <row r="80" spans="2:34" x14ac:dyDescent="0.35">
      <c r="B80" s="1" t="str">
        <f>VLOOKUP($D80, AVs!$A$3:$B$202, 2, FALSE)</f>
        <v>_______</v>
      </c>
      <c r="C80" s="3">
        <f>VLOOKUP($D80, AVs!$A$3:$C$202, 3, FALSE)</f>
        <v>1</v>
      </c>
      <c r="D80" t="str">
        <f>trueraw!B79</f>
        <v>Kevin Love</v>
      </c>
      <c r="E80" t="str">
        <f>trueraw!C79</f>
        <v>PF</v>
      </c>
      <c r="F80" t="str">
        <f>trueraw!D79</f>
        <v>CLE</v>
      </c>
      <c r="G80">
        <f>trueraw!E79</f>
        <v>54</v>
      </c>
      <c r="H80">
        <f>trueraw!F79</f>
        <v>29.5</v>
      </c>
      <c r="I80">
        <v>1</v>
      </c>
      <c r="J80">
        <f t="shared" si="14"/>
        <v>1.3649999999999995</v>
      </c>
      <c r="K80">
        <f t="shared" si="15"/>
        <v>1.3649999999999995</v>
      </c>
      <c r="L80">
        <f t="shared" si="16"/>
        <v>1.2824999999999998</v>
      </c>
      <c r="M80">
        <f t="shared" si="17"/>
        <v>0.28500000000000009</v>
      </c>
      <c r="N80">
        <f t="shared" si="18"/>
        <v>1.9874999999999996</v>
      </c>
      <c r="O80">
        <f>trueraw!G79*$I80</f>
        <v>-0.11</v>
      </c>
      <c r="P80">
        <f>trueraw!H79*$I80</f>
        <v>1.44</v>
      </c>
      <c r="Q80">
        <f>trueraw!I79*$I80</f>
        <v>0.96</v>
      </c>
      <c r="R80">
        <f>trueraw!J79*$I80</f>
        <v>0.47</v>
      </c>
      <c r="S80">
        <f>trueraw!K79*$I80</f>
        <v>1.27</v>
      </c>
      <c r="T80">
        <f>trueraw!L79*$I80</f>
        <v>0.11</v>
      </c>
      <c r="U80">
        <f>trueraw!M79*$I80</f>
        <v>-0.95</v>
      </c>
      <c r="V80">
        <f>trueraw!N79*$I80</f>
        <v>-0.54</v>
      </c>
      <c r="W80">
        <f>trueraw!O79*$I80</f>
        <v>-0.83</v>
      </c>
      <c r="X80">
        <f t="shared" si="19"/>
        <v>1</v>
      </c>
      <c r="Y80">
        <f t="shared" si="19"/>
        <v>0</v>
      </c>
      <c r="Z80">
        <f t="shared" si="19"/>
        <v>0</v>
      </c>
      <c r="AA80">
        <f t="shared" si="19"/>
        <v>0</v>
      </c>
      <c r="AB80">
        <f t="shared" si="19"/>
        <v>0</v>
      </c>
      <c r="AC80">
        <f t="shared" si="19"/>
        <v>0</v>
      </c>
      <c r="AD80">
        <f t="shared" si="19"/>
        <v>0</v>
      </c>
      <c r="AE80">
        <f t="shared" si="19"/>
        <v>0</v>
      </c>
      <c r="AF80">
        <f t="shared" si="19"/>
        <v>0</v>
      </c>
      <c r="AG80">
        <f t="shared" si="19"/>
        <v>0</v>
      </c>
      <c r="AH80">
        <f t="shared" si="13"/>
        <v>0</v>
      </c>
    </row>
    <row r="81" spans="2:34" x14ac:dyDescent="0.35">
      <c r="B81" s="1" t="str">
        <f>VLOOKUP($D81, AVs!$A$3:$B$202, 2, FALSE)</f>
        <v>_______</v>
      </c>
      <c r="C81" s="3">
        <f>VLOOKUP($D81, AVs!$A$3:$C$202, 3, FALSE)</f>
        <v>1</v>
      </c>
      <c r="D81" t="str">
        <f>trueraw!B80</f>
        <v>Michael Porter Jr.</v>
      </c>
      <c r="E81" t="str">
        <f>trueraw!C80</f>
        <v xml:space="preserve"> SF, PF</v>
      </c>
      <c r="F81" t="str">
        <f>trueraw!D80</f>
        <v>DEN</v>
      </c>
      <c r="G81">
        <f>trueraw!E80</f>
        <v>64</v>
      </c>
      <c r="H81">
        <f>trueraw!F80</f>
        <v>26.4</v>
      </c>
      <c r="I81">
        <v>1</v>
      </c>
      <c r="J81">
        <f t="shared" si="14"/>
        <v>1.5999999999999996</v>
      </c>
      <c r="K81">
        <f t="shared" si="15"/>
        <v>1.5999999999999996</v>
      </c>
      <c r="L81">
        <f t="shared" si="16"/>
        <v>2.2755555555555551</v>
      </c>
      <c r="M81">
        <f t="shared" si="17"/>
        <v>1.0311111111111111</v>
      </c>
      <c r="N81">
        <f t="shared" si="18"/>
        <v>1.5644444444444439</v>
      </c>
      <c r="O81">
        <f>trueraw!G80*$I81</f>
        <v>0.68</v>
      </c>
      <c r="P81">
        <f>trueraw!H80*$I81</f>
        <v>0.64</v>
      </c>
      <c r="Q81">
        <f>trueraw!I80*$I81</f>
        <v>0.6</v>
      </c>
      <c r="R81">
        <f>trueraw!J80*$I81</f>
        <v>0.3</v>
      </c>
      <c r="S81">
        <f>trueraw!K80*$I81</f>
        <v>0.81</v>
      </c>
      <c r="T81">
        <f>trueraw!L80*$I81</f>
        <v>-0.76</v>
      </c>
      <c r="U81">
        <f>trueraw!M80*$I81</f>
        <v>-0.28999999999999998</v>
      </c>
      <c r="V81">
        <f>trueraw!N80*$I81</f>
        <v>-0.22</v>
      </c>
      <c r="W81">
        <f>trueraw!O80*$I81</f>
        <v>0.04</v>
      </c>
      <c r="X81">
        <f t="shared" si="19"/>
        <v>1</v>
      </c>
      <c r="Y81">
        <f t="shared" si="19"/>
        <v>0</v>
      </c>
      <c r="Z81">
        <f t="shared" si="19"/>
        <v>0</v>
      </c>
      <c r="AA81">
        <f t="shared" si="19"/>
        <v>0</v>
      </c>
      <c r="AB81">
        <f t="shared" si="19"/>
        <v>0</v>
      </c>
      <c r="AC81">
        <f t="shared" si="19"/>
        <v>0</v>
      </c>
      <c r="AD81">
        <f t="shared" si="19"/>
        <v>0</v>
      </c>
      <c r="AE81">
        <f t="shared" si="19"/>
        <v>0</v>
      </c>
      <c r="AF81">
        <f t="shared" si="19"/>
        <v>0</v>
      </c>
      <c r="AG81">
        <f t="shared" si="19"/>
        <v>0</v>
      </c>
      <c r="AH81">
        <f t="shared" si="13"/>
        <v>0</v>
      </c>
    </row>
    <row r="82" spans="2:34" x14ac:dyDescent="0.35">
      <c r="B82" s="1" t="str">
        <f>VLOOKUP($D82, AVs!$A$3:$B$202, 2, FALSE)</f>
        <v>_______</v>
      </c>
      <c r="C82" s="3">
        <f>VLOOKUP($D82, AVs!$A$3:$C$202, 3, FALSE)</f>
        <v>1</v>
      </c>
      <c r="D82" t="str">
        <f>trueraw!B81</f>
        <v>Eric Bledsoe</v>
      </c>
      <c r="E82" t="str">
        <f>trueraw!C81</f>
        <v>PG</v>
      </c>
      <c r="F82" t="str">
        <f>trueraw!D81</f>
        <v>NOP</v>
      </c>
      <c r="G82">
        <f>trueraw!E81</f>
        <v>62</v>
      </c>
      <c r="H82">
        <f>trueraw!F81</f>
        <v>29</v>
      </c>
      <c r="I82">
        <v>1</v>
      </c>
      <c r="J82">
        <f t="shared" si="14"/>
        <v>1.412222222222222</v>
      </c>
      <c r="K82">
        <f t="shared" si="15"/>
        <v>1.412222222222222</v>
      </c>
      <c r="L82">
        <f t="shared" si="16"/>
        <v>0.13777777777777772</v>
      </c>
      <c r="M82">
        <f t="shared" si="17"/>
        <v>0.99888888888888883</v>
      </c>
      <c r="N82">
        <f t="shared" si="18"/>
        <v>2.342222222222222</v>
      </c>
      <c r="O82">
        <f>trueraw!G81*$I82</f>
        <v>0.49</v>
      </c>
      <c r="P82">
        <f>trueraw!H81*$I82</f>
        <v>0.48</v>
      </c>
      <c r="Q82">
        <f>trueraw!I81*$I82</f>
        <v>-0.32</v>
      </c>
      <c r="R82">
        <f>trueraw!J81*$I82</f>
        <v>0.37</v>
      </c>
      <c r="S82">
        <f>trueraw!K81*$I82</f>
        <v>0.02</v>
      </c>
      <c r="T82">
        <f>trueraw!L81*$I82</f>
        <v>1.48</v>
      </c>
      <c r="U82">
        <f>trueraw!M81*$I82</f>
        <v>0.49</v>
      </c>
      <c r="V82">
        <f>trueraw!N81*$I82</f>
        <v>-0.28999999999999998</v>
      </c>
      <c r="W82">
        <f>trueraw!O81*$I82</f>
        <v>-1.08</v>
      </c>
      <c r="X82">
        <f t="shared" si="19"/>
        <v>1</v>
      </c>
      <c r="Y82">
        <f t="shared" si="19"/>
        <v>0</v>
      </c>
      <c r="Z82">
        <f t="shared" si="19"/>
        <v>0</v>
      </c>
      <c r="AA82">
        <f t="shared" si="19"/>
        <v>0</v>
      </c>
      <c r="AB82">
        <f t="shared" si="19"/>
        <v>0</v>
      </c>
      <c r="AC82">
        <f t="shared" si="19"/>
        <v>0</v>
      </c>
      <c r="AD82">
        <f t="shared" si="19"/>
        <v>0</v>
      </c>
      <c r="AE82">
        <f t="shared" si="19"/>
        <v>0</v>
      </c>
      <c r="AF82">
        <f t="shared" si="19"/>
        <v>0</v>
      </c>
      <c r="AG82">
        <f t="shared" si="19"/>
        <v>0</v>
      </c>
      <c r="AH82">
        <f t="shared" si="13"/>
        <v>0</v>
      </c>
    </row>
    <row r="83" spans="2:34" x14ac:dyDescent="0.35">
      <c r="B83" s="1" t="str">
        <f>VLOOKUP($D83, AVs!$A$3:$B$202, 2, FALSE)</f>
        <v>_______</v>
      </c>
      <c r="C83" s="3">
        <f>VLOOKUP($D83, AVs!$A$3:$C$202, 3, FALSE)</f>
        <v>1</v>
      </c>
      <c r="D83" t="str">
        <f>trueraw!B82</f>
        <v>Maxi Kleber</v>
      </c>
      <c r="E83" t="str">
        <f>trueraw!C82</f>
        <v>PF</v>
      </c>
      <c r="F83" t="str">
        <f>trueraw!D82</f>
        <v>DAL</v>
      </c>
      <c r="G83">
        <f>trueraw!E82</f>
        <v>70</v>
      </c>
      <c r="H83">
        <f>trueraw!F82</f>
        <v>27.1</v>
      </c>
      <c r="I83">
        <v>1</v>
      </c>
      <c r="J83">
        <f t="shared" si="14"/>
        <v>1.5847222222222226</v>
      </c>
      <c r="K83">
        <f t="shared" si="15"/>
        <v>1.5847222222222226</v>
      </c>
      <c r="L83">
        <f t="shared" si="16"/>
        <v>2.1680555555555561</v>
      </c>
      <c r="M83">
        <f t="shared" si="17"/>
        <v>1.2152777777777777</v>
      </c>
      <c r="N83">
        <f t="shared" si="18"/>
        <v>0.85555555555555574</v>
      </c>
      <c r="O83">
        <f>trueraw!G82*$I83</f>
        <v>0.63</v>
      </c>
      <c r="P83">
        <f>trueraw!H82*$I83</f>
        <v>0.38</v>
      </c>
      <c r="Q83">
        <f>trueraw!I82*$I83</f>
        <v>0.33</v>
      </c>
      <c r="R83">
        <f>trueraw!J82*$I83</f>
        <v>-0.43</v>
      </c>
      <c r="S83">
        <f>trueraw!K82*$I83</f>
        <v>0.35</v>
      </c>
      <c r="T83">
        <f>trueraw!L82*$I83</f>
        <v>-0.6</v>
      </c>
      <c r="U83">
        <f>trueraw!M82*$I83</f>
        <v>-1.44</v>
      </c>
      <c r="V83">
        <f>trueraw!N82*$I83</f>
        <v>1.66</v>
      </c>
      <c r="W83">
        <f>trueraw!O82*$I83</f>
        <v>0.75</v>
      </c>
      <c r="X83">
        <f t="shared" ref="X83:AG92" si="20">IF(EXACT($B83, X$2), 1, 0)</f>
        <v>1</v>
      </c>
      <c r="Y83">
        <f t="shared" si="20"/>
        <v>0</v>
      </c>
      <c r="Z83">
        <f t="shared" si="20"/>
        <v>0</v>
      </c>
      <c r="AA83">
        <f t="shared" si="20"/>
        <v>0</v>
      </c>
      <c r="AB83">
        <f t="shared" si="20"/>
        <v>0</v>
      </c>
      <c r="AC83">
        <f t="shared" si="20"/>
        <v>0</v>
      </c>
      <c r="AD83">
        <f t="shared" si="20"/>
        <v>0</v>
      </c>
      <c r="AE83">
        <f t="shared" si="20"/>
        <v>0</v>
      </c>
      <c r="AF83">
        <f t="shared" si="20"/>
        <v>0</v>
      </c>
      <c r="AG83">
        <f t="shared" si="20"/>
        <v>0</v>
      </c>
      <c r="AH83">
        <f t="shared" si="13"/>
        <v>0</v>
      </c>
    </row>
    <row r="84" spans="2:34" x14ac:dyDescent="0.35">
      <c r="B84" s="1" t="str">
        <f>VLOOKUP($D84, AVs!$A$3:$B$202, 2, FALSE)</f>
        <v>_______</v>
      </c>
      <c r="C84" s="3">
        <f>VLOOKUP($D84, AVs!$A$3:$C$202, 3, FALSE)</f>
        <v>1</v>
      </c>
      <c r="D84" t="str">
        <f>trueraw!B83</f>
        <v>Kelly Oubre Jr.</v>
      </c>
      <c r="E84" t="str">
        <f>trueraw!C83</f>
        <v xml:space="preserve"> PF, SF</v>
      </c>
      <c r="F84" t="str">
        <f>trueraw!D83</f>
        <v>GSW</v>
      </c>
      <c r="G84">
        <f>trueraw!E83</f>
        <v>64</v>
      </c>
      <c r="H84">
        <f>trueraw!F83</f>
        <v>31.6</v>
      </c>
      <c r="I84">
        <v>1</v>
      </c>
      <c r="J84">
        <f t="shared" si="14"/>
        <v>1.4311111111111112</v>
      </c>
      <c r="K84">
        <f t="shared" si="15"/>
        <v>1.4311111111111112</v>
      </c>
      <c r="L84">
        <f t="shared" si="16"/>
        <v>1.9911111111111113</v>
      </c>
      <c r="M84">
        <f t="shared" si="17"/>
        <v>1.4488888888888887</v>
      </c>
      <c r="N84">
        <f t="shared" si="18"/>
        <v>1.4222222222222223</v>
      </c>
      <c r="O84">
        <f>trueraw!G83*$I84</f>
        <v>-0.42</v>
      </c>
      <c r="P84">
        <f>trueraw!H83*$I84</f>
        <v>-0.02</v>
      </c>
      <c r="Q84">
        <f>trueraw!I83*$I84</f>
        <v>0.46</v>
      </c>
      <c r="R84">
        <f>trueraw!J83*$I84</f>
        <v>0.65</v>
      </c>
      <c r="S84">
        <f>trueraw!K83*$I84</f>
        <v>0.22</v>
      </c>
      <c r="T84">
        <f>trueraw!L83*$I84</f>
        <v>-0.63</v>
      </c>
      <c r="U84">
        <f>trueraw!M83*$I84</f>
        <v>0.78</v>
      </c>
      <c r="V84">
        <f>trueraw!N83*$I84</f>
        <v>0.56000000000000005</v>
      </c>
      <c r="W84">
        <f>trueraw!O83*$I84</f>
        <v>0.01</v>
      </c>
      <c r="X84">
        <f t="shared" si="20"/>
        <v>1</v>
      </c>
      <c r="Y84">
        <f t="shared" si="20"/>
        <v>0</v>
      </c>
      <c r="Z84">
        <f t="shared" si="20"/>
        <v>0</v>
      </c>
      <c r="AA84">
        <f t="shared" si="20"/>
        <v>0</v>
      </c>
      <c r="AB84">
        <f t="shared" si="20"/>
        <v>0</v>
      </c>
      <c r="AC84">
        <f t="shared" si="20"/>
        <v>0</v>
      </c>
      <c r="AD84">
        <f t="shared" si="20"/>
        <v>0</v>
      </c>
      <c r="AE84">
        <f t="shared" si="20"/>
        <v>0</v>
      </c>
      <c r="AF84">
        <f t="shared" si="20"/>
        <v>0</v>
      </c>
      <c r="AG84">
        <f t="shared" si="20"/>
        <v>0</v>
      </c>
      <c r="AH84">
        <f t="shared" si="13"/>
        <v>0</v>
      </c>
    </row>
    <row r="85" spans="2:34" x14ac:dyDescent="0.35">
      <c r="B85" s="1" t="str">
        <f>VLOOKUP($D85, AVs!$A$3:$B$202, 2, FALSE)</f>
        <v>_______</v>
      </c>
      <c r="C85" s="3">
        <f>VLOOKUP($D85, AVs!$A$3:$C$202, 3, FALSE)</f>
        <v>1</v>
      </c>
      <c r="D85" t="str">
        <f>trueraw!B84</f>
        <v xml:space="preserve">Kemba Walker </v>
      </c>
      <c r="E85" t="str">
        <f>trueraw!C84</f>
        <v>PG</v>
      </c>
      <c r="F85" t="str">
        <f>trueraw!D84</f>
        <v>BOS</v>
      </c>
      <c r="G85">
        <f>trueraw!E84</f>
        <v>48</v>
      </c>
      <c r="H85">
        <f>trueraw!F84</f>
        <v>29.2</v>
      </c>
      <c r="I85">
        <v>1</v>
      </c>
      <c r="J85">
        <f t="shared" si="14"/>
        <v>1.033333333333333</v>
      </c>
      <c r="K85">
        <f t="shared" si="15"/>
        <v>1.033333333333333</v>
      </c>
      <c r="L85">
        <f t="shared" si="16"/>
        <v>0.57333333333333325</v>
      </c>
      <c r="M85">
        <f t="shared" si="17"/>
        <v>0</v>
      </c>
      <c r="N85">
        <f t="shared" si="18"/>
        <v>1.3599999999999997</v>
      </c>
      <c r="O85">
        <f>trueraw!G84*$I85</f>
        <v>-1.1599999999999999</v>
      </c>
      <c r="P85">
        <f>trueraw!H84*$I85</f>
        <v>1.55</v>
      </c>
      <c r="Q85">
        <f>trueraw!I84*$I85</f>
        <v>1.47</v>
      </c>
      <c r="R85">
        <f>trueraw!J84*$I85</f>
        <v>0.73</v>
      </c>
      <c r="S85">
        <f>trueraw!K84*$I85</f>
        <v>-0.57999999999999996</v>
      </c>
      <c r="T85">
        <f>trueraw!L84*$I85</f>
        <v>0.69</v>
      </c>
      <c r="U85">
        <f>trueraw!M84*$I85</f>
        <v>-0.27</v>
      </c>
      <c r="V85">
        <f>trueraw!N84*$I85</f>
        <v>-0.39</v>
      </c>
      <c r="W85">
        <f>trueraw!O84*$I85</f>
        <v>-0.49</v>
      </c>
      <c r="X85">
        <f t="shared" si="20"/>
        <v>1</v>
      </c>
      <c r="Y85">
        <f t="shared" si="20"/>
        <v>0</v>
      </c>
      <c r="Z85">
        <f t="shared" si="20"/>
        <v>0</v>
      </c>
      <c r="AA85">
        <f t="shared" si="20"/>
        <v>0</v>
      </c>
      <c r="AB85">
        <f t="shared" si="20"/>
        <v>0</v>
      </c>
      <c r="AC85">
        <f t="shared" si="20"/>
        <v>0</v>
      </c>
      <c r="AD85">
        <f t="shared" si="20"/>
        <v>0</v>
      </c>
      <c r="AE85">
        <f t="shared" si="20"/>
        <v>0</v>
      </c>
      <c r="AF85">
        <f t="shared" si="20"/>
        <v>0</v>
      </c>
      <c r="AG85">
        <f t="shared" si="20"/>
        <v>0</v>
      </c>
      <c r="AH85">
        <f t="shared" si="13"/>
        <v>0</v>
      </c>
    </row>
    <row r="86" spans="2:34" x14ac:dyDescent="0.35">
      <c r="B86" s="1" t="str">
        <f>VLOOKUP($D86, AVs!$A$3:$B$202, 2, FALSE)</f>
        <v>_______</v>
      </c>
      <c r="C86" s="3">
        <f>VLOOKUP($D86, AVs!$A$3:$C$202, 3, FALSE)</f>
        <v>1</v>
      </c>
      <c r="D86" t="str">
        <f>trueraw!B85</f>
        <v>Lonzo Ball</v>
      </c>
      <c r="E86" t="str">
        <f>trueraw!C85</f>
        <v>PG</v>
      </c>
      <c r="F86" t="str">
        <f>trueraw!D85</f>
        <v>NOP</v>
      </c>
      <c r="G86">
        <f>trueraw!E85</f>
        <v>67</v>
      </c>
      <c r="H86">
        <f>trueraw!F85</f>
        <v>33.1</v>
      </c>
      <c r="I86">
        <v>1</v>
      </c>
      <c r="J86">
        <f t="shared" si="14"/>
        <v>1.3586111111111112</v>
      </c>
      <c r="K86">
        <f t="shared" si="15"/>
        <v>1.3586111111111112</v>
      </c>
      <c r="L86">
        <f t="shared" si="16"/>
        <v>-1.0608333333333335</v>
      </c>
      <c r="M86">
        <f t="shared" si="17"/>
        <v>2.382222222222222</v>
      </c>
      <c r="N86">
        <f t="shared" si="18"/>
        <v>3.0522222222222224</v>
      </c>
      <c r="O86">
        <f>trueraw!G85*$I86</f>
        <v>-1.43</v>
      </c>
      <c r="P86">
        <f>trueraw!H85*$I86</f>
        <v>-1.1000000000000001</v>
      </c>
      <c r="Q86">
        <f>trueraw!I85*$I86</f>
        <v>0.98</v>
      </c>
      <c r="R86">
        <f>trueraw!J85*$I86</f>
        <v>-0.17</v>
      </c>
      <c r="S86">
        <f>trueraw!K85*$I86</f>
        <v>0.62</v>
      </c>
      <c r="T86">
        <f>trueraw!L85*$I86</f>
        <v>2.6</v>
      </c>
      <c r="U86">
        <f>trueraw!M85*$I86</f>
        <v>1.56</v>
      </c>
      <c r="V86">
        <f>trueraw!N85*$I86</f>
        <v>0.22</v>
      </c>
      <c r="W86">
        <f>trueraw!O85*$I86</f>
        <v>-1.82</v>
      </c>
      <c r="X86">
        <f t="shared" si="20"/>
        <v>1</v>
      </c>
      <c r="Y86">
        <f t="shared" si="20"/>
        <v>0</v>
      </c>
      <c r="Z86">
        <f t="shared" si="20"/>
        <v>0</v>
      </c>
      <c r="AA86">
        <f t="shared" si="20"/>
        <v>0</v>
      </c>
      <c r="AB86">
        <f t="shared" si="20"/>
        <v>0</v>
      </c>
      <c r="AC86">
        <f t="shared" si="20"/>
        <v>0</v>
      </c>
      <c r="AD86">
        <f t="shared" si="20"/>
        <v>0</v>
      </c>
      <c r="AE86">
        <f t="shared" si="20"/>
        <v>0</v>
      </c>
      <c r="AF86">
        <f t="shared" si="20"/>
        <v>0</v>
      </c>
      <c r="AG86">
        <f t="shared" si="20"/>
        <v>0</v>
      </c>
      <c r="AH86">
        <f t="shared" si="13"/>
        <v>0</v>
      </c>
    </row>
    <row r="87" spans="2:34" x14ac:dyDescent="0.35">
      <c r="B87" s="1" t="str">
        <f>VLOOKUP($D87, AVs!$A$3:$B$202, 2, FALSE)</f>
        <v>_______</v>
      </c>
      <c r="C87" s="3">
        <f>VLOOKUP($D87, AVs!$A$3:$C$202, 3, FALSE)</f>
        <v>1</v>
      </c>
      <c r="D87" t="str">
        <f>trueraw!B86</f>
        <v>Marcus Smart</v>
      </c>
      <c r="E87" t="str">
        <f>trueraw!C86</f>
        <v>SG, PG</v>
      </c>
      <c r="F87" t="str">
        <f>trueraw!D86</f>
        <v>BOS</v>
      </c>
      <c r="G87">
        <f>trueraw!E86</f>
        <v>67</v>
      </c>
      <c r="H87">
        <f>trueraw!F86</f>
        <v>32.1</v>
      </c>
      <c r="I87">
        <v>1</v>
      </c>
      <c r="J87">
        <f t="shared" si="14"/>
        <v>1.3306944444444444</v>
      </c>
      <c r="K87">
        <f t="shared" si="15"/>
        <v>1.3306944444444444</v>
      </c>
      <c r="L87">
        <f t="shared" si="16"/>
        <v>0.2326388888888889</v>
      </c>
      <c r="M87">
        <f t="shared" si="17"/>
        <v>0.66999999999999982</v>
      </c>
      <c r="N87">
        <f t="shared" si="18"/>
        <v>1.7122222222222221</v>
      </c>
      <c r="O87">
        <f>trueraw!G86*$I87</f>
        <v>-2.19</v>
      </c>
      <c r="P87">
        <f>trueraw!H86*$I87</f>
        <v>0.71</v>
      </c>
      <c r="Q87">
        <f>trueraw!I86*$I87</f>
        <v>0.91</v>
      </c>
      <c r="R87">
        <f>trueraw!J86*$I87</f>
        <v>-0.01</v>
      </c>
      <c r="S87">
        <f>trueraw!K86*$I87</f>
        <v>-0.4</v>
      </c>
      <c r="T87">
        <f>trueraw!L86*$I87</f>
        <v>1.18</v>
      </c>
      <c r="U87">
        <f>trueraw!M86*$I87</f>
        <v>1.71</v>
      </c>
      <c r="V87">
        <f>trueraw!N86*$I87</f>
        <v>-7.0000000000000007E-2</v>
      </c>
      <c r="W87">
        <f>trueraw!O86*$I87</f>
        <v>-0.41</v>
      </c>
      <c r="X87">
        <f t="shared" si="20"/>
        <v>1</v>
      </c>
      <c r="Y87">
        <f t="shared" si="20"/>
        <v>0</v>
      </c>
      <c r="Z87">
        <f t="shared" si="20"/>
        <v>0</v>
      </c>
      <c r="AA87">
        <f t="shared" si="20"/>
        <v>0</v>
      </c>
      <c r="AB87">
        <f t="shared" si="20"/>
        <v>0</v>
      </c>
      <c r="AC87">
        <f t="shared" si="20"/>
        <v>0</v>
      </c>
      <c r="AD87">
        <f t="shared" si="20"/>
        <v>0</v>
      </c>
      <c r="AE87">
        <f t="shared" si="20"/>
        <v>0</v>
      </c>
      <c r="AF87">
        <f t="shared" si="20"/>
        <v>0</v>
      </c>
      <c r="AG87">
        <f t="shared" si="20"/>
        <v>0</v>
      </c>
      <c r="AH87">
        <f t="shared" si="13"/>
        <v>0</v>
      </c>
    </row>
    <row r="88" spans="2:34" x14ac:dyDescent="0.35">
      <c r="B88" s="1" t="str">
        <f>VLOOKUP($D88, AVs!$A$3:$B$202, 2, FALSE)</f>
        <v>_______</v>
      </c>
      <c r="C88" s="3">
        <f>VLOOKUP($D88, AVs!$A$3:$C$202, 3, FALSE)</f>
        <v>1</v>
      </c>
      <c r="D88" t="str">
        <f>trueraw!B87</f>
        <v xml:space="preserve">Bojan Bogdanovic </v>
      </c>
      <c r="E88" t="str">
        <f>trueraw!C87</f>
        <v>SF, PF</v>
      </c>
      <c r="F88" t="str">
        <f>trueraw!D87</f>
        <v>UTA</v>
      </c>
      <c r="G88">
        <f>trueraw!E87</f>
        <v>64</v>
      </c>
      <c r="H88">
        <f>trueraw!F87</f>
        <v>32.9</v>
      </c>
      <c r="I88">
        <v>1</v>
      </c>
      <c r="J88">
        <f t="shared" si="14"/>
        <v>1.2444444444444434</v>
      </c>
      <c r="K88">
        <f t="shared" si="15"/>
        <v>1.2444444444444434</v>
      </c>
      <c r="L88">
        <f t="shared" si="16"/>
        <v>1.448888888888888</v>
      </c>
      <c r="M88">
        <f t="shared" si="17"/>
        <v>-1.0044444444444443</v>
      </c>
      <c r="N88">
        <f t="shared" si="18"/>
        <v>2.2311111111111099</v>
      </c>
      <c r="O88">
        <f>trueraw!G87*$I88</f>
        <v>-0.25</v>
      </c>
      <c r="P88">
        <f>trueraw!H87*$I88</f>
        <v>2.5299999999999998</v>
      </c>
      <c r="Q88">
        <f>trueraw!I87*$I88</f>
        <v>1.69</v>
      </c>
      <c r="R88">
        <f>trueraw!J87*$I88</f>
        <v>1.08</v>
      </c>
      <c r="S88">
        <f>trueraw!K87*$I88</f>
        <v>-0.28000000000000003</v>
      </c>
      <c r="T88">
        <f>trueraw!L87*$I88</f>
        <v>-0.23</v>
      </c>
      <c r="U88">
        <f>trueraw!M87*$I88</f>
        <v>-0.98</v>
      </c>
      <c r="V88">
        <f>trueraw!N87*$I88</f>
        <v>-1.05</v>
      </c>
      <c r="W88">
        <f>trueraw!O87*$I88</f>
        <v>-1.1100000000000001</v>
      </c>
      <c r="X88">
        <f t="shared" si="20"/>
        <v>1</v>
      </c>
      <c r="Y88">
        <f t="shared" si="20"/>
        <v>0</v>
      </c>
      <c r="Z88">
        <f t="shared" si="20"/>
        <v>0</v>
      </c>
      <c r="AA88">
        <f t="shared" si="20"/>
        <v>0</v>
      </c>
      <c r="AB88">
        <f t="shared" si="20"/>
        <v>0</v>
      </c>
      <c r="AC88">
        <f t="shared" si="20"/>
        <v>0</v>
      </c>
      <c r="AD88">
        <f t="shared" si="20"/>
        <v>0</v>
      </c>
      <c r="AE88">
        <f t="shared" si="20"/>
        <v>0</v>
      </c>
      <c r="AF88">
        <f t="shared" si="20"/>
        <v>0</v>
      </c>
      <c r="AG88">
        <f t="shared" si="20"/>
        <v>0</v>
      </c>
      <c r="AH88">
        <f t="shared" si="13"/>
        <v>0</v>
      </c>
    </row>
    <row r="89" spans="2:34" x14ac:dyDescent="0.35">
      <c r="B89" s="1" t="str">
        <f>VLOOKUP($D89, AVs!$A$3:$B$202, 2, FALSE)</f>
        <v>_______</v>
      </c>
      <c r="C89" s="3">
        <f>VLOOKUP($D89, AVs!$A$3:$C$202, 3, FALSE)</f>
        <v>1</v>
      </c>
      <c r="D89" t="str">
        <f>trueraw!B88</f>
        <v>Delon Wright</v>
      </c>
      <c r="E89" t="str">
        <f>trueraw!C88</f>
        <v>SG, PG</v>
      </c>
      <c r="F89" t="str">
        <f>trueraw!D88</f>
        <v>DET</v>
      </c>
      <c r="G89">
        <f>trueraw!E88</f>
        <v>68</v>
      </c>
      <c r="H89">
        <f>trueraw!F88</f>
        <v>27.8</v>
      </c>
      <c r="I89">
        <v>1</v>
      </c>
      <c r="J89">
        <f t="shared" si="14"/>
        <v>1.3222222222222222</v>
      </c>
      <c r="K89">
        <f t="shared" si="15"/>
        <v>1.3222222222222222</v>
      </c>
      <c r="L89">
        <f t="shared" si="16"/>
        <v>0.4533333333333332</v>
      </c>
      <c r="M89">
        <f t="shared" si="17"/>
        <v>1.2372222222222222</v>
      </c>
      <c r="N89">
        <f t="shared" si="18"/>
        <v>1.19</v>
      </c>
      <c r="O89">
        <f>trueraw!G88*$I89</f>
        <v>0.21</v>
      </c>
      <c r="P89">
        <f>trueraw!H88*$I89</f>
        <v>0.09</v>
      </c>
      <c r="Q89">
        <f>trueraw!I88*$I89</f>
        <v>-0.73</v>
      </c>
      <c r="R89">
        <f>trueraw!J88*$I89</f>
        <v>-0.62</v>
      </c>
      <c r="S89">
        <f>trueraw!K88*$I89</f>
        <v>0.15</v>
      </c>
      <c r="T89">
        <f>trueraw!L88*$I89</f>
        <v>0.92</v>
      </c>
      <c r="U89">
        <f>trueraw!M88*$I89</f>
        <v>1.51</v>
      </c>
      <c r="V89">
        <f>trueraw!N88*$I89</f>
        <v>-0.27</v>
      </c>
      <c r="W89">
        <f>trueraw!O88*$I89</f>
        <v>0.14000000000000001</v>
      </c>
      <c r="X89">
        <f t="shared" si="20"/>
        <v>1</v>
      </c>
      <c r="Y89">
        <f t="shared" si="20"/>
        <v>0</v>
      </c>
      <c r="Z89">
        <f t="shared" si="20"/>
        <v>0</v>
      </c>
      <c r="AA89">
        <f t="shared" si="20"/>
        <v>0</v>
      </c>
      <c r="AB89">
        <f t="shared" si="20"/>
        <v>0</v>
      </c>
      <c r="AC89">
        <f t="shared" si="20"/>
        <v>0</v>
      </c>
      <c r="AD89">
        <f t="shared" si="20"/>
        <v>0</v>
      </c>
      <c r="AE89">
        <f t="shared" si="20"/>
        <v>0</v>
      </c>
      <c r="AF89">
        <f t="shared" si="20"/>
        <v>0</v>
      </c>
      <c r="AG89">
        <f t="shared" si="20"/>
        <v>0</v>
      </c>
      <c r="AH89">
        <f t="shared" si="13"/>
        <v>0</v>
      </c>
    </row>
    <row r="90" spans="2:34" x14ac:dyDescent="0.35">
      <c r="B90" s="1" t="str">
        <f>VLOOKUP($D90, AVs!$A$3:$B$202, 2, FALSE)</f>
        <v>_______</v>
      </c>
      <c r="C90" s="3">
        <f>VLOOKUP($D90, AVs!$A$3:$C$202, 3, FALSE)</f>
        <v>1</v>
      </c>
      <c r="D90" t="str">
        <f>trueraw!B89</f>
        <v>OG Anunoby</v>
      </c>
      <c r="E90" t="str">
        <f>trueraw!C89</f>
        <v>SF</v>
      </c>
      <c r="F90" t="str">
        <f>trueraw!D89</f>
        <v>TOR</v>
      </c>
      <c r="G90">
        <f>trueraw!E89</f>
        <v>70</v>
      </c>
      <c r="H90">
        <f>trueraw!F89</f>
        <v>30.8</v>
      </c>
      <c r="I90">
        <v>1</v>
      </c>
      <c r="J90">
        <f t="shared" si="14"/>
        <v>1.3416666666666668</v>
      </c>
      <c r="K90">
        <f t="shared" si="15"/>
        <v>1.3416666666666668</v>
      </c>
      <c r="L90">
        <f t="shared" si="16"/>
        <v>1.788888888888889</v>
      </c>
      <c r="M90">
        <f t="shared" si="17"/>
        <v>1.8472222222222221</v>
      </c>
      <c r="N90">
        <f t="shared" si="18"/>
        <v>1.1958333333333335</v>
      </c>
      <c r="O90">
        <f>trueraw!G89*$I90</f>
        <v>0.25</v>
      </c>
      <c r="P90">
        <f>trueraw!H89*$I90</f>
        <v>-0.52</v>
      </c>
      <c r="Q90">
        <f>trueraw!I89*$I90</f>
        <v>-0.09</v>
      </c>
      <c r="R90">
        <f>trueraw!J89*$I90</f>
        <v>-0.28999999999999998</v>
      </c>
      <c r="S90">
        <f>trueraw!K89*$I90</f>
        <v>0.24</v>
      </c>
      <c r="T90">
        <f>trueraw!L89*$I90</f>
        <v>-0.46</v>
      </c>
      <c r="U90">
        <f>trueraw!M89*$I90</f>
        <v>1.59</v>
      </c>
      <c r="V90">
        <f>trueraw!N89*$I90</f>
        <v>0.51</v>
      </c>
      <c r="W90">
        <f>trueraw!O89*$I90</f>
        <v>0.15</v>
      </c>
      <c r="X90">
        <f t="shared" si="20"/>
        <v>1</v>
      </c>
      <c r="Y90">
        <f t="shared" si="20"/>
        <v>0</v>
      </c>
      <c r="Z90">
        <f t="shared" si="20"/>
        <v>0</v>
      </c>
      <c r="AA90">
        <f t="shared" si="20"/>
        <v>0</v>
      </c>
      <c r="AB90">
        <f t="shared" si="20"/>
        <v>0</v>
      </c>
      <c r="AC90">
        <f t="shared" si="20"/>
        <v>0</v>
      </c>
      <c r="AD90">
        <f t="shared" si="20"/>
        <v>0</v>
      </c>
      <c r="AE90">
        <f t="shared" si="20"/>
        <v>0</v>
      </c>
      <c r="AF90">
        <f t="shared" si="20"/>
        <v>0</v>
      </c>
      <c r="AG90">
        <f t="shared" si="20"/>
        <v>0</v>
      </c>
      <c r="AH90">
        <f t="shared" si="13"/>
        <v>0</v>
      </c>
    </row>
    <row r="91" spans="2:34" x14ac:dyDescent="0.35">
      <c r="B91" s="1" t="str">
        <f>VLOOKUP($D91, AVs!$A$3:$B$202, 2, FALSE)</f>
        <v>_______</v>
      </c>
      <c r="C91" s="3">
        <f>VLOOKUP($D91, AVs!$A$3:$C$202, 3, FALSE)</f>
        <v>1</v>
      </c>
      <c r="D91" t="str">
        <f>trueraw!B90</f>
        <v>Nerlens Noel</v>
      </c>
      <c r="E91" t="str">
        <f>trueraw!C90</f>
        <v>C</v>
      </c>
      <c r="F91" t="str">
        <f>trueraw!D90</f>
        <v>NYK</v>
      </c>
      <c r="G91">
        <f>trueraw!E90</f>
        <v>65</v>
      </c>
      <c r="H91">
        <f>trueraw!F90</f>
        <v>23</v>
      </c>
      <c r="I91">
        <v>1</v>
      </c>
      <c r="J91">
        <f t="shared" si="14"/>
        <v>1.2277777777777776</v>
      </c>
      <c r="K91">
        <f t="shared" si="15"/>
        <v>1.2277777777777776</v>
      </c>
      <c r="L91">
        <f t="shared" si="16"/>
        <v>1.9500000000000002</v>
      </c>
      <c r="M91">
        <f t="shared" si="17"/>
        <v>1.7874999999999999</v>
      </c>
      <c r="N91">
        <f t="shared" si="18"/>
        <v>0.98402777777777761</v>
      </c>
      <c r="O91">
        <f>trueraw!G90*$I91</f>
        <v>1.24</v>
      </c>
      <c r="P91">
        <f>trueraw!H90*$I91</f>
        <v>-0.62</v>
      </c>
      <c r="Q91">
        <f>trueraw!I90*$I91</f>
        <v>-1.75</v>
      </c>
      <c r="R91">
        <f>trueraw!J90*$I91</f>
        <v>-0.89</v>
      </c>
      <c r="S91">
        <f>trueraw!K90*$I91</f>
        <v>0.45</v>
      </c>
      <c r="T91">
        <f>trueraw!L90*$I91</f>
        <v>-0.8</v>
      </c>
      <c r="U91">
        <f>trueraw!M90*$I91</f>
        <v>0.71</v>
      </c>
      <c r="V91">
        <f>trueraw!N90*$I91</f>
        <v>2.75</v>
      </c>
      <c r="W91">
        <f>trueraw!O90*$I91</f>
        <v>0.27</v>
      </c>
      <c r="X91">
        <f t="shared" si="20"/>
        <v>1</v>
      </c>
      <c r="Y91">
        <f t="shared" si="20"/>
        <v>0</v>
      </c>
      <c r="Z91">
        <f t="shared" si="20"/>
        <v>0</v>
      </c>
      <c r="AA91">
        <f t="shared" si="20"/>
        <v>0</v>
      </c>
      <c r="AB91">
        <f t="shared" si="20"/>
        <v>0</v>
      </c>
      <c r="AC91">
        <f t="shared" si="20"/>
        <v>0</v>
      </c>
      <c r="AD91">
        <f t="shared" si="20"/>
        <v>0</v>
      </c>
      <c r="AE91">
        <f t="shared" si="20"/>
        <v>0</v>
      </c>
      <c r="AF91">
        <f t="shared" si="20"/>
        <v>0</v>
      </c>
      <c r="AG91">
        <f t="shared" si="20"/>
        <v>0</v>
      </c>
      <c r="AH91">
        <f t="shared" si="13"/>
        <v>0</v>
      </c>
    </row>
    <row r="92" spans="2:34" x14ac:dyDescent="0.35">
      <c r="B92" s="1" t="str">
        <f>VLOOKUP($D92, AVs!$A$3:$B$202, 2, FALSE)</f>
        <v>_______</v>
      </c>
      <c r="C92" s="3">
        <f>VLOOKUP($D92, AVs!$A$3:$C$202, 3, FALSE)</f>
        <v>1</v>
      </c>
      <c r="D92" t="str">
        <f>trueraw!B91</f>
        <v>Jerami Grant</v>
      </c>
      <c r="E92" t="str">
        <f>trueraw!C91</f>
        <v>SF, PF</v>
      </c>
      <c r="F92" t="str">
        <f>trueraw!D91</f>
        <v>DET</v>
      </c>
      <c r="G92">
        <f>trueraw!E91</f>
        <v>70</v>
      </c>
      <c r="H92">
        <f>trueraw!F91</f>
        <v>30.4</v>
      </c>
      <c r="I92">
        <v>1</v>
      </c>
      <c r="J92">
        <f t="shared" si="14"/>
        <v>1.1375</v>
      </c>
      <c r="K92">
        <f t="shared" si="15"/>
        <v>1.1375</v>
      </c>
      <c r="L92">
        <f t="shared" si="16"/>
        <v>1.7305555555555556</v>
      </c>
      <c r="M92">
        <f t="shared" si="17"/>
        <v>1.351388888888889</v>
      </c>
      <c r="N92">
        <f t="shared" si="18"/>
        <v>0.63194444444444442</v>
      </c>
      <c r="O92">
        <f>trueraw!G91*$I92</f>
        <v>0.33</v>
      </c>
      <c r="P92">
        <f>trueraw!H91*$I92</f>
        <v>-0.22</v>
      </c>
      <c r="Q92">
        <f>trueraw!I91*$I92</f>
        <v>0.2</v>
      </c>
      <c r="R92">
        <f>trueraw!J91*$I92</f>
        <v>0.15</v>
      </c>
      <c r="S92">
        <f>trueraw!K91*$I92</f>
        <v>-0.15</v>
      </c>
      <c r="T92">
        <f>trueraw!L91*$I92</f>
        <v>-0.61</v>
      </c>
      <c r="U92">
        <f>trueraw!M91*$I92</f>
        <v>-0.22</v>
      </c>
      <c r="V92">
        <f>trueraw!N91*$I92</f>
        <v>1.17</v>
      </c>
      <c r="W92">
        <f>trueraw!O91*$I92</f>
        <v>0.52</v>
      </c>
      <c r="X92">
        <f t="shared" si="20"/>
        <v>1</v>
      </c>
      <c r="Y92">
        <f t="shared" si="20"/>
        <v>0</v>
      </c>
      <c r="Z92">
        <f t="shared" si="20"/>
        <v>0</v>
      </c>
      <c r="AA92">
        <f t="shared" si="20"/>
        <v>0</v>
      </c>
      <c r="AB92">
        <f t="shared" si="20"/>
        <v>0</v>
      </c>
      <c r="AC92">
        <f t="shared" si="20"/>
        <v>0</v>
      </c>
      <c r="AD92">
        <f t="shared" si="20"/>
        <v>0</v>
      </c>
      <c r="AE92">
        <f t="shared" si="20"/>
        <v>0</v>
      </c>
      <c r="AF92">
        <f t="shared" si="20"/>
        <v>0</v>
      </c>
      <c r="AG92">
        <f t="shared" si="20"/>
        <v>0</v>
      </c>
      <c r="AH92">
        <f t="shared" si="13"/>
        <v>0</v>
      </c>
    </row>
    <row r="93" spans="2:34" x14ac:dyDescent="0.35">
      <c r="B93" s="1" t="str">
        <f>VLOOKUP($D93, AVs!$A$3:$B$202, 2, FALSE)</f>
        <v>_______</v>
      </c>
      <c r="C93" s="3">
        <f>VLOOKUP($D93, AVs!$A$3:$C$202, 3, FALSE)</f>
        <v>1</v>
      </c>
      <c r="D93" t="str">
        <f>trueraw!B92</f>
        <v>JJ Redick</v>
      </c>
      <c r="E93" t="str">
        <f>trueraw!C92</f>
        <v>SG</v>
      </c>
      <c r="F93" t="str">
        <f>trueraw!D92</f>
        <v>NOP</v>
      </c>
      <c r="G93">
        <f>trueraw!E92</f>
        <v>64</v>
      </c>
      <c r="H93">
        <f>trueraw!F92</f>
        <v>26.4</v>
      </c>
      <c r="I93">
        <v>1</v>
      </c>
      <c r="J93">
        <f t="shared" si="14"/>
        <v>0.99555555555555597</v>
      </c>
      <c r="K93">
        <f t="shared" si="15"/>
        <v>0.99555555555555597</v>
      </c>
      <c r="L93">
        <f t="shared" si="16"/>
        <v>1.2088888888888891</v>
      </c>
      <c r="M93">
        <f t="shared" si="17"/>
        <v>-0.56888888888888889</v>
      </c>
      <c r="N93">
        <f t="shared" si="18"/>
        <v>0.67555555555555591</v>
      </c>
      <c r="O93">
        <f>trueraw!G92*$I93</f>
        <v>-0.04</v>
      </c>
      <c r="P93">
        <f>trueraw!H92*$I93</f>
        <v>1.76</v>
      </c>
      <c r="Q93">
        <f>trueraw!I92*$I93</f>
        <v>1.95</v>
      </c>
      <c r="R93">
        <f>trueraw!J92*$I93</f>
        <v>0.44</v>
      </c>
      <c r="S93">
        <f>trueraw!K92*$I93</f>
        <v>-0.89</v>
      </c>
      <c r="T93">
        <f>trueraw!L92*$I93</f>
        <v>-0.24</v>
      </c>
      <c r="U93">
        <f>trueraw!M92*$I93</f>
        <v>-1.44</v>
      </c>
      <c r="V93">
        <f>trueraw!N92*$I93</f>
        <v>-0.78</v>
      </c>
      <c r="W93">
        <f>trueraw!O92*$I93</f>
        <v>0.36</v>
      </c>
      <c r="X93">
        <f t="shared" ref="X93:AG102" si="21">IF(EXACT($B93, X$2), 1, 0)</f>
        <v>1</v>
      </c>
      <c r="Y93">
        <f t="shared" si="21"/>
        <v>0</v>
      </c>
      <c r="Z93">
        <f t="shared" si="21"/>
        <v>0</v>
      </c>
      <c r="AA93">
        <f t="shared" si="21"/>
        <v>0</v>
      </c>
      <c r="AB93">
        <f t="shared" si="21"/>
        <v>0</v>
      </c>
      <c r="AC93">
        <f t="shared" si="21"/>
        <v>0</v>
      </c>
      <c r="AD93">
        <f t="shared" si="21"/>
        <v>0</v>
      </c>
      <c r="AE93">
        <f t="shared" si="21"/>
        <v>0</v>
      </c>
      <c r="AF93">
        <f t="shared" si="21"/>
        <v>0</v>
      </c>
      <c r="AG93">
        <f t="shared" si="21"/>
        <v>0</v>
      </c>
      <c r="AH93">
        <f t="shared" si="13"/>
        <v>0</v>
      </c>
    </row>
    <row r="94" spans="2:34" x14ac:dyDescent="0.35">
      <c r="B94" s="1" t="str">
        <f>VLOOKUP($D94, AVs!$A$3:$B$202, 2, FALSE)</f>
        <v>_______</v>
      </c>
      <c r="C94" s="3">
        <f>VLOOKUP($D94, AVs!$A$3:$C$202, 3, FALSE)</f>
        <v>1</v>
      </c>
      <c r="D94" t="str">
        <f>trueraw!B93</f>
        <v xml:space="preserve">Draymond Green </v>
      </c>
      <c r="E94" t="str">
        <f>trueraw!C93</f>
        <v>PF</v>
      </c>
      <c r="F94" t="str">
        <f>trueraw!D93</f>
        <v>GSW</v>
      </c>
      <c r="G94">
        <f>trueraw!E93</f>
        <v>67</v>
      </c>
      <c r="H94">
        <f>trueraw!F93</f>
        <v>31.2</v>
      </c>
      <c r="I94">
        <v>1</v>
      </c>
      <c r="J94">
        <f t="shared" si="14"/>
        <v>1.023611111111111</v>
      </c>
      <c r="K94">
        <f t="shared" si="15"/>
        <v>1.023611111111111</v>
      </c>
      <c r="L94">
        <f t="shared" si="16"/>
        <v>-0.82819444444444457</v>
      </c>
      <c r="M94">
        <f t="shared" si="17"/>
        <v>1.3493055555555558</v>
      </c>
      <c r="N94">
        <f t="shared" si="18"/>
        <v>2.1030555555555552</v>
      </c>
      <c r="O94">
        <f>trueraw!G93*$I94</f>
        <v>-0.63</v>
      </c>
      <c r="P94">
        <f>trueraw!H93*$I94</f>
        <v>-0.35</v>
      </c>
      <c r="Q94">
        <f>trueraw!I93*$I94</f>
        <v>-0.77</v>
      </c>
      <c r="R94">
        <f>trueraw!J93*$I94</f>
        <v>-0.66</v>
      </c>
      <c r="S94">
        <f>trueraw!K93*$I94</f>
        <v>0.73</v>
      </c>
      <c r="T94">
        <f>trueraw!L93*$I94</f>
        <v>1.99</v>
      </c>
      <c r="U94">
        <f>trueraw!M93*$I94</f>
        <v>1.17</v>
      </c>
      <c r="V94">
        <f>trueraw!N93*$I94</f>
        <v>0.78</v>
      </c>
      <c r="W94">
        <f>trueraw!O93*$I94</f>
        <v>-1.1599999999999999</v>
      </c>
      <c r="X94">
        <f t="shared" si="21"/>
        <v>1</v>
      </c>
      <c r="Y94">
        <f t="shared" si="21"/>
        <v>0</v>
      </c>
      <c r="Z94">
        <f t="shared" si="21"/>
        <v>0</v>
      </c>
      <c r="AA94">
        <f t="shared" si="21"/>
        <v>0</v>
      </c>
      <c r="AB94">
        <f t="shared" si="21"/>
        <v>0</v>
      </c>
      <c r="AC94">
        <f t="shared" si="21"/>
        <v>0</v>
      </c>
      <c r="AD94">
        <f t="shared" si="21"/>
        <v>0</v>
      </c>
      <c r="AE94">
        <f t="shared" si="21"/>
        <v>0</v>
      </c>
      <c r="AF94">
        <f t="shared" si="21"/>
        <v>0</v>
      </c>
      <c r="AG94">
        <f t="shared" si="21"/>
        <v>0</v>
      </c>
      <c r="AH94">
        <f t="shared" si="13"/>
        <v>0</v>
      </c>
    </row>
    <row r="95" spans="2:34" x14ac:dyDescent="0.35">
      <c r="B95" s="1" t="str">
        <f>VLOOKUP($D95, AVs!$A$3:$B$202, 2, FALSE)</f>
        <v>_______</v>
      </c>
      <c r="C95" s="3">
        <f>VLOOKUP($D95, AVs!$A$3:$C$202, 3, FALSE)</f>
        <v>1</v>
      </c>
      <c r="D95" t="str">
        <f>trueraw!B94</f>
        <v>Elfrid Payton</v>
      </c>
      <c r="E95" t="str">
        <f>trueraw!C94</f>
        <v>PG</v>
      </c>
      <c r="F95" t="str">
        <f>trueraw!D94</f>
        <v>NYK</v>
      </c>
      <c r="G95">
        <f>trueraw!E94</f>
        <v>67</v>
      </c>
      <c r="H95">
        <f>trueraw!F94</f>
        <v>32.5</v>
      </c>
      <c r="I95">
        <v>1</v>
      </c>
      <c r="J95">
        <f t="shared" si="14"/>
        <v>1.0049999999999997</v>
      </c>
      <c r="K95">
        <f t="shared" si="15"/>
        <v>1.0049999999999997</v>
      </c>
      <c r="L95">
        <f t="shared" si="16"/>
        <v>-1.6936111111111114</v>
      </c>
      <c r="M95">
        <f t="shared" si="17"/>
        <v>1.8424999999999998</v>
      </c>
      <c r="N95">
        <f t="shared" si="18"/>
        <v>2.0565277777777773</v>
      </c>
      <c r="O95">
        <f>trueraw!G94*$I95</f>
        <v>-0.55000000000000004</v>
      </c>
      <c r="P95">
        <f>trueraw!H94*$I95</f>
        <v>-0.9</v>
      </c>
      <c r="Q95">
        <f>trueraw!I94*$I95</f>
        <v>-1.1100000000000001</v>
      </c>
      <c r="R95">
        <f>trueraw!J94*$I95</f>
        <v>-0.3</v>
      </c>
      <c r="S95">
        <f>trueraw!K94*$I95</f>
        <v>0.12</v>
      </c>
      <c r="T95">
        <f>trueraw!L94*$I95</f>
        <v>2.9</v>
      </c>
      <c r="U95">
        <f>trueraw!M94*$I95</f>
        <v>2.17</v>
      </c>
      <c r="V95">
        <f>trueraw!N94*$I95</f>
        <v>-0.12</v>
      </c>
      <c r="W95">
        <f>trueraw!O94*$I95</f>
        <v>-1.1299999999999999</v>
      </c>
      <c r="X95">
        <f t="shared" si="21"/>
        <v>1</v>
      </c>
      <c r="Y95">
        <f t="shared" si="21"/>
        <v>0</v>
      </c>
      <c r="Z95">
        <f t="shared" si="21"/>
        <v>0</v>
      </c>
      <c r="AA95">
        <f t="shared" si="21"/>
        <v>0</v>
      </c>
      <c r="AB95">
        <f t="shared" si="21"/>
        <v>0</v>
      </c>
      <c r="AC95">
        <f t="shared" si="21"/>
        <v>0</v>
      </c>
      <c r="AD95">
        <f t="shared" si="21"/>
        <v>0</v>
      </c>
      <c r="AE95">
        <f t="shared" si="21"/>
        <v>0</v>
      </c>
      <c r="AF95">
        <f t="shared" si="21"/>
        <v>0</v>
      </c>
      <c r="AG95">
        <f t="shared" si="21"/>
        <v>0</v>
      </c>
      <c r="AH95">
        <f t="shared" si="13"/>
        <v>0</v>
      </c>
    </row>
    <row r="96" spans="2:34" x14ac:dyDescent="0.35">
      <c r="B96" s="1" t="str">
        <f>VLOOKUP($D96, AVs!$A$3:$B$202, 2, FALSE)</f>
        <v>_______</v>
      </c>
      <c r="C96" s="3">
        <f>VLOOKUP($D96, AVs!$A$3:$C$202, 3, FALSE)</f>
        <v>1</v>
      </c>
      <c r="D96" t="str">
        <f>trueraw!B95</f>
        <v>Otto Porter Jr.</v>
      </c>
      <c r="E96" t="str">
        <f>trueraw!C95</f>
        <v xml:space="preserve"> SF</v>
      </c>
      <c r="F96" t="str">
        <f>trueraw!D95</f>
        <v>CHI</v>
      </c>
      <c r="G96">
        <f>trueraw!E95</f>
        <v>50</v>
      </c>
      <c r="H96">
        <f>trueraw!F95</f>
        <v>28.4</v>
      </c>
      <c r="I96">
        <v>1</v>
      </c>
      <c r="J96">
        <f t="shared" si="14"/>
        <v>0.76388888888888895</v>
      </c>
      <c r="K96">
        <f t="shared" si="15"/>
        <v>0.76388888888888895</v>
      </c>
      <c r="L96">
        <f t="shared" si="16"/>
        <v>0.91666666666666663</v>
      </c>
      <c r="M96">
        <f t="shared" si="17"/>
        <v>0.70138888888888884</v>
      </c>
      <c r="N96">
        <f t="shared" si="18"/>
        <v>0.4236111111111111</v>
      </c>
      <c r="O96">
        <f>trueraw!G95*$I96</f>
        <v>-0.02</v>
      </c>
      <c r="P96">
        <f>trueraw!H95*$I96</f>
        <v>0.09</v>
      </c>
      <c r="Q96">
        <f>trueraw!I95*$I96</f>
        <v>0.44</v>
      </c>
      <c r="R96">
        <f>trueraw!J95*$I96</f>
        <v>0.12</v>
      </c>
      <c r="S96">
        <f>trueraw!K95*$I96</f>
        <v>-0.39</v>
      </c>
      <c r="T96">
        <f>trueraw!L95*$I96</f>
        <v>-0.22</v>
      </c>
      <c r="U96">
        <f>trueraw!M95*$I96</f>
        <v>0.71</v>
      </c>
      <c r="V96">
        <f>trueraw!N95*$I96</f>
        <v>-0.12</v>
      </c>
      <c r="W96">
        <f>trueraw!O95*$I96</f>
        <v>0.49</v>
      </c>
      <c r="X96">
        <f t="shared" si="21"/>
        <v>1</v>
      </c>
      <c r="Y96">
        <f t="shared" si="21"/>
        <v>0</v>
      </c>
      <c r="Z96">
        <f t="shared" si="21"/>
        <v>0</v>
      </c>
      <c r="AA96">
        <f t="shared" si="21"/>
        <v>0</v>
      </c>
      <c r="AB96">
        <f t="shared" si="21"/>
        <v>0</v>
      </c>
      <c r="AC96">
        <f t="shared" si="21"/>
        <v>0</v>
      </c>
      <c r="AD96">
        <f t="shared" si="21"/>
        <v>0</v>
      </c>
      <c r="AE96">
        <f t="shared" si="21"/>
        <v>0</v>
      </c>
      <c r="AF96">
        <f t="shared" si="21"/>
        <v>0</v>
      </c>
      <c r="AG96">
        <f t="shared" si="21"/>
        <v>0</v>
      </c>
      <c r="AH96">
        <f t="shared" si="13"/>
        <v>0</v>
      </c>
    </row>
    <row r="97" spans="2:34" x14ac:dyDescent="0.35">
      <c r="B97" s="1" t="str">
        <f>VLOOKUP($D97, AVs!$A$3:$B$202, 2, FALSE)</f>
        <v>_______</v>
      </c>
      <c r="C97" s="3">
        <f>VLOOKUP($D97, AVs!$A$3:$C$202, 3, FALSE)</f>
        <v>1</v>
      </c>
      <c r="D97" t="str">
        <f>trueraw!B96</f>
        <v>Zion Williamson</v>
      </c>
      <c r="E97" t="str">
        <f>trueraw!C96</f>
        <v>PF</v>
      </c>
      <c r="F97" t="str">
        <f>trueraw!D96</f>
        <v>NOP</v>
      </c>
      <c r="G97">
        <f>trueraw!E96</f>
        <v>60</v>
      </c>
      <c r="H97">
        <f>trueraw!F96</f>
        <v>31.5</v>
      </c>
      <c r="I97">
        <v>1</v>
      </c>
      <c r="J97">
        <f t="shared" si="14"/>
        <v>0.83333333333333415</v>
      </c>
      <c r="K97">
        <f t="shared" si="15"/>
        <v>0.83333333333333415</v>
      </c>
      <c r="L97">
        <f t="shared" si="16"/>
        <v>0.81666666666666743</v>
      </c>
      <c r="M97">
        <f t="shared" si="17"/>
        <v>4.666666666666667</v>
      </c>
      <c r="N97">
        <f t="shared" si="18"/>
        <v>2.2416666666666676</v>
      </c>
      <c r="O97">
        <f>trueraw!G96*$I97</f>
        <v>5.28</v>
      </c>
      <c r="P97">
        <f>trueraw!H96*$I97</f>
        <v>-4.5999999999999996</v>
      </c>
      <c r="Q97">
        <f>trueraw!I96*$I97</f>
        <v>-1.26</v>
      </c>
      <c r="R97">
        <f>trueraw!J96*$I97</f>
        <v>2</v>
      </c>
      <c r="S97">
        <f>trueraw!K96*$I97</f>
        <v>1.25</v>
      </c>
      <c r="T97">
        <f>trueraw!L96*$I97</f>
        <v>0.02</v>
      </c>
      <c r="U97">
        <f>trueraw!M96*$I97</f>
        <v>-0.05</v>
      </c>
      <c r="V97">
        <f>trueraw!N96*$I97</f>
        <v>0.05</v>
      </c>
      <c r="W97">
        <f>trueraw!O96*$I97</f>
        <v>-1.69</v>
      </c>
      <c r="X97">
        <f t="shared" si="21"/>
        <v>1</v>
      </c>
      <c r="Y97">
        <f t="shared" si="21"/>
        <v>0</v>
      </c>
      <c r="Z97">
        <f t="shared" si="21"/>
        <v>0</v>
      </c>
      <c r="AA97">
        <f t="shared" si="21"/>
        <v>0</v>
      </c>
      <c r="AB97">
        <f t="shared" si="21"/>
        <v>0</v>
      </c>
      <c r="AC97">
        <f t="shared" si="21"/>
        <v>0</v>
      </c>
      <c r="AD97">
        <f t="shared" si="21"/>
        <v>0</v>
      </c>
      <c r="AE97">
        <f t="shared" si="21"/>
        <v>0</v>
      </c>
      <c r="AF97">
        <f t="shared" si="21"/>
        <v>0</v>
      </c>
      <c r="AG97">
        <f t="shared" si="21"/>
        <v>0</v>
      </c>
      <c r="AH97">
        <f t="shared" si="13"/>
        <v>0</v>
      </c>
    </row>
    <row r="98" spans="2:34" x14ac:dyDescent="0.35">
      <c r="B98" s="1" t="str">
        <f>VLOOKUP($D98, AVs!$A$3:$B$202, 2, FALSE)</f>
        <v>_______</v>
      </c>
      <c r="C98" s="3">
        <f>VLOOKUP($D98, AVs!$A$3:$C$202, 3, FALSE)</f>
        <v>1</v>
      </c>
      <c r="D98" t="str">
        <f>trueraw!B97</f>
        <v>Evan Fournier</v>
      </c>
      <c r="E98" t="str">
        <f>trueraw!C97</f>
        <v>SG</v>
      </c>
      <c r="F98" t="str">
        <f>trueraw!D97</f>
        <v>ORL</v>
      </c>
      <c r="G98">
        <f>trueraw!E97</f>
        <v>67</v>
      </c>
      <c r="H98">
        <f>trueraw!F97</f>
        <v>31.1</v>
      </c>
      <c r="I98">
        <v>1</v>
      </c>
      <c r="J98">
        <f t="shared" si="14"/>
        <v>0.92125000000000012</v>
      </c>
      <c r="K98">
        <f t="shared" si="15"/>
        <v>0.92125000000000012</v>
      </c>
      <c r="L98">
        <f t="shared" si="16"/>
        <v>0.56763888888888925</v>
      </c>
      <c r="M98">
        <f t="shared" si="17"/>
        <v>0.32569444444444451</v>
      </c>
      <c r="N98">
        <f t="shared" si="18"/>
        <v>1.2841666666666669</v>
      </c>
      <c r="O98">
        <f>trueraw!G97*$I98</f>
        <v>-0.35</v>
      </c>
      <c r="P98">
        <f>trueraw!H97*$I98</f>
        <v>0.64</v>
      </c>
      <c r="Q98">
        <f>trueraw!I97*$I98</f>
        <v>1.27</v>
      </c>
      <c r="R98">
        <f>trueraw!J97*$I98</f>
        <v>0.68</v>
      </c>
      <c r="S98">
        <f>trueraw!K97*$I98</f>
        <v>-0.9</v>
      </c>
      <c r="T98">
        <f>trueraw!L97*$I98</f>
        <v>0.38</v>
      </c>
      <c r="U98">
        <f>trueraw!M97*$I98</f>
        <v>0.46</v>
      </c>
      <c r="V98">
        <f>trueraw!N97*$I98</f>
        <v>-0.8</v>
      </c>
      <c r="W98">
        <f>trueraw!O97*$I98</f>
        <v>-0.39</v>
      </c>
      <c r="X98">
        <f t="shared" si="21"/>
        <v>1</v>
      </c>
      <c r="Y98">
        <f t="shared" si="21"/>
        <v>0</v>
      </c>
      <c r="Z98">
        <f t="shared" si="21"/>
        <v>0</v>
      </c>
      <c r="AA98">
        <f t="shared" si="21"/>
        <v>0</v>
      </c>
      <c r="AB98">
        <f t="shared" si="21"/>
        <v>0</v>
      </c>
      <c r="AC98">
        <f t="shared" si="21"/>
        <v>0</v>
      </c>
      <c r="AD98">
        <f t="shared" si="21"/>
        <v>0</v>
      </c>
      <c r="AE98">
        <f t="shared" si="21"/>
        <v>0</v>
      </c>
      <c r="AF98">
        <f t="shared" si="21"/>
        <v>0</v>
      </c>
      <c r="AG98">
        <f t="shared" si="21"/>
        <v>0</v>
      </c>
      <c r="AH98">
        <f t="shared" si="13"/>
        <v>0</v>
      </c>
    </row>
    <row r="99" spans="2:34" x14ac:dyDescent="0.35">
      <c r="B99" s="1" t="str">
        <f>VLOOKUP($D99, AVs!$A$3:$B$202, 2, FALSE)</f>
        <v>_______</v>
      </c>
      <c r="C99" s="3">
        <f>VLOOKUP($D99, AVs!$A$3:$C$202, 3, FALSE)</f>
        <v>1</v>
      </c>
      <c r="D99" t="str">
        <f>trueraw!B98</f>
        <v>Victor Oladipo</v>
      </c>
      <c r="E99" t="str">
        <f>trueraw!C98</f>
        <v>SG</v>
      </c>
      <c r="F99" t="str">
        <f>trueraw!D98</f>
        <v>IND</v>
      </c>
      <c r="G99">
        <f>trueraw!E98</f>
        <v>60</v>
      </c>
      <c r="H99">
        <f>trueraw!F98</f>
        <v>31.7</v>
      </c>
      <c r="I99">
        <v>1</v>
      </c>
      <c r="J99">
        <f t="shared" si="14"/>
        <v>0.80000000000000016</v>
      </c>
      <c r="K99">
        <f t="shared" si="15"/>
        <v>0.80000000000000016</v>
      </c>
      <c r="L99">
        <f t="shared" si="16"/>
        <v>-4.9999999999999864E-2</v>
      </c>
      <c r="M99">
        <f t="shared" si="17"/>
        <v>0.1416666666666668</v>
      </c>
      <c r="N99">
        <f t="shared" si="18"/>
        <v>2.1833333333333336</v>
      </c>
      <c r="O99">
        <f>trueraw!G98*$I99</f>
        <v>-1.17</v>
      </c>
      <c r="P99">
        <f>trueraw!H98*$I99</f>
        <v>0.79</v>
      </c>
      <c r="Q99">
        <f>trueraw!I98*$I99</f>
        <v>0.56000000000000005</v>
      </c>
      <c r="R99">
        <f>trueraw!J98*$I99</f>
        <v>0.86</v>
      </c>
      <c r="S99">
        <f>trueraw!K98*$I99</f>
        <v>0</v>
      </c>
      <c r="T99">
        <f>trueraw!L98*$I99</f>
        <v>1.02</v>
      </c>
      <c r="U99">
        <f>trueraw!M98*$I99</f>
        <v>1.29</v>
      </c>
      <c r="V99">
        <f>trueraw!N98*$I99</f>
        <v>-0.73</v>
      </c>
      <c r="W99">
        <f>trueraw!O98*$I99</f>
        <v>-1.66</v>
      </c>
      <c r="X99">
        <f t="shared" si="21"/>
        <v>1</v>
      </c>
      <c r="Y99">
        <f t="shared" si="21"/>
        <v>0</v>
      </c>
      <c r="Z99">
        <f t="shared" si="21"/>
        <v>0</v>
      </c>
      <c r="AA99">
        <f t="shared" si="21"/>
        <v>0</v>
      </c>
      <c r="AB99">
        <f t="shared" si="21"/>
        <v>0</v>
      </c>
      <c r="AC99">
        <f t="shared" si="21"/>
        <v>0</v>
      </c>
      <c r="AD99">
        <f t="shared" si="21"/>
        <v>0</v>
      </c>
      <c r="AE99">
        <f t="shared" si="21"/>
        <v>0</v>
      </c>
      <c r="AF99">
        <f t="shared" si="21"/>
        <v>0</v>
      </c>
      <c r="AG99">
        <f t="shared" si="21"/>
        <v>0</v>
      </c>
      <c r="AH99">
        <f t="shared" si="13"/>
        <v>0</v>
      </c>
    </row>
    <row r="100" spans="2:34" x14ac:dyDescent="0.35">
      <c r="B100" s="1" t="str">
        <f>VLOOKUP($D100, AVs!$A$3:$B$202, 2, FALSE)</f>
        <v>_______</v>
      </c>
      <c r="C100" s="3">
        <f>VLOOKUP($D100, AVs!$A$3:$C$202, 3, FALSE)</f>
        <v>1</v>
      </c>
      <c r="D100" t="str">
        <f>trueraw!B99</f>
        <v>Davis Bertans</v>
      </c>
      <c r="E100" t="str">
        <f>trueraw!C99</f>
        <v>PF</v>
      </c>
      <c r="F100" t="str">
        <f>trueraw!D99</f>
        <v>WAS</v>
      </c>
      <c r="G100">
        <f>trueraw!E99</f>
        <v>60</v>
      </c>
      <c r="H100">
        <f>trueraw!F99</f>
        <v>27.1</v>
      </c>
      <c r="I100">
        <v>1</v>
      </c>
      <c r="J100">
        <f t="shared" si="14"/>
        <v>0.74166666666666692</v>
      </c>
      <c r="K100">
        <f t="shared" si="15"/>
        <v>0.74166666666666692</v>
      </c>
      <c r="L100">
        <f t="shared" si="16"/>
        <v>1.2250000000000003</v>
      </c>
      <c r="M100">
        <f t="shared" si="17"/>
        <v>0.37500000000000006</v>
      </c>
      <c r="N100">
        <f t="shared" si="18"/>
        <v>0.15000000000000024</v>
      </c>
      <c r="O100">
        <f>trueraw!G99*$I100</f>
        <v>-0.56999999999999995</v>
      </c>
      <c r="P100">
        <f>trueraw!H99*$I100</f>
        <v>0.44</v>
      </c>
      <c r="Q100">
        <f>trueraw!I99*$I100</f>
        <v>1.94</v>
      </c>
      <c r="R100">
        <f>trueraw!J99*$I100</f>
        <v>0.04</v>
      </c>
      <c r="S100">
        <f>trueraw!K99*$I100</f>
        <v>-0.36</v>
      </c>
      <c r="T100">
        <f>trueraw!L99*$I100</f>
        <v>-0.57999999999999996</v>
      </c>
      <c r="U100">
        <f>trueraw!M99*$I100</f>
        <v>-0.71</v>
      </c>
      <c r="V100">
        <f>trueraw!N99*$I100</f>
        <v>-0.02</v>
      </c>
      <c r="W100">
        <f>trueraw!O99*$I100</f>
        <v>0.71</v>
      </c>
      <c r="X100">
        <f t="shared" si="21"/>
        <v>1</v>
      </c>
      <c r="Y100">
        <f t="shared" si="21"/>
        <v>0</v>
      </c>
      <c r="Z100">
        <f t="shared" si="21"/>
        <v>0</v>
      </c>
      <c r="AA100">
        <f t="shared" si="21"/>
        <v>0</v>
      </c>
      <c r="AB100">
        <f t="shared" si="21"/>
        <v>0</v>
      </c>
      <c r="AC100">
        <f t="shared" si="21"/>
        <v>0</v>
      </c>
      <c r="AD100">
        <f t="shared" si="21"/>
        <v>0</v>
      </c>
      <c r="AE100">
        <f t="shared" si="21"/>
        <v>0</v>
      </c>
      <c r="AF100">
        <f t="shared" si="21"/>
        <v>0</v>
      </c>
      <c r="AG100">
        <f t="shared" si="21"/>
        <v>0</v>
      </c>
      <c r="AH100">
        <f t="shared" si="13"/>
        <v>0</v>
      </c>
    </row>
    <row r="101" spans="2:34" x14ac:dyDescent="0.35">
      <c r="B101" s="1" t="str">
        <f>VLOOKUP($D101, AVs!$A$3:$B$202, 2, FALSE)</f>
        <v>_______</v>
      </c>
      <c r="C101" s="3">
        <f>VLOOKUP($D101, AVs!$A$3:$C$202, 3, FALSE)</f>
        <v>1</v>
      </c>
      <c r="D101" t="str">
        <f>trueraw!B100</f>
        <v>Rui Hachimura</v>
      </c>
      <c r="E101" t="str">
        <f>trueraw!C100</f>
        <v>PF, SF</v>
      </c>
      <c r="F101" t="str">
        <f>trueraw!D100</f>
        <v>WAS</v>
      </c>
      <c r="G101">
        <f>trueraw!E100</f>
        <v>67</v>
      </c>
      <c r="H101">
        <f>trueraw!F100</f>
        <v>32.4</v>
      </c>
      <c r="I101">
        <v>1</v>
      </c>
      <c r="J101">
        <f t="shared" si="14"/>
        <v>0.79097222222222219</v>
      </c>
      <c r="K101">
        <f t="shared" si="15"/>
        <v>0.79097222222222219</v>
      </c>
      <c r="L101">
        <f t="shared" si="16"/>
        <v>1.0143055555555553</v>
      </c>
      <c r="M101">
        <f t="shared" si="17"/>
        <v>2.7916666666666742E-2</v>
      </c>
      <c r="N101">
        <f t="shared" si="18"/>
        <v>0.66069444444444447</v>
      </c>
      <c r="O101">
        <f>trueraw!G100*$I101</f>
        <v>0.25</v>
      </c>
      <c r="P101">
        <f>trueraw!H100*$I101</f>
        <v>0.82</v>
      </c>
      <c r="Q101">
        <f>trueraw!I100*$I101</f>
        <v>-0.88</v>
      </c>
      <c r="R101">
        <f>trueraw!J100*$I101</f>
        <v>0.27</v>
      </c>
      <c r="S101">
        <f>trueraw!K100*$I101</f>
        <v>0.93</v>
      </c>
      <c r="T101">
        <f>trueraw!L100*$I101</f>
        <v>-0.24</v>
      </c>
      <c r="U101">
        <f>trueraw!M100*$I101</f>
        <v>0.28999999999999998</v>
      </c>
      <c r="V101">
        <f>trueraw!N100*$I101</f>
        <v>-0.73</v>
      </c>
      <c r="W101">
        <f>trueraw!O100*$I101</f>
        <v>0.14000000000000001</v>
      </c>
      <c r="X101">
        <f t="shared" si="21"/>
        <v>1</v>
      </c>
      <c r="Y101">
        <f t="shared" si="21"/>
        <v>0</v>
      </c>
      <c r="Z101">
        <f t="shared" si="21"/>
        <v>0</v>
      </c>
      <c r="AA101">
        <f t="shared" si="21"/>
        <v>0</v>
      </c>
      <c r="AB101">
        <f t="shared" si="21"/>
        <v>0</v>
      </c>
      <c r="AC101">
        <f t="shared" si="21"/>
        <v>0</v>
      </c>
      <c r="AD101">
        <f t="shared" si="21"/>
        <v>0</v>
      </c>
      <c r="AE101">
        <f t="shared" si="21"/>
        <v>0</v>
      </c>
      <c r="AF101">
        <f t="shared" si="21"/>
        <v>0</v>
      </c>
      <c r="AG101">
        <f t="shared" si="21"/>
        <v>0</v>
      </c>
      <c r="AH101">
        <f t="shared" si="13"/>
        <v>0</v>
      </c>
    </row>
    <row r="102" spans="2:34" x14ac:dyDescent="0.35">
      <c r="B102" s="1" t="str">
        <f>VLOOKUP($D102, AVs!$A$3:$B$202, 2, FALSE)</f>
        <v>_______</v>
      </c>
      <c r="C102" s="3">
        <f>VLOOKUP($D102, AVs!$A$3:$C$202, 3, FALSE)</f>
        <v>1</v>
      </c>
      <c r="D102" t="str">
        <f>trueraw!B101</f>
        <v>Ivica Zubac</v>
      </c>
      <c r="E102" t="str">
        <f>trueraw!C101</f>
        <v>C</v>
      </c>
      <c r="F102" t="str">
        <f>trueraw!D101</f>
        <v>LAC</v>
      </c>
      <c r="G102">
        <f>trueraw!E101</f>
        <v>68</v>
      </c>
      <c r="H102">
        <f>trueraw!F101</f>
        <v>24.1</v>
      </c>
      <c r="I102">
        <v>1</v>
      </c>
      <c r="J102">
        <f t="shared" si="14"/>
        <v>0.7366666666666668</v>
      </c>
      <c r="K102">
        <f t="shared" si="15"/>
        <v>0.7366666666666668</v>
      </c>
      <c r="L102">
        <f t="shared" si="16"/>
        <v>1.3033333333333335</v>
      </c>
      <c r="M102">
        <f t="shared" si="17"/>
        <v>1.1711111111111114</v>
      </c>
      <c r="N102">
        <f t="shared" si="18"/>
        <v>0.29277777777777791</v>
      </c>
      <c r="O102">
        <f>trueraw!G101*$I102</f>
        <v>2.2200000000000002</v>
      </c>
      <c r="P102">
        <f>trueraw!H101*$I102</f>
        <v>-0.46</v>
      </c>
      <c r="Q102">
        <f>trueraw!I101*$I102</f>
        <v>-1.75</v>
      </c>
      <c r="R102">
        <f>trueraw!J101*$I102</f>
        <v>-0.36</v>
      </c>
      <c r="S102">
        <f>trueraw!K101*$I102</f>
        <v>1.51</v>
      </c>
      <c r="T102">
        <f>trueraw!L101*$I102</f>
        <v>-0.6</v>
      </c>
      <c r="U102">
        <f>trueraw!M101*$I102</f>
        <v>-1.56</v>
      </c>
      <c r="V102">
        <f>trueraw!N101*$I102</f>
        <v>1.31</v>
      </c>
      <c r="W102">
        <f>trueraw!O101*$I102</f>
        <v>0.47</v>
      </c>
      <c r="X102">
        <f t="shared" si="21"/>
        <v>1</v>
      </c>
      <c r="Y102">
        <f t="shared" si="21"/>
        <v>0</v>
      </c>
      <c r="Z102">
        <f t="shared" si="21"/>
        <v>0</v>
      </c>
      <c r="AA102">
        <f t="shared" si="21"/>
        <v>0</v>
      </c>
      <c r="AB102">
        <f t="shared" si="21"/>
        <v>0</v>
      </c>
      <c r="AC102">
        <f t="shared" si="21"/>
        <v>0</v>
      </c>
      <c r="AD102">
        <f t="shared" si="21"/>
        <v>0</v>
      </c>
      <c r="AE102">
        <f t="shared" si="21"/>
        <v>0</v>
      </c>
      <c r="AF102">
        <f t="shared" si="21"/>
        <v>0</v>
      </c>
      <c r="AG102">
        <f t="shared" si="21"/>
        <v>0</v>
      </c>
      <c r="AH102">
        <f t="shared" si="13"/>
        <v>0</v>
      </c>
    </row>
    <row r="103" spans="2:34" x14ac:dyDescent="0.35">
      <c r="B103" s="1" t="str">
        <f>VLOOKUP($D103, AVs!$A$3:$B$202, 2, FALSE)</f>
        <v>_______</v>
      </c>
      <c r="C103" s="3">
        <f>VLOOKUP($D103, AVs!$A$3:$C$202, 3, FALSE)</f>
        <v>1</v>
      </c>
      <c r="D103" t="str">
        <f>trueraw!B102</f>
        <v>Serge Ibaka</v>
      </c>
      <c r="E103" t="str">
        <f>trueraw!C102</f>
        <v>C, PF</v>
      </c>
      <c r="F103" t="str">
        <f>trueraw!D102</f>
        <v>LAC</v>
      </c>
      <c r="G103">
        <f>trueraw!E102</f>
        <v>62</v>
      </c>
      <c r="H103">
        <f>trueraw!F102</f>
        <v>28.2</v>
      </c>
      <c r="I103">
        <v>1</v>
      </c>
      <c r="J103">
        <f t="shared" si="14"/>
        <v>0.66305555555555584</v>
      </c>
      <c r="K103">
        <f t="shared" si="15"/>
        <v>0.66305555555555584</v>
      </c>
      <c r="L103">
        <f t="shared" si="16"/>
        <v>1.1883333333333332</v>
      </c>
      <c r="M103">
        <f t="shared" si="17"/>
        <v>1.3863888888888891</v>
      </c>
      <c r="N103">
        <f t="shared" si="18"/>
        <v>1.1366666666666669</v>
      </c>
      <c r="O103">
        <f>trueraw!G102*$I103</f>
        <v>1.51</v>
      </c>
      <c r="P103">
        <f>trueraw!H102*$I103</f>
        <v>-0.84</v>
      </c>
      <c r="Q103">
        <f>trueraw!I102*$I103</f>
        <v>-0.24</v>
      </c>
      <c r="R103">
        <f>trueraw!J102*$I103</f>
        <v>0.37</v>
      </c>
      <c r="S103">
        <f>trueraw!K102*$I103</f>
        <v>1.43</v>
      </c>
      <c r="T103">
        <f>trueraw!L102*$I103</f>
        <v>-0.61</v>
      </c>
      <c r="U103">
        <f>trueraw!M102*$I103</f>
        <v>-0.98</v>
      </c>
      <c r="V103">
        <f>trueraw!N102*$I103</f>
        <v>0.68</v>
      </c>
      <c r="W103">
        <f>trueraw!O102*$I103</f>
        <v>-0.55000000000000004</v>
      </c>
      <c r="X103">
        <f t="shared" ref="X103:AG112" si="22">IF(EXACT($B103, X$2), 1, 0)</f>
        <v>1</v>
      </c>
      <c r="Y103">
        <f t="shared" si="22"/>
        <v>0</v>
      </c>
      <c r="Z103">
        <f t="shared" si="22"/>
        <v>0</v>
      </c>
      <c r="AA103">
        <f t="shared" si="22"/>
        <v>0</v>
      </c>
      <c r="AB103">
        <f t="shared" si="22"/>
        <v>0</v>
      </c>
      <c r="AC103">
        <f t="shared" si="22"/>
        <v>0</v>
      </c>
      <c r="AD103">
        <f t="shared" si="22"/>
        <v>0</v>
      </c>
      <c r="AE103">
        <f t="shared" si="22"/>
        <v>0</v>
      </c>
      <c r="AF103">
        <f t="shared" si="22"/>
        <v>0</v>
      </c>
      <c r="AG103">
        <f t="shared" si="22"/>
        <v>0</v>
      </c>
      <c r="AH103">
        <f t="shared" si="13"/>
        <v>0</v>
      </c>
    </row>
    <row r="104" spans="2:34" x14ac:dyDescent="0.35">
      <c r="B104" s="1" t="str">
        <f>VLOOKUP($D104, AVs!$A$3:$B$202, 2, FALSE)</f>
        <v>_______</v>
      </c>
      <c r="C104" s="3">
        <f>VLOOKUP($D104, AVs!$A$3:$C$202, 3, FALSE)</f>
        <v>1</v>
      </c>
      <c r="D104" t="str">
        <f>trueraw!B103</f>
        <v>Mike Conley</v>
      </c>
      <c r="E104" t="str">
        <f>trueraw!C103</f>
        <v>PG</v>
      </c>
      <c r="F104" t="str">
        <f>trueraw!D103</f>
        <v>UTA</v>
      </c>
      <c r="G104">
        <f>trueraw!E103</f>
        <v>58</v>
      </c>
      <c r="H104">
        <f>trueraw!F103</f>
        <v>33.799999999999997</v>
      </c>
      <c r="I104">
        <v>1</v>
      </c>
      <c r="J104">
        <f t="shared" si="14"/>
        <v>0.59611111111111126</v>
      </c>
      <c r="K104">
        <f t="shared" si="15"/>
        <v>0.59611111111111126</v>
      </c>
      <c r="L104">
        <f t="shared" si="16"/>
        <v>-0.59611111111111093</v>
      </c>
      <c r="M104">
        <f t="shared" si="17"/>
        <v>-4.0277777777777635E-2</v>
      </c>
      <c r="N104">
        <f t="shared" si="18"/>
        <v>1.3372222222222223</v>
      </c>
      <c r="O104">
        <f>trueraw!G103*$I104</f>
        <v>-1.21</v>
      </c>
      <c r="P104">
        <f>trueraw!H103*$I104</f>
        <v>0.79</v>
      </c>
      <c r="Q104">
        <f>trueraw!I103*$I104</f>
        <v>0.93</v>
      </c>
      <c r="R104">
        <f>trueraw!J103*$I104</f>
        <v>0.64</v>
      </c>
      <c r="S104">
        <f>trueraw!K103*$I104</f>
        <v>-0.43</v>
      </c>
      <c r="T104">
        <f>trueraw!L103*$I104</f>
        <v>1.48</v>
      </c>
      <c r="U104">
        <f>trueraw!M103*$I104</f>
        <v>0.46</v>
      </c>
      <c r="V104">
        <f>trueraw!N103*$I104</f>
        <v>-1</v>
      </c>
      <c r="W104">
        <f>trueraw!O103*$I104</f>
        <v>-0.92</v>
      </c>
      <c r="X104">
        <f t="shared" si="22"/>
        <v>1</v>
      </c>
      <c r="Y104">
        <f t="shared" si="22"/>
        <v>0</v>
      </c>
      <c r="Z104">
        <f t="shared" si="22"/>
        <v>0</v>
      </c>
      <c r="AA104">
        <f t="shared" si="22"/>
        <v>0</v>
      </c>
      <c r="AB104">
        <f t="shared" si="22"/>
        <v>0</v>
      </c>
      <c r="AC104">
        <f t="shared" si="22"/>
        <v>0</v>
      </c>
      <c r="AD104">
        <f t="shared" si="22"/>
        <v>0</v>
      </c>
      <c r="AE104">
        <f t="shared" si="22"/>
        <v>0</v>
      </c>
      <c r="AF104">
        <f t="shared" si="22"/>
        <v>0</v>
      </c>
      <c r="AG104">
        <f t="shared" si="22"/>
        <v>0</v>
      </c>
      <c r="AH104">
        <f t="shared" si="13"/>
        <v>0</v>
      </c>
    </row>
    <row r="105" spans="2:34" x14ac:dyDescent="0.35">
      <c r="B105" s="1" t="str">
        <f>VLOOKUP($D105, AVs!$A$3:$B$202, 2, FALSE)</f>
        <v>_______</v>
      </c>
      <c r="C105" s="3">
        <f>VLOOKUP($D105, AVs!$A$3:$C$202, 3, FALSE)</f>
        <v>1</v>
      </c>
      <c r="D105" t="str">
        <f>trueraw!B104</f>
        <v>Josh Richardson</v>
      </c>
      <c r="E105" t="str">
        <f>trueraw!C104</f>
        <v>SG, SF</v>
      </c>
      <c r="F105" t="str">
        <f>trueraw!D104</f>
        <v>DAL</v>
      </c>
      <c r="G105">
        <f>trueraw!E104</f>
        <v>66</v>
      </c>
      <c r="H105">
        <f>trueraw!F104</f>
        <v>32.299999999999997</v>
      </c>
      <c r="I105">
        <v>1</v>
      </c>
      <c r="J105">
        <f t="shared" si="14"/>
        <v>0.67833333333333312</v>
      </c>
      <c r="K105">
        <f t="shared" si="15"/>
        <v>0.67833333333333312</v>
      </c>
      <c r="L105">
        <f t="shared" si="16"/>
        <v>0.56833333333333325</v>
      </c>
      <c r="M105">
        <f t="shared" si="17"/>
        <v>0.28416666666666651</v>
      </c>
      <c r="N105">
        <f t="shared" si="18"/>
        <v>1.3841666666666663</v>
      </c>
      <c r="O105">
        <f>trueraw!G104*$I105</f>
        <v>-0.55000000000000004</v>
      </c>
      <c r="P105">
        <f>trueraw!H104*$I105</f>
        <v>0.43</v>
      </c>
      <c r="Q105">
        <f>trueraw!I104*$I105</f>
        <v>0.61</v>
      </c>
      <c r="R105">
        <f>trueraw!J104*$I105</f>
        <v>0.28999999999999998</v>
      </c>
      <c r="S105">
        <f>trueraw!K104*$I105</f>
        <v>-0.59</v>
      </c>
      <c r="T105">
        <f>trueraw!L104*$I105</f>
        <v>0.12</v>
      </c>
      <c r="U105">
        <f>trueraw!M104*$I105</f>
        <v>0.49</v>
      </c>
      <c r="V105">
        <f>trueraw!N104*$I105</f>
        <v>0.71</v>
      </c>
      <c r="W105">
        <f>trueraw!O104*$I105</f>
        <v>-0.77</v>
      </c>
      <c r="X105">
        <f t="shared" si="22"/>
        <v>1</v>
      </c>
      <c r="Y105">
        <f t="shared" si="22"/>
        <v>0</v>
      </c>
      <c r="Z105">
        <f t="shared" si="22"/>
        <v>0</v>
      </c>
      <c r="AA105">
        <f t="shared" si="22"/>
        <v>0</v>
      </c>
      <c r="AB105">
        <f t="shared" si="22"/>
        <v>0</v>
      </c>
      <c r="AC105">
        <f t="shared" si="22"/>
        <v>0</v>
      </c>
      <c r="AD105">
        <f t="shared" si="22"/>
        <v>0</v>
      </c>
      <c r="AE105">
        <f t="shared" si="22"/>
        <v>0</v>
      </c>
      <c r="AF105">
        <f t="shared" si="22"/>
        <v>0</v>
      </c>
      <c r="AG105">
        <f t="shared" si="22"/>
        <v>0</v>
      </c>
      <c r="AH105">
        <f t="shared" si="13"/>
        <v>0</v>
      </c>
    </row>
    <row r="106" spans="2:34" x14ac:dyDescent="0.35">
      <c r="B106" s="1" t="str">
        <f>VLOOKUP($D106, AVs!$A$3:$B$202, 2, FALSE)</f>
        <v>_______</v>
      </c>
      <c r="C106" s="3">
        <f>VLOOKUP($D106, AVs!$A$3:$C$202, 3, FALSE)</f>
        <v>1</v>
      </c>
      <c r="D106" t="str">
        <f>trueraw!B105</f>
        <v>Steven Adams</v>
      </c>
      <c r="E106" t="str">
        <f>trueraw!C105</f>
        <v>C</v>
      </c>
      <c r="F106" t="str">
        <f>trueraw!D105</f>
        <v>NOP</v>
      </c>
      <c r="G106">
        <f>trueraw!E105</f>
        <v>70</v>
      </c>
      <c r="H106">
        <f>trueraw!F105</f>
        <v>27.4</v>
      </c>
      <c r="I106">
        <v>1</v>
      </c>
      <c r="J106">
        <f t="shared" si="14"/>
        <v>0.68055555555555525</v>
      </c>
      <c r="K106">
        <f t="shared" si="15"/>
        <v>0.68055555555555525</v>
      </c>
      <c r="L106">
        <f t="shared" si="16"/>
        <v>0.75833333333333308</v>
      </c>
      <c r="M106">
        <f t="shared" si="17"/>
        <v>3.3055555555555554</v>
      </c>
      <c r="N106">
        <f t="shared" si="18"/>
        <v>0.91388888888888864</v>
      </c>
      <c r="O106">
        <f>trueraw!G105*$I106</f>
        <v>2.58</v>
      </c>
      <c r="P106">
        <f>trueraw!H105*$I106</f>
        <v>-2.7</v>
      </c>
      <c r="Q106">
        <f>trueraw!I105*$I106</f>
        <v>-1.75</v>
      </c>
      <c r="R106">
        <f>trueraw!J105*$I106</f>
        <v>-0.28999999999999998</v>
      </c>
      <c r="S106">
        <f>trueraw!K105*$I106</f>
        <v>1.92</v>
      </c>
      <c r="T106">
        <f>trueraw!L105*$I106</f>
        <v>-0.08</v>
      </c>
      <c r="U106">
        <f>trueraw!M105*$I106</f>
        <v>-0.2</v>
      </c>
      <c r="V106">
        <f>trueraw!N105*$I106</f>
        <v>1.46</v>
      </c>
      <c r="W106">
        <f>trueraw!O105*$I106</f>
        <v>-0.24</v>
      </c>
      <c r="X106">
        <f t="shared" si="22"/>
        <v>1</v>
      </c>
      <c r="Y106">
        <f t="shared" si="22"/>
        <v>0</v>
      </c>
      <c r="Z106">
        <f t="shared" si="22"/>
        <v>0</v>
      </c>
      <c r="AA106">
        <f t="shared" si="22"/>
        <v>0</v>
      </c>
      <c r="AB106">
        <f t="shared" si="22"/>
        <v>0</v>
      </c>
      <c r="AC106">
        <f t="shared" si="22"/>
        <v>0</v>
      </c>
      <c r="AD106">
        <f t="shared" si="22"/>
        <v>0</v>
      </c>
      <c r="AE106">
        <f t="shared" si="22"/>
        <v>0</v>
      </c>
      <c r="AF106">
        <f t="shared" si="22"/>
        <v>0</v>
      </c>
      <c r="AG106">
        <f t="shared" si="22"/>
        <v>0</v>
      </c>
      <c r="AH106">
        <f t="shared" si="13"/>
        <v>0</v>
      </c>
    </row>
    <row r="107" spans="2:34" x14ac:dyDescent="0.35">
      <c r="B107" s="1" t="str">
        <f>VLOOKUP($D107, AVs!$A$3:$B$202, 2, FALSE)</f>
        <v>_______</v>
      </c>
      <c r="C107" s="3">
        <f>VLOOKUP($D107, AVs!$A$3:$C$202, 3, FALSE)</f>
        <v>1</v>
      </c>
      <c r="D107" t="str">
        <f>trueraw!B106</f>
        <v>DeAndre Jordan</v>
      </c>
      <c r="E107" t="str">
        <f>trueraw!C106</f>
        <v>C</v>
      </c>
      <c r="F107" t="str">
        <f>trueraw!D106</f>
        <v>BRO</v>
      </c>
      <c r="G107">
        <f>trueraw!E106</f>
        <v>68</v>
      </c>
      <c r="H107">
        <f>trueraw!F106</f>
        <v>22</v>
      </c>
      <c r="I107">
        <v>1</v>
      </c>
      <c r="J107">
        <f t="shared" si="14"/>
        <v>0.65166666666666662</v>
      </c>
      <c r="K107">
        <f t="shared" si="15"/>
        <v>0.65166666666666662</v>
      </c>
      <c r="L107">
        <f t="shared" si="16"/>
        <v>1.0294444444444444</v>
      </c>
      <c r="M107">
        <f t="shared" si="17"/>
        <v>1.501666666666666</v>
      </c>
      <c r="N107">
        <f t="shared" si="18"/>
        <v>0.491111111111111</v>
      </c>
      <c r="O107">
        <f>trueraw!G106*$I107</f>
        <v>2.65</v>
      </c>
      <c r="P107">
        <f>trueraw!H106*$I107</f>
        <v>-0.9</v>
      </c>
      <c r="Q107">
        <f>trueraw!I106*$I107</f>
        <v>-1.75</v>
      </c>
      <c r="R107">
        <f>trueraw!J106*$I107</f>
        <v>-0.74</v>
      </c>
      <c r="S107">
        <f>trueraw!K106*$I107</f>
        <v>2.11</v>
      </c>
      <c r="T107">
        <f>trueraw!L106*$I107</f>
        <v>-0.4</v>
      </c>
      <c r="U107">
        <f>trueraw!M106*$I107</f>
        <v>-1.47</v>
      </c>
      <c r="V107">
        <f>trueraw!N106*$I107</f>
        <v>1.02</v>
      </c>
      <c r="W107">
        <f>trueraw!O106*$I107</f>
        <v>0.17</v>
      </c>
      <c r="X107">
        <f t="shared" si="22"/>
        <v>1</v>
      </c>
      <c r="Y107">
        <f t="shared" si="22"/>
        <v>0</v>
      </c>
      <c r="Z107">
        <f t="shared" si="22"/>
        <v>0</v>
      </c>
      <c r="AA107">
        <f t="shared" si="22"/>
        <v>0</v>
      </c>
      <c r="AB107">
        <f t="shared" si="22"/>
        <v>0</v>
      </c>
      <c r="AC107">
        <f t="shared" si="22"/>
        <v>0</v>
      </c>
      <c r="AD107">
        <f t="shared" si="22"/>
        <v>0</v>
      </c>
      <c r="AE107">
        <f t="shared" si="22"/>
        <v>0</v>
      </c>
      <c r="AF107">
        <f t="shared" si="22"/>
        <v>0</v>
      </c>
      <c r="AG107">
        <f t="shared" si="22"/>
        <v>0</v>
      </c>
      <c r="AH107">
        <f t="shared" si="13"/>
        <v>0</v>
      </c>
    </row>
    <row r="108" spans="2:34" x14ac:dyDescent="0.35">
      <c r="B108" s="1" t="str">
        <f>VLOOKUP($D108, AVs!$A$3:$B$202, 2, FALSE)</f>
        <v>_______</v>
      </c>
      <c r="C108" s="3">
        <f>VLOOKUP($D108, AVs!$A$3:$C$202, 3, FALSE)</f>
        <v>1</v>
      </c>
      <c r="D108" t="str">
        <f>trueraw!B107</f>
        <v>Danilo Gallinari</v>
      </c>
      <c r="E108" t="str">
        <f>trueraw!C107</f>
        <v>PF, SF</v>
      </c>
      <c r="F108" t="str">
        <f>trueraw!D107</f>
        <v>ATL</v>
      </c>
      <c r="G108">
        <f>trueraw!E107</f>
        <v>58</v>
      </c>
      <c r="H108">
        <f>trueraw!F107</f>
        <v>26.2</v>
      </c>
      <c r="I108">
        <v>1</v>
      </c>
      <c r="J108">
        <f t="shared" si="14"/>
        <v>0.53972222222222221</v>
      </c>
      <c r="K108">
        <f t="shared" si="15"/>
        <v>0.53972222222222221</v>
      </c>
      <c r="L108">
        <f t="shared" si="16"/>
        <v>0.98277777777777775</v>
      </c>
      <c r="M108">
        <f t="shared" si="17"/>
        <v>-1.1922222222222225</v>
      </c>
      <c r="N108">
        <f t="shared" si="18"/>
        <v>0.16111111111111109</v>
      </c>
      <c r="O108">
        <f>trueraw!G107*$I108</f>
        <v>-0.28999999999999998</v>
      </c>
      <c r="P108">
        <f>trueraw!H107*$I108</f>
        <v>2.15</v>
      </c>
      <c r="Q108">
        <f>trueraw!I107*$I108</f>
        <v>0.93</v>
      </c>
      <c r="R108">
        <f>trueraw!J107*$I108</f>
        <v>0.19</v>
      </c>
      <c r="S108">
        <f>trueraw!K107*$I108</f>
        <v>-0.31</v>
      </c>
      <c r="T108">
        <f>trueraw!L107*$I108</f>
        <v>-0.55000000000000004</v>
      </c>
      <c r="U108">
        <f>trueraw!M107*$I108</f>
        <v>-0.85</v>
      </c>
      <c r="V108">
        <f>trueraw!N107*$I108</f>
        <v>-1.07</v>
      </c>
      <c r="W108">
        <f>trueraw!O107*$I108</f>
        <v>0.47</v>
      </c>
      <c r="X108">
        <f t="shared" si="22"/>
        <v>1</v>
      </c>
      <c r="Y108">
        <f t="shared" si="22"/>
        <v>0</v>
      </c>
      <c r="Z108">
        <f t="shared" si="22"/>
        <v>0</v>
      </c>
      <c r="AA108">
        <f t="shared" si="22"/>
        <v>0</v>
      </c>
      <c r="AB108">
        <f t="shared" si="22"/>
        <v>0</v>
      </c>
      <c r="AC108">
        <f t="shared" si="22"/>
        <v>0</v>
      </c>
      <c r="AD108">
        <f t="shared" si="22"/>
        <v>0</v>
      </c>
      <c r="AE108">
        <f t="shared" si="22"/>
        <v>0</v>
      </c>
      <c r="AF108">
        <f t="shared" si="22"/>
        <v>0</v>
      </c>
      <c r="AG108">
        <f t="shared" si="22"/>
        <v>0</v>
      </c>
      <c r="AH108">
        <f t="shared" si="13"/>
        <v>0</v>
      </c>
    </row>
    <row r="109" spans="2:34" x14ac:dyDescent="0.35">
      <c r="B109" s="1" t="str">
        <f>VLOOKUP($D109, AVs!$A$3:$B$202, 2, FALSE)</f>
        <v>_______</v>
      </c>
      <c r="C109" s="3">
        <f>VLOOKUP($D109, AVs!$A$3:$C$202, 3, FALSE)</f>
        <v>1</v>
      </c>
      <c r="D109" t="str">
        <f>trueraw!B108</f>
        <v xml:space="preserve">Terrence Ross </v>
      </c>
      <c r="E109" t="str">
        <f>trueraw!C108</f>
        <v>SG, SF</v>
      </c>
      <c r="F109" t="str">
        <f>trueraw!D108</f>
        <v>ORL</v>
      </c>
      <c r="G109">
        <f>trueraw!E108</f>
        <v>67</v>
      </c>
      <c r="H109">
        <f>trueraw!F108</f>
        <v>27.4</v>
      </c>
      <c r="I109">
        <v>1</v>
      </c>
      <c r="J109">
        <f t="shared" si="14"/>
        <v>0.5676388888888888</v>
      </c>
      <c r="K109">
        <f t="shared" si="15"/>
        <v>0.5676388888888888</v>
      </c>
      <c r="L109">
        <f t="shared" si="16"/>
        <v>1.2469444444444444</v>
      </c>
      <c r="M109">
        <f t="shared" si="17"/>
        <v>-0.316388888888889</v>
      </c>
      <c r="N109">
        <f t="shared" si="18"/>
        <v>-3.7222222222222358E-2</v>
      </c>
      <c r="O109">
        <f>trueraw!G108*$I109</f>
        <v>-1.04</v>
      </c>
      <c r="P109">
        <f>trueraw!H108*$I109</f>
        <v>0.95</v>
      </c>
      <c r="Q109">
        <f>trueraw!I108*$I109</f>
        <v>1.24</v>
      </c>
      <c r="R109">
        <f>trueraw!J108*$I109</f>
        <v>0.26</v>
      </c>
      <c r="S109">
        <f>trueraw!K108*$I109</f>
        <v>-0.65</v>
      </c>
      <c r="T109">
        <f>trueraw!L108*$I109</f>
        <v>-0.73</v>
      </c>
      <c r="U109">
        <f>trueraw!M108*$I109</f>
        <v>0.49</v>
      </c>
      <c r="V109">
        <f>trueraw!N108*$I109</f>
        <v>-0.56000000000000005</v>
      </c>
      <c r="W109">
        <f>trueraw!O108*$I109</f>
        <v>0.65</v>
      </c>
      <c r="X109">
        <f t="shared" si="22"/>
        <v>1</v>
      </c>
      <c r="Y109">
        <f t="shared" si="22"/>
        <v>0</v>
      </c>
      <c r="Z109">
        <f t="shared" si="22"/>
        <v>0</v>
      </c>
      <c r="AA109">
        <f t="shared" si="22"/>
        <v>0</v>
      </c>
      <c r="AB109">
        <f t="shared" si="22"/>
        <v>0</v>
      </c>
      <c r="AC109">
        <f t="shared" si="22"/>
        <v>0</v>
      </c>
      <c r="AD109">
        <f t="shared" si="22"/>
        <v>0</v>
      </c>
      <c r="AE109">
        <f t="shared" si="22"/>
        <v>0</v>
      </c>
      <c r="AF109">
        <f t="shared" si="22"/>
        <v>0</v>
      </c>
      <c r="AG109">
        <f t="shared" si="22"/>
        <v>0</v>
      </c>
      <c r="AH109">
        <f t="shared" si="13"/>
        <v>0</v>
      </c>
    </row>
    <row r="110" spans="2:34" x14ac:dyDescent="0.35">
      <c r="B110" s="1" t="str">
        <f>VLOOKUP($D110, AVs!$A$3:$B$202, 2, FALSE)</f>
        <v>_______</v>
      </c>
      <c r="C110" s="3">
        <f>VLOOKUP($D110, AVs!$A$3:$C$202, 3, FALSE)</f>
        <v>1</v>
      </c>
      <c r="D110" t="str">
        <f>trueraw!B109</f>
        <v>Kevon Looney</v>
      </c>
      <c r="E110" t="str">
        <f>trueraw!C109</f>
        <v>PF, C</v>
      </c>
      <c r="F110" t="str">
        <f>trueraw!D109</f>
        <v>GSW</v>
      </c>
      <c r="G110">
        <f>trueraw!E109</f>
        <v>64</v>
      </c>
      <c r="H110">
        <f>trueraw!F109</f>
        <v>22.7</v>
      </c>
      <c r="I110">
        <v>1</v>
      </c>
      <c r="J110">
        <f t="shared" si="14"/>
        <v>0.49777777777777782</v>
      </c>
      <c r="K110">
        <f t="shared" si="15"/>
        <v>0.49777777777777782</v>
      </c>
      <c r="L110">
        <f t="shared" si="16"/>
        <v>0.65777777777777779</v>
      </c>
      <c r="M110">
        <f t="shared" si="17"/>
        <v>0.78222222222222249</v>
      </c>
      <c r="N110">
        <f t="shared" si="18"/>
        <v>0.24888888888888885</v>
      </c>
      <c r="O110">
        <f>trueraw!G109*$I110</f>
        <v>1.1200000000000001</v>
      </c>
      <c r="P110">
        <f>trueraw!H109*$I110</f>
        <v>-0.32</v>
      </c>
      <c r="Q110">
        <f>trueraw!I109*$I110</f>
        <v>-1.75</v>
      </c>
      <c r="R110">
        <f>trueraw!J109*$I110</f>
        <v>-0.75</v>
      </c>
      <c r="S110">
        <f>trueraw!K109*$I110</f>
        <v>0.87</v>
      </c>
      <c r="T110">
        <f>trueraw!L109*$I110</f>
        <v>-0.18</v>
      </c>
      <c r="U110">
        <f>trueraw!M109*$I110</f>
        <v>1</v>
      </c>
      <c r="V110">
        <f>trueraw!N109*$I110</f>
        <v>0.28999999999999998</v>
      </c>
      <c r="W110">
        <f>trueraw!O109*$I110</f>
        <v>0.28000000000000003</v>
      </c>
      <c r="X110">
        <f t="shared" si="22"/>
        <v>1</v>
      </c>
      <c r="Y110">
        <f t="shared" si="22"/>
        <v>0</v>
      </c>
      <c r="Z110">
        <f t="shared" si="22"/>
        <v>0</v>
      </c>
      <c r="AA110">
        <f t="shared" si="22"/>
        <v>0</v>
      </c>
      <c r="AB110">
        <f t="shared" si="22"/>
        <v>0</v>
      </c>
      <c r="AC110">
        <f t="shared" si="22"/>
        <v>0</v>
      </c>
      <c r="AD110">
        <f t="shared" si="22"/>
        <v>0</v>
      </c>
      <c r="AE110">
        <f t="shared" si="22"/>
        <v>0</v>
      </c>
      <c r="AF110">
        <f t="shared" si="22"/>
        <v>0</v>
      </c>
      <c r="AG110">
        <f t="shared" si="22"/>
        <v>0</v>
      </c>
      <c r="AH110">
        <f t="shared" si="13"/>
        <v>0</v>
      </c>
    </row>
    <row r="111" spans="2:34" x14ac:dyDescent="0.35">
      <c r="B111" s="1" t="str">
        <f>VLOOKUP($D111, AVs!$A$3:$B$202, 2, FALSE)</f>
        <v>_______</v>
      </c>
      <c r="C111" s="3">
        <f>VLOOKUP($D111, AVs!$A$3:$C$202, 3, FALSE)</f>
        <v>1</v>
      </c>
      <c r="D111" t="str">
        <f>trueraw!B110</f>
        <v>Chris Boucher</v>
      </c>
      <c r="E111" t="str">
        <f>trueraw!C110</f>
        <v>PF, C</v>
      </c>
      <c r="F111" t="str">
        <f>trueraw!D110</f>
        <v>TOR</v>
      </c>
      <c r="G111">
        <f>trueraw!E110</f>
        <v>64</v>
      </c>
      <c r="H111">
        <f>trueraw!F110</f>
        <v>18.399999999999999</v>
      </c>
      <c r="I111">
        <v>1</v>
      </c>
      <c r="J111">
        <f t="shared" si="14"/>
        <v>0.49777777777777782</v>
      </c>
      <c r="K111">
        <f t="shared" si="15"/>
        <v>0.49777777777777782</v>
      </c>
      <c r="L111">
        <f t="shared" si="16"/>
        <v>1.4755555555555555</v>
      </c>
      <c r="M111">
        <f t="shared" si="17"/>
        <v>0.31111111111111112</v>
      </c>
      <c r="N111">
        <f t="shared" si="18"/>
        <v>-0.40888888888888886</v>
      </c>
      <c r="O111">
        <f>trueraw!G110*$I111</f>
        <v>0.06</v>
      </c>
      <c r="P111">
        <f>trueraw!H110*$I111</f>
        <v>0.21</v>
      </c>
      <c r="Q111">
        <f>trueraw!I110*$I111</f>
        <v>-0.79</v>
      </c>
      <c r="R111">
        <f>trueraw!J110*$I111</f>
        <v>-0.63</v>
      </c>
      <c r="S111">
        <f>trueraw!K110*$I111</f>
        <v>0.55000000000000004</v>
      </c>
      <c r="T111">
        <f>trueraw!L110*$I111</f>
        <v>-1.1000000000000001</v>
      </c>
      <c r="U111">
        <f>trueraw!M110*$I111</f>
        <v>-0.85</v>
      </c>
      <c r="V111">
        <f>trueraw!N110*$I111</f>
        <v>2.09</v>
      </c>
      <c r="W111">
        <f>trueraw!O110*$I111</f>
        <v>1.02</v>
      </c>
      <c r="X111">
        <f t="shared" si="22"/>
        <v>1</v>
      </c>
      <c r="Y111">
        <f t="shared" si="22"/>
        <v>0</v>
      </c>
      <c r="Z111">
        <f t="shared" si="22"/>
        <v>0</v>
      </c>
      <c r="AA111">
        <f t="shared" si="22"/>
        <v>0</v>
      </c>
      <c r="AB111">
        <f t="shared" si="22"/>
        <v>0</v>
      </c>
      <c r="AC111">
        <f t="shared" si="22"/>
        <v>0</v>
      </c>
      <c r="AD111">
        <f t="shared" si="22"/>
        <v>0</v>
      </c>
      <c r="AE111">
        <f t="shared" si="22"/>
        <v>0</v>
      </c>
      <c r="AF111">
        <f t="shared" si="22"/>
        <v>0</v>
      </c>
      <c r="AG111">
        <f t="shared" si="22"/>
        <v>0</v>
      </c>
      <c r="AH111">
        <f t="shared" si="13"/>
        <v>0</v>
      </c>
    </row>
    <row r="112" spans="2:34" x14ac:dyDescent="0.35">
      <c r="B112" s="1" t="str">
        <f>VLOOKUP($D112, AVs!$A$3:$B$202, 2, FALSE)</f>
        <v>_______</v>
      </c>
      <c r="C112" s="3">
        <f>VLOOKUP($D112, AVs!$A$3:$C$202, 3, FALSE)</f>
        <v>1</v>
      </c>
      <c r="D112" t="str">
        <f>trueraw!B111</f>
        <v>Nemanja Bjelica</v>
      </c>
      <c r="E112" t="str">
        <f>trueraw!C111</f>
        <v>PF</v>
      </c>
      <c r="F112" t="str">
        <f>trueraw!D111</f>
        <v>SAC</v>
      </c>
      <c r="G112">
        <f>trueraw!E111</f>
        <v>70</v>
      </c>
      <c r="H112">
        <f>trueraw!F111</f>
        <v>24.2</v>
      </c>
      <c r="I112">
        <v>1</v>
      </c>
      <c r="J112">
        <f t="shared" si="14"/>
        <v>0.53472222222222221</v>
      </c>
      <c r="K112">
        <f t="shared" si="15"/>
        <v>0.53472222222222221</v>
      </c>
      <c r="L112">
        <f t="shared" si="16"/>
        <v>0.56388888888888899</v>
      </c>
      <c r="M112">
        <f t="shared" si="17"/>
        <v>0.36944444444444446</v>
      </c>
      <c r="N112">
        <f t="shared" si="18"/>
        <v>0.15555555555555561</v>
      </c>
      <c r="O112">
        <f>trueraw!G111*$I112</f>
        <v>0.51</v>
      </c>
      <c r="P112">
        <f>trueraw!H111*$I112</f>
        <v>0.17</v>
      </c>
      <c r="Q112">
        <f>trueraw!I111*$I112</f>
        <v>0.16</v>
      </c>
      <c r="R112">
        <f>trueraw!J111*$I112</f>
        <v>-0.44</v>
      </c>
      <c r="S112">
        <f>trueraw!K111*$I112</f>
        <v>0.3</v>
      </c>
      <c r="T112">
        <f>trueraw!L111*$I112</f>
        <v>-0.03</v>
      </c>
      <c r="U112">
        <f>trueraw!M111*$I112</f>
        <v>-0.49</v>
      </c>
      <c r="V112">
        <f>trueraw!N111*$I112</f>
        <v>-0.02</v>
      </c>
      <c r="W112">
        <f>trueraw!O111*$I112</f>
        <v>0.39</v>
      </c>
      <c r="X112">
        <f t="shared" si="22"/>
        <v>1</v>
      </c>
      <c r="Y112">
        <f t="shared" si="22"/>
        <v>0</v>
      </c>
      <c r="Z112">
        <f t="shared" si="22"/>
        <v>0</v>
      </c>
      <c r="AA112">
        <f t="shared" si="22"/>
        <v>0</v>
      </c>
      <c r="AB112">
        <f t="shared" si="22"/>
        <v>0</v>
      </c>
      <c r="AC112">
        <f t="shared" si="22"/>
        <v>0</v>
      </c>
      <c r="AD112">
        <f t="shared" si="22"/>
        <v>0</v>
      </c>
      <c r="AE112">
        <f t="shared" si="22"/>
        <v>0</v>
      </c>
      <c r="AF112">
        <f t="shared" si="22"/>
        <v>0</v>
      </c>
      <c r="AG112">
        <f t="shared" si="22"/>
        <v>0</v>
      </c>
      <c r="AH112">
        <f t="shared" si="13"/>
        <v>0</v>
      </c>
    </row>
    <row r="113" spans="2:34" x14ac:dyDescent="0.35">
      <c r="B113" s="1" t="str">
        <f>VLOOKUP($D113, AVs!$A$3:$B$202, 2, FALSE)</f>
        <v>_______</v>
      </c>
      <c r="C113" s="3">
        <f>VLOOKUP($D113, AVs!$A$3:$C$202, 3, FALSE)</f>
        <v>1</v>
      </c>
      <c r="D113" t="str">
        <f>trueraw!B112</f>
        <v>Aaron Gordon</v>
      </c>
      <c r="E113" t="str">
        <f>trueraw!C112</f>
        <v>PF</v>
      </c>
      <c r="F113" t="str">
        <f>trueraw!D112</f>
        <v>ORL</v>
      </c>
      <c r="G113">
        <f>trueraw!E112</f>
        <v>68</v>
      </c>
      <c r="H113">
        <f>trueraw!F112</f>
        <v>32.5</v>
      </c>
      <c r="I113">
        <v>1</v>
      </c>
      <c r="J113">
        <f t="shared" si="14"/>
        <v>0.46277777777777768</v>
      </c>
      <c r="K113">
        <f t="shared" si="15"/>
        <v>0.46277777777777768</v>
      </c>
      <c r="L113">
        <f t="shared" si="16"/>
        <v>-0.21722222222222234</v>
      </c>
      <c r="M113">
        <f t="shared" si="17"/>
        <v>1.4072222222222224</v>
      </c>
      <c r="N113">
        <f t="shared" si="18"/>
        <v>0.54777777777777759</v>
      </c>
      <c r="O113">
        <f>trueraw!G112*$I113</f>
        <v>-0.6</v>
      </c>
      <c r="P113">
        <f>trueraw!H112*$I113</f>
        <v>-1</v>
      </c>
      <c r="Q113">
        <f>trueraw!I112*$I113</f>
        <v>-0.12</v>
      </c>
      <c r="R113">
        <f>trueraw!J112*$I113</f>
        <v>0.32</v>
      </c>
      <c r="S113">
        <f>trueraw!K112*$I113</f>
        <v>1.27</v>
      </c>
      <c r="T113">
        <f>trueraw!L112*$I113</f>
        <v>0.72</v>
      </c>
      <c r="U113">
        <f>trueraw!M112*$I113</f>
        <v>-0.2</v>
      </c>
      <c r="V113">
        <f>trueraw!N112*$I113</f>
        <v>0.19</v>
      </c>
      <c r="W113">
        <f>trueraw!O112*$I113</f>
        <v>-0.09</v>
      </c>
      <c r="X113">
        <f t="shared" ref="X113:AG122" si="23">IF(EXACT($B113, X$2), 1, 0)</f>
        <v>1</v>
      </c>
      <c r="Y113">
        <f t="shared" si="23"/>
        <v>0</v>
      </c>
      <c r="Z113">
        <f t="shared" si="23"/>
        <v>0</v>
      </c>
      <c r="AA113">
        <f t="shared" si="23"/>
        <v>0</v>
      </c>
      <c r="AB113">
        <f t="shared" si="23"/>
        <v>0</v>
      </c>
      <c r="AC113">
        <f t="shared" si="23"/>
        <v>0</v>
      </c>
      <c r="AD113">
        <f t="shared" si="23"/>
        <v>0</v>
      </c>
      <c r="AE113">
        <f t="shared" si="23"/>
        <v>0</v>
      </c>
      <c r="AF113">
        <f t="shared" si="23"/>
        <v>0</v>
      </c>
      <c r="AG113">
        <f t="shared" si="23"/>
        <v>0</v>
      </c>
      <c r="AH113">
        <f t="shared" si="13"/>
        <v>0</v>
      </c>
    </row>
    <row r="114" spans="2:34" x14ac:dyDescent="0.35">
      <c r="B114" s="1" t="str">
        <f>VLOOKUP($D114, AVs!$A$3:$B$202, 2, FALSE)</f>
        <v>_______</v>
      </c>
      <c r="C114" s="3">
        <f>VLOOKUP($D114, AVs!$A$3:$C$202, 3, FALSE)</f>
        <v>1</v>
      </c>
      <c r="D114" t="str">
        <f>trueraw!B113</f>
        <v>Marc Gasol</v>
      </c>
      <c r="E114" t="str">
        <f>trueraw!C113</f>
        <v>C</v>
      </c>
      <c r="F114" t="str">
        <f>trueraw!D113</f>
        <v>LAL</v>
      </c>
      <c r="G114">
        <f>trueraw!E113</f>
        <v>60</v>
      </c>
      <c r="H114">
        <f>trueraw!F113</f>
        <v>25.7</v>
      </c>
      <c r="I114">
        <v>1</v>
      </c>
      <c r="J114">
        <f t="shared" si="14"/>
        <v>0.36666666666666664</v>
      </c>
      <c r="K114">
        <f t="shared" si="15"/>
        <v>0.36666666666666664</v>
      </c>
      <c r="L114">
        <f t="shared" si="16"/>
        <v>-4.1666666666666706E-2</v>
      </c>
      <c r="M114">
        <f t="shared" si="17"/>
        <v>0.55833333333333335</v>
      </c>
      <c r="N114">
        <f t="shared" si="18"/>
        <v>0.14999999999999997</v>
      </c>
      <c r="O114">
        <f>trueraw!G113*$I114</f>
        <v>-0.42</v>
      </c>
      <c r="P114">
        <f>trueraw!H113*$I114</f>
        <v>-0.23</v>
      </c>
      <c r="Q114">
        <f>trueraw!I113*$I114</f>
        <v>-0.22</v>
      </c>
      <c r="R114">
        <f>trueraw!J113*$I114</f>
        <v>-0.84</v>
      </c>
      <c r="S114">
        <f>trueraw!K113*$I114</f>
        <v>0.65</v>
      </c>
      <c r="T114">
        <f>trueraw!L113*$I114</f>
        <v>0.49</v>
      </c>
      <c r="U114">
        <f>trueraw!M113*$I114</f>
        <v>-0.2</v>
      </c>
      <c r="V114">
        <f>trueraw!N113*$I114</f>
        <v>0.95</v>
      </c>
      <c r="W114">
        <f>trueraw!O113*$I114</f>
        <v>0.26</v>
      </c>
      <c r="X114">
        <f t="shared" si="23"/>
        <v>1</v>
      </c>
      <c r="Y114">
        <f t="shared" si="23"/>
        <v>0</v>
      </c>
      <c r="Z114">
        <f t="shared" si="23"/>
        <v>0</v>
      </c>
      <c r="AA114">
        <f t="shared" si="23"/>
        <v>0</v>
      </c>
      <c r="AB114">
        <f t="shared" si="23"/>
        <v>0</v>
      </c>
      <c r="AC114">
        <f t="shared" si="23"/>
        <v>0</v>
      </c>
      <c r="AD114">
        <f t="shared" si="23"/>
        <v>0</v>
      </c>
      <c r="AE114">
        <f t="shared" si="23"/>
        <v>0</v>
      </c>
      <c r="AF114">
        <f t="shared" si="23"/>
        <v>0</v>
      </c>
      <c r="AG114">
        <f t="shared" si="23"/>
        <v>0</v>
      </c>
      <c r="AH114">
        <f t="shared" si="13"/>
        <v>0</v>
      </c>
    </row>
    <row r="115" spans="2:34" x14ac:dyDescent="0.35">
      <c r="B115" s="1" t="str">
        <f>VLOOKUP($D115, AVs!$A$3:$B$202, 2, FALSE)</f>
        <v>_______</v>
      </c>
      <c r="C115" s="3">
        <f>VLOOKUP($D115, AVs!$A$3:$C$202, 3, FALSE)</f>
        <v>1</v>
      </c>
      <c r="D115" t="str">
        <f>trueraw!B114</f>
        <v>Bogdan Bogdanovic</v>
      </c>
      <c r="E115" t="str">
        <f>trueraw!C114</f>
        <v>SG, SF</v>
      </c>
      <c r="F115" t="str">
        <f>trueraw!D114</f>
        <v>ATL</v>
      </c>
      <c r="G115">
        <f>trueraw!E114</f>
        <v>62</v>
      </c>
      <c r="H115">
        <f>trueraw!F114</f>
        <v>29.8</v>
      </c>
      <c r="I115">
        <v>1</v>
      </c>
      <c r="J115">
        <f t="shared" si="14"/>
        <v>0.37027777777777793</v>
      </c>
      <c r="K115">
        <f t="shared" si="15"/>
        <v>0.37027777777777793</v>
      </c>
      <c r="L115">
        <f t="shared" si="16"/>
        <v>8.6111111111111197E-3</v>
      </c>
      <c r="M115">
        <f t="shared" si="17"/>
        <v>0.32722222222222241</v>
      </c>
      <c r="N115">
        <f t="shared" si="18"/>
        <v>0.44777777777777794</v>
      </c>
      <c r="O115">
        <f>trueraw!G114*$I115</f>
        <v>-0.3</v>
      </c>
      <c r="P115">
        <f>trueraw!H114*$I115</f>
        <v>0.05</v>
      </c>
      <c r="Q115">
        <f>trueraw!I114*$I115</f>
        <v>1.22</v>
      </c>
      <c r="R115">
        <f>trueraw!J114*$I115</f>
        <v>0.21</v>
      </c>
      <c r="S115">
        <f>trueraw!K114*$I115</f>
        <v>-0.62</v>
      </c>
      <c r="T115">
        <f>trueraw!L114*$I115</f>
        <v>0.42</v>
      </c>
      <c r="U115">
        <f>trueraw!M114*$I115</f>
        <v>0.37</v>
      </c>
      <c r="V115">
        <f>trueraw!N114*$I115</f>
        <v>-0.83</v>
      </c>
      <c r="W115">
        <f>trueraw!O114*$I115</f>
        <v>-0.09</v>
      </c>
      <c r="X115">
        <f t="shared" si="23"/>
        <v>1</v>
      </c>
      <c r="Y115">
        <f t="shared" si="23"/>
        <v>0</v>
      </c>
      <c r="Z115">
        <f t="shared" si="23"/>
        <v>0</v>
      </c>
      <c r="AA115">
        <f t="shared" si="23"/>
        <v>0</v>
      </c>
      <c r="AB115">
        <f t="shared" si="23"/>
        <v>0</v>
      </c>
      <c r="AC115">
        <f t="shared" si="23"/>
        <v>0</v>
      </c>
      <c r="AD115">
        <f t="shared" si="23"/>
        <v>0</v>
      </c>
      <c r="AE115">
        <f t="shared" si="23"/>
        <v>0</v>
      </c>
      <c r="AF115">
        <f t="shared" si="23"/>
        <v>0</v>
      </c>
      <c r="AG115">
        <f t="shared" si="23"/>
        <v>0</v>
      </c>
      <c r="AH115">
        <f t="shared" si="13"/>
        <v>0</v>
      </c>
    </row>
    <row r="116" spans="2:34" x14ac:dyDescent="0.35">
      <c r="B116" s="1" t="str">
        <f>VLOOKUP($D116, AVs!$A$3:$B$202, 2, FALSE)</f>
        <v>_______</v>
      </c>
      <c r="C116" s="3">
        <f>VLOOKUP($D116, AVs!$A$3:$C$202, 3, FALSE)</f>
        <v>1</v>
      </c>
      <c r="D116" t="str">
        <f>trueraw!B115</f>
        <v>Alec Burks</v>
      </c>
      <c r="E116" t="str">
        <f>trueraw!C115</f>
        <v>SG</v>
      </c>
      <c r="F116" t="str">
        <f>trueraw!D115</f>
        <v>NYK</v>
      </c>
      <c r="G116">
        <f>trueraw!E115</f>
        <v>60</v>
      </c>
      <c r="H116">
        <f>trueraw!F115</f>
        <v>28.7</v>
      </c>
      <c r="I116">
        <v>1</v>
      </c>
      <c r="J116">
        <f t="shared" si="14"/>
        <v>0.35000000000000009</v>
      </c>
      <c r="K116">
        <f t="shared" si="15"/>
        <v>0.35000000000000009</v>
      </c>
      <c r="L116">
        <f t="shared" si="16"/>
        <v>8.3333333333333412E-2</v>
      </c>
      <c r="M116">
        <f t="shared" si="17"/>
        <v>-0.92499999999999993</v>
      </c>
      <c r="N116">
        <f t="shared" si="18"/>
        <v>0.38333333333333341</v>
      </c>
      <c r="O116">
        <f>trueraw!G115*$I116</f>
        <v>-1.24</v>
      </c>
      <c r="P116">
        <f>trueraw!H115*$I116</f>
        <v>1.53</v>
      </c>
      <c r="Q116">
        <f>trueraw!I115*$I116</f>
        <v>0.2</v>
      </c>
      <c r="R116">
        <f>trueraw!J115*$I116</f>
        <v>0.08</v>
      </c>
      <c r="S116">
        <f>trueraw!K115*$I116</f>
        <v>-0.05</v>
      </c>
      <c r="T116">
        <f>trueraw!L115*$I116</f>
        <v>0.32</v>
      </c>
      <c r="U116">
        <f>trueraw!M115*$I116</f>
        <v>0.2</v>
      </c>
      <c r="V116">
        <f>trueraw!N115*$I116</f>
        <v>-0.57999999999999996</v>
      </c>
      <c r="W116">
        <f>trueraw!O115*$I116</f>
        <v>-0.04</v>
      </c>
      <c r="X116">
        <f t="shared" si="23"/>
        <v>1</v>
      </c>
      <c r="Y116">
        <f t="shared" si="23"/>
        <v>0</v>
      </c>
      <c r="Z116">
        <f t="shared" si="23"/>
        <v>0</v>
      </c>
      <c r="AA116">
        <f t="shared" si="23"/>
        <v>0</v>
      </c>
      <c r="AB116">
        <f t="shared" si="23"/>
        <v>0</v>
      </c>
      <c r="AC116">
        <f t="shared" si="23"/>
        <v>0</v>
      </c>
      <c r="AD116">
        <f t="shared" si="23"/>
        <v>0</v>
      </c>
      <c r="AE116">
        <f t="shared" si="23"/>
        <v>0</v>
      </c>
      <c r="AF116">
        <f t="shared" si="23"/>
        <v>0</v>
      </c>
      <c r="AG116">
        <f t="shared" si="23"/>
        <v>0</v>
      </c>
      <c r="AH116">
        <f t="shared" si="13"/>
        <v>0</v>
      </c>
    </row>
    <row r="117" spans="2:34" x14ac:dyDescent="0.35">
      <c r="B117" s="1" t="str">
        <f>VLOOKUP($D117, AVs!$A$3:$B$202, 2, FALSE)</f>
        <v>_______</v>
      </c>
      <c r="C117" s="3">
        <f>VLOOKUP($D117, AVs!$A$3:$C$202, 3, FALSE)</f>
        <v>1</v>
      </c>
      <c r="D117" t="str">
        <f>trueraw!B116</f>
        <v>JaVale McGee</v>
      </c>
      <c r="E117" t="str">
        <f>trueraw!C116</f>
        <v>C</v>
      </c>
      <c r="F117" t="str">
        <f>trueraw!D116</f>
        <v>CLE</v>
      </c>
      <c r="G117">
        <f>trueraw!E116</f>
        <v>68</v>
      </c>
      <c r="H117">
        <f>trueraw!F116</f>
        <v>17.2</v>
      </c>
      <c r="I117">
        <v>1</v>
      </c>
      <c r="J117">
        <f t="shared" si="14"/>
        <v>0.37777777777777799</v>
      </c>
      <c r="K117">
        <f t="shared" si="15"/>
        <v>0.37777777777777799</v>
      </c>
      <c r="L117">
        <f t="shared" si="16"/>
        <v>1.4261111111111113</v>
      </c>
      <c r="M117">
        <f t="shared" si="17"/>
        <v>0.94444444444444486</v>
      </c>
      <c r="N117">
        <f t="shared" si="18"/>
        <v>-0.42499999999999971</v>
      </c>
      <c r="O117">
        <f>trueraw!G116*$I117</f>
        <v>2.16</v>
      </c>
      <c r="P117">
        <f>trueraw!H116*$I117</f>
        <v>-0.6</v>
      </c>
      <c r="Q117">
        <f>trueraw!I116*$I117</f>
        <v>-1.75</v>
      </c>
      <c r="R117">
        <f>trueraw!J116*$I117</f>
        <v>-0.97</v>
      </c>
      <c r="S117">
        <f>trueraw!K116*$I117</f>
        <v>0.51</v>
      </c>
      <c r="T117">
        <f>trueraw!L116*$I117</f>
        <v>-1.1100000000000001</v>
      </c>
      <c r="U117">
        <f>trueraw!M116*$I117</f>
        <v>-0.93</v>
      </c>
      <c r="V117">
        <f>trueraw!N116*$I117</f>
        <v>2.2400000000000002</v>
      </c>
      <c r="W117">
        <f>trueraw!O116*$I117</f>
        <v>0.85</v>
      </c>
      <c r="X117">
        <f t="shared" si="23"/>
        <v>1</v>
      </c>
      <c r="Y117">
        <f t="shared" si="23"/>
        <v>0</v>
      </c>
      <c r="Z117">
        <f t="shared" si="23"/>
        <v>0</v>
      </c>
      <c r="AA117">
        <f t="shared" si="23"/>
        <v>0</v>
      </c>
      <c r="AB117">
        <f t="shared" si="23"/>
        <v>0</v>
      </c>
      <c r="AC117">
        <f t="shared" si="23"/>
        <v>0</v>
      </c>
      <c r="AD117">
        <f t="shared" si="23"/>
        <v>0</v>
      </c>
      <c r="AE117">
        <f t="shared" si="23"/>
        <v>0</v>
      </c>
      <c r="AF117">
        <f t="shared" si="23"/>
        <v>0</v>
      </c>
      <c r="AG117">
        <f t="shared" si="23"/>
        <v>0</v>
      </c>
      <c r="AH117">
        <f t="shared" si="13"/>
        <v>0</v>
      </c>
    </row>
    <row r="118" spans="2:34" x14ac:dyDescent="0.35">
      <c r="B118" s="1" t="str">
        <f>VLOOKUP($D118, AVs!$A$3:$B$202, 2, FALSE)</f>
        <v>_______</v>
      </c>
      <c r="C118" s="3">
        <f>VLOOKUP($D118, AVs!$A$3:$C$202, 3, FALSE)</f>
        <v>1</v>
      </c>
      <c r="D118" t="str">
        <f>trueraw!B117</f>
        <v>Patrick Beverley</v>
      </c>
      <c r="E118" t="str">
        <f>trueraw!C117</f>
        <v>PG</v>
      </c>
      <c r="F118" t="str">
        <f>trueraw!D117</f>
        <v>LAC</v>
      </c>
      <c r="G118">
        <f>trueraw!E117</f>
        <v>60</v>
      </c>
      <c r="H118">
        <f>trueraw!F117</f>
        <v>26.9</v>
      </c>
      <c r="I118">
        <v>1</v>
      </c>
      <c r="J118">
        <f t="shared" si="14"/>
        <v>0.31666666666666671</v>
      </c>
      <c r="K118">
        <f t="shared" si="15"/>
        <v>0.31666666666666671</v>
      </c>
      <c r="L118">
        <f t="shared" si="16"/>
        <v>-0.27499999999999997</v>
      </c>
      <c r="M118">
        <f t="shared" si="17"/>
        <v>0.70000000000000007</v>
      </c>
      <c r="N118">
        <f t="shared" si="18"/>
        <v>0.12500000000000006</v>
      </c>
      <c r="O118">
        <f>trueraw!G117*$I118</f>
        <v>-0.41</v>
      </c>
      <c r="P118">
        <f>trueraw!H117*$I118</f>
        <v>-0.46</v>
      </c>
      <c r="Q118">
        <f>trueraw!I117*$I118</f>
        <v>0.17</v>
      </c>
      <c r="R118">
        <f>trueraw!J117*$I118</f>
        <v>-0.73</v>
      </c>
      <c r="S118">
        <f>trueraw!K117*$I118</f>
        <v>0.28000000000000003</v>
      </c>
      <c r="T118">
        <f>trueraw!L117*$I118</f>
        <v>0.71</v>
      </c>
      <c r="U118">
        <f>trueraw!M117*$I118</f>
        <v>0.61</v>
      </c>
      <c r="V118">
        <f>trueraw!N117*$I118</f>
        <v>-0.02</v>
      </c>
      <c r="W118">
        <f>trueraw!O117*$I118</f>
        <v>0.23</v>
      </c>
      <c r="X118">
        <f t="shared" si="23"/>
        <v>1</v>
      </c>
      <c r="Y118">
        <f t="shared" si="23"/>
        <v>0</v>
      </c>
      <c r="Z118">
        <f t="shared" si="23"/>
        <v>0</v>
      </c>
      <c r="AA118">
        <f t="shared" si="23"/>
        <v>0</v>
      </c>
      <c r="AB118">
        <f t="shared" si="23"/>
        <v>0</v>
      </c>
      <c r="AC118">
        <f t="shared" si="23"/>
        <v>0</v>
      </c>
      <c r="AD118">
        <f t="shared" si="23"/>
        <v>0</v>
      </c>
      <c r="AE118">
        <f t="shared" si="23"/>
        <v>0</v>
      </c>
      <c r="AF118">
        <f t="shared" si="23"/>
        <v>0</v>
      </c>
      <c r="AG118">
        <f t="shared" si="23"/>
        <v>0</v>
      </c>
      <c r="AH118">
        <f t="shared" si="13"/>
        <v>0</v>
      </c>
    </row>
    <row r="119" spans="2:34" x14ac:dyDescent="0.35">
      <c r="B119" s="1" t="str">
        <f>VLOOKUP($D119, AVs!$A$3:$B$202, 2, FALSE)</f>
        <v>_______</v>
      </c>
      <c r="C119" s="3">
        <f>VLOOKUP($D119, AVs!$A$3:$C$202, 3, FALSE)</f>
        <v>1</v>
      </c>
      <c r="D119" t="str">
        <f>trueraw!B118</f>
        <v>Larry Nance Jr.</v>
      </c>
      <c r="E119" t="str">
        <f>trueraw!C118</f>
        <v xml:space="preserve"> PF, C</v>
      </c>
      <c r="F119" t="str">
        <f>trueraw!D118</f>
        <v>CLE</v>
      </c>
      <c r="G119">
        <f>trueraw!E118</f>
        <v>56</v>
      </c>
      <c r="H119">
        <f>trueraw!F118</f>
        <v>25.8</v>
      </c>
      <c r="I119">
        <v>1</v>
      </c>
      <c r="J119">
        <f t="shared" si="14"/>
        <v>0.2877777777777778</v>
      </c>
      <c r="K119">
        <f t="shared" si="15"/>
        <v>0.2877777777777778</v>
      </c>
      <c r="L119">
        <f t="shared" si="16"/>
        <v>0.45888888888888896</v>
      </c>
      <c r="M119">
        <f t="shared" si="17"/>
        <v>0.64555555555555555</v>
      </c>
      <c r="N119">
        <f t="shared" si="18"/>
        <v>7.7777777777778279E-3</v>
      </c>
      <c r="O119">
        <f>trueraw!G118*$I119</f>
        <v>1.29</v>
      </c>
      <c r="P119">
        <f>trueraw!H118*$I119</f>
        <v>-0.46</v>
      </c>
      <c r="Q119">
        <f>trueraw!I118*$I119</f>
        <v>-0.59</v>
      </c>
      <c r="R119">
        <f>trueraw!J118*$I119</f>
        <v>-0.49</v>
      </c>
      <c r="S119">
        <f>trueraw!K118*$I119</f>
        <v>0.18</v>
      </c>
      <c r="T119">
        <f>trueraw!L118*$I119</f>
        <v>-0.22</v>
      </c>
      <c r="U119">
        <f>trueraw!M118*$I119</f>
        <v>0.49</v>
      </c>
      <c r="V119">
        <f>trueraw!N118*$I119</f>
        <v>-0.19</v>
      </c>
      <c r="W119">
        <f>trueraw!O118*$I119</f>
        <v>0.36</v>
      </c>
      <c r="X119">
        <f t="shared" si="23"/>
        <v>1</v>
      </c>
      <c r="Y119">
        <f t="shared" si="23"/>
        <v>0</v>
      </c>
      <c r="Z119">
        <f t="shared" si="23"/>
        <v>0</v>
      </c>
      <c r="AA119">
        <f t="shared" si="23"/>
        <v>0</v>
      </c>
      <c r="AB119">
        <f t="shared" si="23"/>
        <v>0</v>
      </c>
      <c r="AC119">
        <f t="shared" si="23"/>
        <v>0</v>
      </c>
      <c r="AD119">
        <f t="shared" si="23"/>
        <v>0</v>
      </c>
      <c r="AE119">
        <f t="shared" si="23"/>
        <v>0</v>
      </c>
      <c r="AF119">
        <f t="shared" si="23"/>
        <v>0</v>
      </c>
      <c r="AG119">
        <f t="shared" si="23"/>
        <v>0</v>
      </c>
      <c r="AH119">
        <f t="shared" si="13"/>
        <v>0</v>
      </c>
    </row>
    <row r="120" spans="2:34" x14ac:dyDescent="0.35">
      <c r="B120" s="1" t="str">
        <f>VLOOKUP($D120, AVs!$A$3:$B$202, 2, FALSE)</f>
        <v>_______</v>
      </c>
      <c r="C120" s="3">
        <f>VLOOKUP($D120, AVs!$A$3:$C$202, 3, FALSE)</f>
        <v>1</v>
      </c>
      <c r="D120" t="str">
        <f>trueraw!B119</f>
        <v>Paul Millsap</v>
      </c>
      <c r="E120" t="str">
        <f>trueraw!C119</f>
        <v>PF, C</v>
      </c>
      <c r="F120" t="str">
        <f>trueraw!D119</f>
        <v>DEN</v>
      </c>
      <c r="G120">
        <f>trueraw!E119</f>
        <v>60</v>
      </c>
      <c r="H120">
        <f>trueraw!F119</f>
        <v>24.1</v>
      </c>
      <c r="I120">
        <v>1</v>
      </c>
      <c r="J120">
        <f t="shared" si="14"/>
        <v>0.24999999999999992</v>
      </c>
      <c r="K120">
        <f t="shared" si="15"/>
        <v>0.24999999999999992</v>
      </c>
      <c r="L120">
        <f t="shared" si="16"/>
        <v>0.68333333333333324</v>
      </c>
      <c r="M120">
        <f t="shared" si="17"/>
        <v>-0.14166666666666675</v>
      </c>
      <c r="N120">
        <f t="shared" si="18"/>
        <v>8.3333333333333218E-2</v>
      </c>
      <c r="O120">
        <f>trueraw!G119*$I120</f>
        <v>0.42</v>
      </c>
      <c r="P120">
        <f>trueraw!H119*$I120</f>
        <v>0.47</v>
      </c>
      <c r="Q120">
        <f>trueraw!I119*$I120</f>
        <v>-0.5</v>
      </c>
      <c r="R120">
        <f>trueraw!J119*$I120</f>
        <v>-0.25</v>
      </c>
      <c r="S120">
        <f>trueraw!K119*$I120</f>
        <v>0.35</v>
      </c>
      <c r="T120">
        <f>trueraw!L119*$I120</f>
        <v>-0.52</v>
      </c>
      <c r="U120">
        <f>trueraw!M119*$I120</f>
        <v>-0.02</v>
      </c>
      <c r="V120">
        <f>trueraw!N119*$I120</f>
        <v>0.15</v>
      </c>
      <c r="W120">
        <f>trueraw!O119*$I120</f>
        <v>0.2</v>
      </c>
      <c r="X120">
        <f t="shared" si="23"/>
        <v>1</v>
      </c>
      <c r="Y120">
        <f t="shared" si="23"/>
        <v>0</v>
      </c>
      <c r="Z120">
        <f t="shared" si="23"/>
        <v>0</v>
      </c>
      <c r="AA120">
        <f t="shared" si="23"/>
        <v>0</v>
      </c>
      <c r="AB120">
        <f t="shared" si="23"/>
        <v>0</v>
      </c>
      <c r="AC120">
        <f t="shared" si="23"/>
        <v>0</v>
      </c>
      <c r="AD120">
        <f t="shared" si="23"/>
        <v>0</v>
      </c>
      <c r="AE120">
        <f t="shared" si="23"/>
        <v>0</v>
      </c>
      <c r="AF120">
        <f t="shared" si="23"/>
        <v>0</v>
      </c>
      <c r="AG120">
        <f t="shared" si="23"/>
        <v>0</v>
      </c>
      <c r="AH120">
        <f t="shared" si="13"/>
        <v>0</v>
      </c>
    </row>
    <row r="121" spans="2:34" x14ac:dyDescent="0.35">
      <c r="B121" s="1" t="str">
        <f>VLOOKUP($D121, AVs!$A$3:$B$202, 2, FALSE)</f>
        <v>_______</v>
      </c>
      <c r="C121" s="3">
        <f>VLOOKUP($D121, AVs!$A$3:$C$202, 3, FALSE)</f>
        <v>1</v>
      </c>
      <c r="D121" t="str">
        <f>trueraw!B120</f>
        <v>PJ Washington</v>
      </c>
      <c r="E121" t="str">
        <f>trueraw!C120</f>
        <v>PF</v>
      </c>
      <c r="F121" t="str">
        <f>trueraw!D120</f>
        <v>CHA</v>
      </c>
      <c r="G121">
        <f>trueraw!E120</f>
        <v>70</v>
      </c>
      <c r="H121">
        <f>trueraw!F120</f>
        <v>32.4</v>
      </c>
      <c r="I121">
        <v>1</v>
      </c>
      <c r="J121">
        <f t="shared" si="14"/>
        <v>0.26250000000000018</v>
      </c>
      <c r="K121">
        <f t="shared" si="15"/>
        <v>0.26250000000000018</v>
      </c>
      <c r="L121">
        <f t="shared" si="16"/>
        <v>0.36944444444444463</v>
      </c>
      <c r="M121">
        <f t="shared" si="17"/>
        <v>1.4291666666666669</v>
      </c>
      <c r="N121">
        <f t="shared" si="18"/>
        <v>0.68055555555555569</v>
      </c>
      <c r="O121">
        <f>trueraw!G120*$I121</f>
        <v>0.09</v>
      </c>
      <c r="P121">
        <f>trueraw!H120*$I121</f>
        <v>-1.2</v>
      </c>
      <c r="Q121">
        <f>trueraw!I120*$I121</f>
        <v>0.28999999999999998</v>
      </c>
      <c r="R121">
        <f>trueraw!J120*$I121</f>
        <v>0.24</v>
      </c>
      <c r="S121">
        <f>trueraw!K120*$I121</f>
        <v>0.44</v>
      </c>
      <c r="T121">
        <f>trueraw!L120*$I121</f>
        <v>-0.11</v>
      </c>
      <c r="U121">
        <f>trueraw!M120*$I121</f>
        <v>0.15</v>
      </c>
      <c r="V121">
        <f>trueraw!N120*$I121</f>
        <v>0.8</v>
      </c>
      <c r="W121">
        <f>trueraw!O120*$I121</f>
        <v>-0.43</v>
      </c>
      <c r="X121">
        <f t="shared" si="23"/>
        <v>1</v>
      </c>
      <c r="Y121">
        <f t="shared" si="23"/>
        <v>0</v>
      </c>
      <c r="Z121">
        <f t="shared" si="23"/>
        <v>0</v>
      </c>
      <c r="AA121">
        <f t="shared" si="23"/>
        <v>0</v>
      </c>
      <c r="AB121">
        <f t="shared" si="23"/>
        <v>0</v>
      </c>
      <c r="AC121">
        <f t="shared" si="23"/>
        <v>0</v>
      </c>
      <c r="AD121">
        <f t="shared" si="23"/>
        <v>0</v>
      </c>
      <c r="AE121">
        <f t="shared" si="23"/>
        <v>0</v>
      </c>
      <c r="AF121">
        <f t="shared" si="23"/>
        <v>0</v>
      </c>
      <c r="AG121">
        <f t="shared" si="23"/>
        <v>0</v>
      </c>
      <c r="AH121">
        <f t="shared" si="13"/>
        <v>0</v>
      </c>
    </row>
    <row r="122" spans="2:34" x14ac:dyDescent="0.35">
      <c r="B122" s="1" t="str">
        <f>VLOOKUP($D122, AVs!$A$3:$B$202, 2, FALSE)</f>
        <v>_______</v>
      </c>
      <c r="C122" s="3">
        <f>VLOOKUP($D122, AVs!$A$3:$C$202, 3, FALSE)</f>
        <v>1</v>
      </c>
      <c r="D122" t="str">
        <f>trueraw!B121</f>
        <v xml:space="preserve">Marvin Bagley III </v>
      </c>
      <c r="E122" t="str">
        <f>trueraw!C121</f>
        <v>PF</v>
      </c>
      <c r="F122" t="str">
        <f>trueraw!D121</f>
        <v>SAC</v>
      </c>
      <c r="G122">
        <f>trueraw!E121</f>
        <v>58</v>
      </c>
      <c r="H122">
        <f>trueraw!F121</f>
        <v>28.6</v>
      </c>
      <c r="I122">
        <v>1</v>
      </c>
      <c r="J122">
        <f t="shared" si="14"/>
        <v>0.20138888888888898</v>
      </c>
      <c r="K122">
        <f t="shared" si="15"/>
        <v>0.20138888888888898</v>
      </c>
      <c r="L122">
        <f t="shared" si="16"/>
        <v>0.94250000000000012</v>
      </c>
      <c r="M122">
        <f t="shared" si="17"/>
        <v>8.0555555555556976E-3</v>
      </c>
      <c r="N122">
        <f t="shared" si="18"/>
        <v>0.29805555555555563</v>
      </c>
      <c r="O122">
        <f>trueraw!G121*$I122</f>
        <v>0.43</v>
      </c>
      <c r="P122">
        <f>trueraw!H121*$I122</f>
        <v>0.24</v>
      </c>
      <c r="Q122">
        <f>trueraw!I121*$I122</f>
        <v>-1.26</v>
      </c>
      <c r="R122">
        <f>trueraw!J121*$I122</f>
        <v>0.26</v>
      </c>
      <c r="S122">
        <f>trueraw!K121*$I122</f>
        <v>1.37</v>
      </c>
      <c r="T122">
        <f>trueraw!L121*$I122</f>
        <v>-0.92</v>
      </c>
      <c r="U122">
        <f>trueraw!M121*$I122</f>
        <v>-0.85</v>
      </c>
      <c r="V122">
        <f>trueraw!N121*$I122</f>
        <v>1.1000000000000001</v>
      </c>
      <c r="W122">
        <f>trueraw!O121*$I122</f>
        <v>-0.12</v>
      </c>
      <c r="X122">
        <f t="shared" si="23"/>
        <v>1</v>
      </c>
      <c r="Y122">
        <f t="shared" si="23"/>
        <v>0</v>
      </c>
      <c r="Z122">
        <f t="shared" si="23"/>
        <v>0</v>
      </c>
      <c r="AA122">
        <f t="shared" si="23"/>
        <v>0</v>
      </c>
      <c r="AB122">
        <f t="shared" si="23"/>
        <v>0</v>
      </c>
      <c r="AC122">
        <f t="shared" si="23"/>
        <v>0</v>
      </c>
      <c r="AD122">
        <f t="shared" si="23"/>
        <v>0</v>
      </c>
      <c r="AE122">
        <f t="shared" si="23"/>
        <v>0</v>
      </c>
      <c r="AF122">
        <f t="shared" si="23"/>
        <v>0</v>
      </c>
      <c r="AG122">
        <f t="shared" si="23"/>
        <v>0</v>
      </c>
      <c r="AH122">
        <f t="shared" si="13"/>
        <v>0</v>
      </c>
    </row>
    <row r="123" spans="2:34" x14ac:dyDescent="0.35">
      <c r="B123" s="1" t="str">
        <f>VLOOKUP($D123, AVs!$A$3:$B$202, 2, FALSE)</f>
        <v>_______</v>
      </c>
      <c r="C123" s="3">
        <f>VLOOKUP($D123, AVs!$A$3:$C$202, 3, FALSE)</f>
        <v>1</v>
      </c>
      <c r="D123" t="str">
        <f>trueraw!B122</f>
        <v>Donte DiVincenzo</v>
      </c>
      <c r="E123" t="str">
        <f>trueraw!C122</f>
        <v>SG, PG</v>
      </c>
      <c r="F123" t="str">
        <f>trueraw!D122</f>
        <v>MIL</v>
      </c>
      <c r="G123">
        <f>trueraw!E122</f>
        <v>68</v>
      </c>
      <c r="H123">
        <f>trueraw!F122</f>
        <v>25.2</v>
      </c>
      <c r="I123">
        <v>1</v>
      </c>
      <c r="J123">
        <f t="shared" si="14"/>
        <v>0.17944444444444435</v>
      </c>
      <c r="K123">
        <f t="shared" si="15"/>
        <v>0.17944444444444435</v>
      </c>
      <c r="L123">
        <f t="shared" si="16"/>
        <v>0.16999999999999993</v>
      </c>
      <c r="M123">
        <f t="shared" si="17"/>
        <v>0.35888888888888881</v>
      </c>
      <c r="N123">
        <f t="shared" si="18"/>
        <v>0.16055555555555548</v>
      </c>
      <c r="O123">
        <f>trueraw!G122*$I123</f>
        <v>-0.06</v>
      </c>
      <c r="P123">
        <f>trueraw!H122*$I123</f>
        <v>-0.19</v>
      </c>
      <c r="Q123">
        <f>trueraw!I122*$I123</f>
        <v>-0.12</v>
      </c>
      <c r="R123">
        <f>trueraw!J122*$I123</f>
        <v>-0.45</v>
      </c>
      <c r="S123">
        <f>trueraw!K122*$I123</f>
        <v>0.2</v>
      </c>
      <c r="T123">
        <f>trueraw!L122*$I123</f>
        <v>0.01</v>
      </c>
      <c r="U123">
        <f>trueraw!M122*$I123</f>
        <v>1.27</v>
      </c>
      <c r="V123">
        <f>trueraw!N122*$I123</f>
        <v>-0.49</v>
      </c>
      <c r="W123">
        <f>trueraw!O122*$I123</f>
        <v>0.02</v>
      </c>
      <c r="X123">
        <f t="shared" ref="X123:AG132" si="24">IF(EXACT($B123, X$2), 1, 0)</f>
        <v>1</v>
      </c>
      <c r="Y123">
        <f t="shared" si="24"/>
        <v>0</v>
      </c>
      <c r="Z123">
        <f t="shared" si="24"/>
        <v>0</v>
      </c>
      <c r="AA123">
        <f t="shared" si="24"/>
        <v>0</v>
      </c>
      <c r="AB123">
        <f t="shared" si="24"/>
        <v>0</v>
      </c>
      <c r="AC123">
        <f t="shared" si="24"/>
        <v>0</v>
      </c>
      <c r="AD123">
        <f t="shared" si="24"/>
        <v>0</v>
      </c>
      <c r="AE123">
        <f t="shared" si="24"/>
        <v>0</v>
      </c>
      <c r="AF123">
        <f t="shared" si="24"/>
        <v>0</v>
      </c>
      <c r="AG123">
        <f t="shared" si="24"/>
        <v>0</v>
      </c>
      <c r="AH123">
        <f t="shared" si="13"/>
        <v>0</v>
      </c>
    </row>
    <row r="124" spans="2:34" x14ac:dyDescent="0.35">
      <c r="B124" s="1" t="str">
        <f>VLOOKUP($D124, AVs!$A$3:$B$202, 2, FALSE)</f>
        <v>_______</v>
      </c>
      <c r="C124" s="3">
        <f>VLOOKUP($D124, AVs!$A$3:$C$202, 3, FALSE)</f>
        <v>1</v>
      </c>
      <c r="D124" t="str">
        <f>trueraw!B123</f>
        <v>Derrick Jones Jr.</v>
      </c>
      <c r="E124" t="str">
        <f>trueraw!C123</f>
        <v>SF, SG</v>
      </c>
      <c r="F124" t="str">
        <f>trueraw!D123</f>
        <v>POR</v>
      </c>
      <c r="G124">
        <f>trueraw!E123</f>
        <v>54</v>
      </c>
      <c r="H124">
        <f>trueraw!F123</f>
        <v>26.4</v>
      </c>
      <c r="I124">
        <v>1</v>
      </c>
      <c r="J124">
        <f t="shared" si="14"/>
        <v>0.14249999999999979</v>
      </c>
      <c r="K124">
        <f t="shared" si="15"/>
        <v>0.14249999999999979</v>
      </c>
      <c r="L124">
        <f t="shared" si="16"/>
        <v>0.64500000000000002</v>
      </c>
      <c r="M124">
        <f t="shared" si="17"/>
        <v>0.24749999999999972</v>
      </c>
      <c r="N124">
        <f t="shared" si="18"/>
        <v>-0.71250000000000013</v>
      </c>
      <c r="O124">
        <f>trueraw!G123*$I124</f>
        <v>0.26</v>
      </c>
      <c r="P124">
        <f>trueraw!H123*$I124</f>
        <v>-0.14000000000000001</v>
      </c>
      <c r="Q124">
        <f>trueraw!I123*$I124</f>
        <v>-0.93</v>
      </c>
      <c r="R124">
        <f>trueraw!J123*$I124</f>
        <v>-0.5</v>
      </c>
      <c r="S124">
        <f>trueraw!K123*$I124</f>
        <v>-7.0000000000000007E-2</v>
      </c>
      <c r="T124">
        <f>trueraw!L123*$I124</f>
        <v>-0.67</v>
      </c>
      <c r="U124">
        <f>trueraw!M123*$I124</f>
        <v>0.66</v>
      </c>
      <c r="V124">
        <f>trueraw!N123*$I124</f>
        <v>0.44</v>
      </c>
      <c r="W124">
        <f>trueraw!O123*$I124</f>
        <v>1.1399999999999999</v>
      </c>
      <c r="X124">
        <f t="shared" si="24"/>
        <v>1</v>
      </c>
      <c r="Y124">
        <f t="shared" si="24"/>
        <v>0</v>
      </c>
      <c r="Z124">
        <f t="shared" si="24"/>
        <v>0</v>
      </c>
      <c r="AA124">
        <f t="shared" si="24"/>
        <v>0</v>
      </c>
      <c r="AB124">
        <f t="shared" si="24"/>
        <v>0</v>
      </c>
      <c r="AC124">
        <f t="shared" si="24"/>
        <v>0</v>
      </c>
      <c r="AD124">
        <f t="shared" si="24"/>
        <v>0</v>
      </c>
      <c r="AE124">
        <f t="shared" si="24"/>
        <v>0</v>
      </c>
      <c r="AF124">
        <f t="shared" si="24"/>
        <v>0</v>
      </c>
      <c r="AG124">
        <f t="shared" si="24"/>
        <v>0</v>
      </c>
      <c r="AH124">
        <f t="shared" si="13"/>
        <v>0</v>
      </c>
    </row>
    <row r="125" spans="2:34" x14ac:dyDescent="0.35">
      <c r="B125" s="1" t="str">
        <f>VLOOKUP($D125, AVs!$A$3:$B$202, 2, FALSE)</f>
        <v>_______</v>
      </c>
      <c r="C125" s="3">
        <f>VLOOKUP($D125, AVs!$A$3:$C$202, 3, FALSE)</f>
        <v>1</v>
      </c>
      <c r="D125" t="str">
        <f>trueraw!B124</f>
        <v xml:space="preserve">Malik Beasley </v>
      </c>
      <c r="E125" t="str">
        <f>trueraw!C124</f>
        <v>SG</v>
      </c>
      <c r="F125" t="str">
        <f>trueraw!D124</f>
        <v>MIN</v>
      </c>
      <c r="G125">
        <f>trueraw!E124</f>
        <v>64</v>
      </c>
      <c r="H125">
        <f>trueraw!F124</f>
        <v>26.3</v>
      </c>
      <c r="I125">
        <v>1</v>
      </c>
      <c r="J125">
        <f t="shared" si="14"/>
        <v>0.16888888888888909</v>
      </c>
      <c r="K125">
        <f t="shared" si="15"/>
        <v>0.16888888888888909</v>
      </c>
      <c r="L125">
        <f t="shared" si="16"/>
        <v>0.55111111111111122</v>
      </c>
      <c r="M125">
        <f t="shared" si="17"/>
        <v>-0.17777777777777776</v>
      </c>
      <c r="N125">
        <f t="shared" si="18"/>
        <v>-9.7777777777777561E-2</v>
      </c>
      <c r="O125">
        <f>trueraw!G124*$I125</f>
        <v>-0.15</v>
      </c>
      <c r="P125">
        <f>trueraw!H124*$I125</f>
        <v>0.39</v>
      </c>
      <c r="Q125">
        <f>trueraw!I124*$I125</f>
        <v>1.1100000000000001</v>
      </c>
      <c r="R125">
        <f>trueraw!J124*$I125</f>
        <v>0.12</v>
      </c>
      <c r="S125">
        <f>trueraw!K124*$I125</f>
        <v>-0.83</v>
      </c>
      <c r="T125">
        <f>trueraw!L124*$I125</f>
        <v>-0.43</v>
      </c>
      <c r="U125">
        <f>trueraw!M124*$I125</f>
        <v>0.61</v>
      </c>
      <c r="V125">
        <f>trueraw!N124*$I125</f>
        <v>-0.93</v>
      </c>
      <c r="W125">
        <f>trueraw!O124*$I125</f>
        <v>0.3</v>
      </c>
      <c r="X125">
        <f t="shared" si="24"/>
        <v>1</v>
      </c>
      <c r="Y125">
        <f t="shared" si="24"/>
        <v>0</v>
      </c>
      <c r="Z125">
        <f t="shared" si="24"/>
        <v>0</v>
      </c>
      <c r="AA125">
        <f t="shared" si="24"/>
        <v>0</v>
      </c>
      <c r="AB125">
        <f t="shared" si="24"/>
        <v>0</v>
      </c>
      <c r="AC125">
        <f t="shared" si="24"/>
        <v>0</v>
      </c>
      <c r="AD125">
        <f t="shared" si="24"/>
        <v>0</v>
      </c>
      <c r="AE125">
        <f t="shared" si="24"/>
        <v>0</v>
      </c>
      <c r="AF125">
        <f t="shared" si="24"/>
        <v>0</v>
      </c>
      <c r="AG125">
        <f t="shared" si="24"/>
        <v>0</v>
      </c>
      <c r="AH125">
        <f t="shared" si="13"/>
        <v>0</v>
      </c>
    </row>
    <row r="126" spans="2:34" x14ac:dyDescent="0.35">
      <c r="B126" s="1" t="str">
        <f>VLOOKUP($D126, AVs!$A$3:$B$202, 2, FALSE)</f>
        <v>_______</v>
      </c>
      <c r="C126" s="3">
        <f>VLOOKUP($D126, AVs!$A$3:$C$202, 3, FALSE)</f>
        <v>1</v>
      </c>
      <c r="D126" t="str">
        <f>trueraw!B125</f>
        <v>Terry Rozier</v>
      </c>
      <c r="E126" t="str">
        <f>trueraw!C125</f>
        <v>PG, SG</v>
      </c>
      <c r="F126" t="str">
        <f>trueraw!D125</f>
        <v>CHA</v>
      </c>
      <c r="G126">
        <f>trueraw!E125</f>
        <v>70</v>
      </c>
      <c r="H126">
        <f>trueraw!F125</f>
        <v>27.8</v>
      </c>
      <c r="I126">
        <v>1</v>
      </c>
      <c r="J126">
        <f t="shared" si="14"/>
        <v>0.12638888888888858</v>
      </c>
      <c r="K126">
        <f t="shared" si="15"/>
        <v>0.12638888888888858</v>
      </c>
      <c r="L126">
        <f t="shared" si="16"/>
        <v>-0.13611111111111143</v>
      </c>
      <c r="M126">
        <f t="shared" si="17"/>
        <v>-0.98194444444444462</v>
      </c>
      <c r="N126">
        <f t="shared" si="18"/>
        <v>0.7291666666666663</v>
      </c>
      <c r="O126">
        <f>trueraw!G125*$I126</f>
        <v>-0.93</v>
      </c>
      <c r="P126">
        <f>trueraw!H125*$I126</f>
        <v>1.1399999999999999</v>
      </c>
      <c r="Q126">
        <f>trueraw!I125*$I126</f>
        <v>1.1299999999999999</v>
      </c>
      <c r="R126">
        <f>trueraw!J125*$I126</f>
        <v>0.38</v>
      </c>
      <c r="S126">
        <f>trueraw!K125*$I126</f>
        <v>-0.51</v>
      </c>
      <c r="T126">
        <f>trueraw!L125*$I126</f>
        <v>0.27</v>
      </c>
      <c r="U126">
        <f>trueraw!M125*$I126</f>
        <v>0.15</v>
      </c>
      <c r="V126">
        <f>trueraw!N125*$I126</f>
        <v>-0.88</v>
      </c>
      <c r="W126">
        <f>trueraw!O125*$I126</f>
        <v>-0.62</v>
      </c>
      <c r="X126">
        <f t="shared" si="24"/>
        <v>1</v>
      </c>
      <c r="Y126">
        <f t="shared" si="24"/>
        <v>0</v>
      </c>
      <c r="Z126">
        <f t="shared" si="24"/>
        <v>0</v>
      </c>
      <c r="AA126">
        <f t="shared" si="24"/>
        <v>0</v>
      </c>
      <c r="AB126">
        <f t="shared" si="24"/>
        <v>0</v>
      </c>
      <c r="AC126">
        <f t="shared" si="24"/>
        <v>0</v>
      </c>
      <c r="AD126">
        <f t="shared" si="24"/>
        <v>0</v>
      </c>
      <c r="AE126">
        <f t="shared" si="24"/>
        <v>0</v>
      </c>
      <c r="AF126">
        <f t="shared" si="24"/>
        <v>0</v>
      </c>
      <c r="AG126">
        <f t="shared" si="24"/>
        <v>0</v>
      </c>
      <c r="AH126">
        <f t="shared" si="13"/>
        <v>0</v>
      </c>
    </row>
    <row r="127" spans="2:34" x14ac:dyDescent="0.35">
      <c r="B127" s="1" t="str">
        <f>VLOOKUP($D127, AVs!$A$3:$B$202, 2, FALSE)</f>
        <v>_______</v>
      </c>
      <c r="C127" s="3">
        <f>VLOOKUP($D127, AVs!$A$3:$C$202, 3, FALSE)</f>
        <v>1</v>
      </c>
      <c r="D127" t="str">
        <f>trueraw!B126</f>
        <v>Derrick Rose</v>
      </c>
      <c r="E127" t="str">
        <f>trueraw!C126</f>
        <v>PG</v>
      </c>
      <c r="F127" t="str">
        <f>trueraw!D126</f>
        <v>DET</v>
      </c>
      <c r="G127">
        <f>trueraw!E126</f>
        <v>64</v>
      </c>
      <c r="H127">
        <f>trueraw!F126</f>
        <v>25.5</v>
      </c>
      <c r="I127">
        <v>1</v>
      </c>
      <c r="J127">
        <f t="shared" si="14"/>
        <v>0.10666666666666656</v>
      </c>
      <c r="K127">
        <f t="shared" si="15"/>
        <v>0.10666666666666656</v>
      </c>
      <c r="L127">
        <f t="shared" si="16"/>
        <v>-1.0933333333333333</v>
      </c>
      <c r="M127">
        <f t="shared" si="17"/>
        <v>-0.78222222222222204</v>
      </c>
      <c r="N127">
        <f t="shared" si="18"/>
        <v>1.1199999999999997</v>
      </c>
      <c r="O127">
        <f>trueraw!G126*$I127</f>
        <v>0.7</v>
      </c>
      <c r="P127">
        <f>trueraw!H126*$I127</f>
        <v>1</v>
      </c>
      <c r="Q127">
        <f>trueraw!I126*$I127</f>
        <v>-0.71</v>
      </c>
      <c r="R127">
        <f>trueraw!J126*$I127</f>
        <v>0.68</v>
      </c>
      <c r="S127">
        <f>trueraw!K126*$I127</f>
        <v>-1.01</v>
      </c>
      <c r="T127">
        <f>trueraw!L126*$I127</f>
        <v>1.35</v>
      </c>
      <c r="U127">
        <f>trueraw!M126*$I127</f>
        <v>-0.24</v>
      </c>
      <c r="V127">
        <f>trueraw!N126*$I127</f>
        <v>-0.51</v>
      </c>
      <c r="W127">
        <f>trueraw!O126*$I127</f>
        <v>-1.1399999999999999</v>
      </c>
      <c r="X127">
        <f t="shared" si="24"/>
        <v>1</v>
      </c>
      <c r="Y127">
        <f t="shared" si="24"/>
        <v>0</v>
      </c>
      <c r="Z127">
        <f t="shared" si="24"/>
        <v>0</v>
      </c>
      <c r="AA127">
        <f t="shared" si="24"/>
        <v>0</v>
      </c>
      <c r="AB127">
        <f t="shared" si="24"/>
        <v>0</v>
      </c>
      <c r="AC127">
        <f t="shared" si="24"/>
        <v>0</v>
      </c>
      <c r="AD127">
        <f t="shared" si="24"/>
        <v>0</v>
      </c>
      <c r="AE127">
        <f t="shared" si="24"/>
        <v>0</v>
      </c>
      <c r="AF127">
        <f t="shared" si="24"/>
        <v>0</v>
      </c>
      <c r="AG127">
        <f t="shared" si="24"/>
        <v>0</v>
      </c>
      <c r="AH127">
        <f t="shared" si="13"/>
        <v>0</v>
      </c>
    </row>
    <row r="128" spans="2:34" x14ac:dyDescent="0.35">
      <c r="B128" s="1" t="str">
        <f>VLOOKUP($D128, AVs!$A$3:$B$202, 2, FALSE)</f>
        <v>_______</v>
      </c>
      <c r="C128" s="3">
        <f>VLOOKUP($D128, AVs!$A$3:$C$202, 3, FALSE)</f>
        <v>1</v>
      </c>
      <c r="D128" t="str">
        <f>trueraw!B127</f>
        <v>Markelle Fultz</v>
      </c>
      <c r="E128" t="str">
        <f>trueraw!C127</f>
        <v>PG</v>
      </c>
      <c r="F128" t="str">
        <f>trueraw!D127</f>
        <v>ORL</v>
      </c>
      <c r="G128">
        <f>trueraw!E127</f>
        <v>70</v>
      </c>
      <c r="H128">
        <f>trueraw!F127</f>
        <v>30.1</v>
      </c>
      <c r="I128">
        <v>1</v>
      </c>
      <c r="J128">
        <f t="shared" si="14"/>
        <v>0.10694444444444454</v>
      </c>
      <c r="K128">
        <f t="shared" si="15"/>
        <v>0.10694444444444454</v>
      </c>
      <c r="L128">
        <f t="shared" si="16"/>
        <v>-1.5555555555555554</v>
      </c>
      <c r="M128">
        <f t="shared" si="17"/>
        <v>0.18472222222222232</v>
      </c>
      <c r="N128">
        <f t="shared" si="18"/>
        <v>0.81666666666666676</v>
      </c>
      <c r="O128">
        <f>trueraw!G127*$I128</f>
        <v>-0.16</v>
      </c>
      <c r="P128">
        <f>trueraw!H127*$I128</f>
        <v>-0.08</v>
      </c>
      <c r="Q128">
        <f>trueraw!I127*$I128</f>
        <v>-0.59</v>
      </c>
      <c r="R128">
        <f>trueraw!J127*$I128</f>
        <v>0.17</v>
      </c>
      <c r="S128">
        <f>trueraw!K127*$I128</f>
        <v>-0.44</v>
      </c>
      <c r="T128">
        <f>trueraw!L127*$I128</f>
        <v>1.71</v>
      </c>
      <c r="U128">
        <f>trueraw!M127*$I128</f>
        <v>0.98</v>
      </c>
      <c r="V128">
        <f>trueraw!N127*$I128</f>
        <v>-0.75</v>
      </c>
      <c r="W128">
        <f>trueraw!O127*$I128</f>
        <v>-0.73</v>
      </c>
      <c r="X128">
        <f t="shared" si="24"/>
        <v>1</v>
      </c>
      <c r="Y128">
        <f t="shared" si="24"/>
        <v>0</v>
      </c>
      <c r="Z128">
        <f t="shared" si="24"/>
        <v>0</v>
      </c>
      <c r="AA128">
        <f t="shared" si="24"/>
        <v>0</v>
      </c>
      <c r="AB128">
        <f t="shared" si="24"/>
        <v>0</v>
      </c>
      <c r="AC128">
        <f t="shared" si="24"/>
        <v>0</v>
      </c>
      <c r="AD128">
        <f t="shared" si="24"/>
        <v>0</v>
      </c>
      <c r="AE128">
        <f t="shared" si="24"/>
        <v>0</v>
      </c>
      <c r="AF128">
        <f t="shared" si="24"/>
        <v>0</v>
      </c>
      <c r="AG128">
        <f t="shared" si="24"/>
        <v>0</v>
      </c>
      <c r="AH128">
        <f t="shared" si="13"/>
        <v>0</v>
      </c>
    </row>
    <row r="129" spans="2:34" x14ac:dyDescent="0.35">
      <c r="B129" s="1" t="str">
        <f>VLOOKUP($D129, AVs!$A$3:$B$202, 2, FALSE)</f>
        <v>_______</v>
      </c>
      <c r="C129" s="3">
        <f>VLOOKUP($D129, AVs!$A$3:$C$202, 3, FALSE)</f>
        <v>1</v>
      </c>
      <c r="D129" t="str">
        <f>trueraw!B128</f>
        <v>Jordan Clarkson</v>
      </c>
      <c r="E129" t="str">
        <f>trueraw!C128</f>
        <v>SG</v>
      </c>
      <c r="F129" t="str">
        <f>trueraw!D128</f>
        <v>UTA</v>
      </c>
      <c r="G129">
        <f>trueraw!E128</f>
        <v>67</v>
      </c>
      <c r="H129">
        <f>trueraw!F128</f>
        <v>24.7</v>
      </c>
      <c r="I129">
        <v>1</v>
      </c>
      <c r="J129">
        <f t="shared" si="14"/>
        <v>7.4444444444444646E-2</v>
      </c>
      <c r="K129">
        <f t="shared" si="15"/>
        <v>7.4444444444444646E-2</v>
      </c>
      <c r="L129">
        <f t="shared" si="16"/>
        <v>7.4444444444444507E-2</v>
      </c>
      <c r="M129">
        <f t="shared" si="17"/>
        <v>-1.1445833333333335</v>
      </c>
      <c r="N129">
        <f t="shared" si="18"/>
        <v>-0.13958333333333314</v>
      </c>
      <c r="O129">
        <f>trueraw!G128*$I129</f>
        <v>-0.33</v>
      </c>
      <c r="P129">
        <f>trueraw!H128*$I129</f>
        <v>1.31</v>
      </c>
      <c r="Q129">
        <f>trueraw!I128*$I129</f>
        <v>0.66</v>
      </c>
      <c r="R129">
        <f>trueraw!J128*$I129</f>
        <v>0.34</v>
      </c>
      <c r="S129">
        <f>trueraw!K128*$I129</f>
        <v>-0.93</v>
      </c>
      <c r="T129">
        <f>trueraw!L128*$I129</f>
        <v>0</v>
      </c>
      <c r="U129">
        <f>trueraw!M128*$I129</f>
        <v>-0.66</v>
      </c>
      <c r="V129">
        <f>trueraw!N128*$I129</f>
        <v>-0.54</v>
      </c>
      <c r="W129">
        <f>trueraw!O128*$I129</f>
        <v>0.23</v>
      </c>
      <c r="X129">
        <f t="shared" si="24"/>
        <v>1</v>
      </c>
      <c r="Y129">
        <f t="shared" si="24"/>
        <v>0</v>
      </c>
      <c r="Z129">
        <f t="shared" si="24"/>
        <v>0</v>
      </c>
      <c r="AA129">
        <f t="shared" si="24"/>
        <v>0</v>
      </c>
      <c r="AB129">
        <f t="shared" si="24"/>
        <v>0</v>
      </c>
      <c r="AC129">
        <f t="shared" si="24"/>
        <v>0</v>
      </c>
      <c r="AD129">
        <f t="shared" si="24"/>
        <v>0</v>
      </c>
      <c r="AE129">
        <f t="shared" si="24"/>
        <v>0</v>
      </c>
      <c r="AF129">
        <f t="shared" si="24"/>
        <v>0</v>
      </c>
      <c r="AG129">
        <f t="shared" si="24"/>
        <v>0</v>
      </c>
      <c r="AH129">
        <f t="shared" si="13"/>
        <v>0</v>
      </c>
    </row>
    <row r="130" spans="2:34" x14ac:dyDescent="0.35">
      <c r="B130" s="1" t="str">
        <f>VLOOKUP($D130, AVs!$A$3:$B$202, 2, FALSE)</f>
        <v>_______</v>
      </c>
      <c r="C130" s="3">
        <f>VLOOKUP($D130, AVs!$A$3:$C$202, 3, FALSE)</f>
        <v>1</v>
      </c>
      <c r="D130" t="str">
        <f>trueraw!B129</f>
        <v>Will Barton</v>
      </c>
      <c r="E130" t="str">
        <f>trueraw!C129</f>
        <v>SF, SG</v>
      </c>
      <c r="F130" t="str">
        <f>trueraw!D129</f>
        <v>DEN</v>
      </c>
      <c r="G130">
        <f>trueraw!E129</f>
        <v>68</v>
      </c>
      <c r="H130">
        <f>trueraw!F129</f>
        <v>27.5</v>
      </c>
      <c r="I130">
        <v>1</v>
      </c>
      <c r="J130">
        <f t="shared" si="14"/>
        <v>5.6666666666666768E-2</v>
      </c>
      <c r="K130">
        <f t="shared" si="15"/>
        <v>5.6666666666666768E-2</v>
      </c>
      <c r="L130">
        <f t="shared" si="16"/>
        <v>-0.151111111111111</v>
      </c>
      <c r="M130">
        <f t="shared" si="17"/>
        <v>9.444444444444447E-2</v>
      </c>
      <c r="N130">
        <f t="shared" si="18"/>
        <v>-0.19833333333333325</v>
      </c>
      <c r="O130">
        <f>trueraw!G129*$I130</f>
        <v>-0.39</v>
      </c>
      <c r="P130">
        <f>trueraw!H129*$I130</f>
        <v>-0.04</v>
      </c>
      <c r="Q130">
        <f>trueraw!I129*$I130</f>
        <v>0.1</v>
      </c>
      <c r="R130">
        <f>trueraw!J129*$I130</f>
        <v>-0.09</v>
      </c>
      <c r="S130">
        <f>trueraw!K129*$I130</f>
        <v>0.16</v>
      </c>
      <c r="T130">
        <f>trueraw!L129*$I130</f>
        <v>0.22</v>
      </c>
      <c r="U130">
        <f>trueraw!M129*$I130</f>
        <v>0.02</v>
      </c>
      <c r="V130">
        <f>trueraw!N129*$I130</f>
        <v>-0.19</v>
      </c>
      <c r="W130">
        <f>trueraw!O129*$I130</f>
        <v>0.27</v>
      </c>
      <c r="X130">
        <f t="shared" si="24"/>
        <v>1</v>
      </c>
      <c r="Y130">
        <f t="shared" si="24"/>
        <v>0</v>
      </c>
      <c r="Z130">
        <f t="shared" si="24"/>
        <v>0</v>
      </c>
      <c r="AA130">
        <f t="shared" si="24"/>
        <v>0</v>
      </c>
      <c r="AB130">
        <f t="shared" si="24"/>
        <v>0</v>
      </c>
      <c r="AC130">
        <f t="shared" si="24"/>
        <v>0</v>
      </c>
      <c r="AD130">
        <f t="shared" si="24"/>
        <v>0</v>
      </c>
      <c r="AE130">
        <f t="shared" si="24"/>
        <v>0</v>
      </c>
      <c r="AF130">
        <f t="shared" si="24"/>
        <v>0</v>
      </c>
      <c r="AG130">
        <f t="shared" si="24"/>
        <v>0</v>
      </c>
      <c r="AH130">
        <f t="shared" si="13"/>
        <v>0</v>
      </c>
    </row>
    <row r="131" spans="2:34" x14ac:dyDescent="0.35">
      <c r="B131" s="1" t="str">
        <f>VLOOKUP($D131, AVs!$A$3:$B$202, 2, FALSE)</f>
        <v>_______</v>
      </c>
      <c r="C131" s="3">
        <f>VLOOKUP($D131, AVs!$A$3:$C$202, 3, FALSE)</f>
        <v>1</v>
      </c>
      <c r="D131" t="str">
        <f>trueraw!B130</f>
        <v>P.J. Tucker</v>
      </c>
      <c r="E131" t="str">
        <f>trueraw!C130</f>
        <v>SF, PF</v>
      </c>
      <c r="F131" t="str">
        <f>trueraw!D130</f>
        <v>HOU</v>
      </c>
      <c r="G131">
        <f>trueraw!E130</f>
        <v>71</v>
      </c>
      <c r="H131">
        <f>trueraw!F130</f>
        <v>34.700000000000003</v>
      </c>
      <c r="I131">
        <v>1</v>
      </c>
      <c r="J131">
        <f t="shared" si="14"/>
        <v>-7.8888888888888856E-2</v>
      </c>
      <c r="K131">
        <f t="shared" si="15"/>
        <v>-7.8888888888888856E-2</v>
      </c>
      <c r="L131">
        <f t="shared" si="16"/>
        <v>0.4043055555555557</v>
      </c>
      <c r="M131">
        <f t="shared" si="17"/>
        <v>9.8611111111111208E-3</v>
      </c>
      <c r="N131">
        <f t="shared" si="18"/>
        <v>-0.71</v>
      </c>
      <c r="O131">
        <f>trueraw!G130*$I131</f>
        <v>-0.46</v>
      </c>
      <c r="P131">
        <f>trueraw!H130*$I131</f>
        <v>-0.09</v>
      </c>
      <c r="Q131">
        <f>trueraw!I130*$I131</f>
        <v>0</v>
      </c>
      <c r="R131">
        <f>trueraw!J130*$I131</f>
        <v>-0.93</v>
      </c>
      <c r="S131">
        <f>trueraw!K130*$I131</f>
        <v>0.79</v>
      </c>
      <c r="T131">
        <f>trueraw!L130*$I131</f>
        <v>-0.49</v>
      </c>
      <c r="U131">
        <f>trueraw!M130*$I131</f>
        <v>0.51</v>
      </c>
      <c r="V131">
        <f>trueraw!N130*$I131</f>
        <v>-0.05</v>
      </c>
      <c r="W131">
        <f>trueraw!O130*$I131</f>
        <v>0.64</v>
      </c>
      <c r="X131">
        <f t="shared" si="24"/>
        <v>1</v>
      </c>
      <c r="Y131">
        <f t="shared" si="24"/>
        <v>0</v>
      </c>
      <c r="Z131">
        <f t="shared" si="24"/>
        <v>0</v>
      </c>
      <c r="AA131">
        <f t="shared" si="24"/>
        <v>0</v>
      </c>
      <c r="AB131">
        <f t="shared" si="24"/>
        <v>0</v>
      </c>
      <c r="AC131">
        <f t="shared" si="24"/>
        <v>0</v>
      </c>
      <c r="AD131">
        <f t="shared" si="24"/>
        <v>0</v>
      </c>
      <c r="AE131">
        <f t="shared" si="24"/>
        <v>0</v>
      </c>
      <c r="AF131">
        <f t="shared" si="24"/>
        <v>0</v>
      </c>
      <c r="AG131">
        <f t="shared" si="24"/>
        <v>0</v>
      </c>
      <c r="AH131">
        <f t="shared" ref="AH131:AH194" si="25">IF(EXACT($B131, AH$2), 1, 0)</f>
        <v>0</v>
      </c>
    </row>
    <row r="132" spans="2:34" x14ac:dyDescent="0.35">
      <c r="B132" s="1" t="str">
        <f>VLOOKUP($D132, AVs!$A$3:$B$202, 2, FALSE)</f>
        <v>_______</v>
      </c>
      <c r="C132" s="3">
        <f>VLOOKUP($D132, AVs!$A$3:$C$202, 3, FALSE)</f>
        <v>1</v>
      </c>
      <c r="D132" t="str">
        <f>trueraw!B131</f>
        <v>Tyler Herro</v>
      </c>
      <c r="E132" t="str">
        <f>trueraw!C131</f>
        <v>SG</v>
      </c>
      <c r="F132" t="str">
        <f>trueraw!D131</f>
        <v>MIA</v>
      </c>
      <c r="G132">
        <f>trueraw!E131</f>
        <v>64</v>
      </c>
      <c r="H132">
        <f>trueraw!F131</f>
        <v>31.2</v>
      </c>
      <c r="I132">
        <v>1</v>
      </c>
      <c r="J132">
        <f t="shared" ref="J132:J195" si="26">$G132/72*SUMPRODUCT($O132:$W132, $O$1:$W$1)</f>
        <v>-8.000000000000021E-2</v>
      </c>
      <c r="K132">
        <f t="shared" ref="J132:K195" si="27">$G132/72*SUM($O132:$W132)</f>
        <v>-8.000000000000021E-2</v>
      </c>
      <c r="L132">
        <f t="shared" ref="L132:L195" si="28">$G132/72*(SUM($O132:$S132) + SUM($U132:$W132))</f>
        <v>-9.777777777777806E-2</v>
      </c>
      <c r="M132">
        <f t="shared" ref="M132:M195" si="29">$G132/72*(SUM($Q132:$W132) + $O132)</f>
        <v>-0.93333333333333335</v>
      </c>
      <c r="N132">
        <f t="shared" ref="N132:N195" si="30">$G132/72*SUM($O132:$V132)</f>
        <v>0.22222222222222202</v>
      </c>
      <c r="O132">
        <f>trueraw!G131*$I132</f>
        <v>-1.05</v>
      </c>
      <c r="P132">
        <f>trueraw!H131*$I132</f>
        <v>0.96</v>
      </c>
      <c r="Q132">
        <f>trueraw!I131*$I132</f>
        <v>1.17</v>
      </c>
      <c r="R132">
        <f>trueraw!J131*$I132</f>
        <v>0.41</v>
      </c>
      <c r="S132">
        <f>trueraw!K131*$I132</f>
        <v>-0.02</v>
      </c>
      <c r="T132">
        <f>trueraw!L131*$I132</f>
        <v>0.02</v>
      </c>
      <c r="U132">
        <f>trueraw!M131*$I132</f>
        <v>-0.51</v>
      </c>
      <c r="V132">
        <f>trueraw!N131*$I132</f>
        <v>-0.73</v>
      </c>
      <c r="W132">
        <f>trueraw!O131*$I132</f>
        <v>-0.34</v>
      </c>
      <c r="X132">
        <f t="shared" si="24"/>
        <v>1</v>
      </c>
      <c r="Y132">
        <f t="shared" si="24"/>
        <v>0</v>
      </c>
      <c r="Z132">
        <f t="shared" si="24"/>
        <v>0</v>
      </c>
      <c r="AA132">
        <f t="shared" si="24"/>
        <v>0</v>
      </c>
      <c r="AB132">
        <f t="shared" si="24"/>
        <v>0</v>
      </c>
      <c r="AC132">
        <f t="shared" si="24"/>
        <v>0</v>
      </c>
      <c r="AD132">
        <f t="shared" si="24"/>
        <v>0</v>
      </c>
      <c r="AE132">
        <f t="shared" si="24"/>
        <v>0</v>
      </c>
      <c r="AF132">
        <f t="shared" si="24"/>
        <v>0</v>
      </c>
      <c r="AG132">
        <f t="shared" si="24"/>
        <v>0</v>
      </c>
      <c r="AH132">
        <f t="shared" si="25"/>
        <v>0</v>
      </c>
    </row>
    <row r="133" spans="2:34" x14ac:dyDescent="0.35">
      <c r="B133" s="1" t="str">
        <f>VLOOKUP($D133, AVs!$A$3:$B$202, 2, FALSE)</f>
        <v>_______</v>
      </c>
      <c r="C133" s="3">
        <f>VLOOKUP($D133, AVs!$A$3:$C$202, 3, FALSE)</f>
        <v>1</v>
      </c>
      <c r="D133" t="str">
        <f>trueraw!B132</f>
        <v>Dwight Powell</v>
      </c>
      <c r="E133" t="str">
        <f>trueraw!C132</f>
        <v>C</v>
      </c>
      <c r="F133" t="str">
        <f>trueraw!D132</f>
        <v>DAL</v>
      </c>
      <c r="G133">
        <f>trueraw!E132</f>
        <v>68</v>
      </c>
      <c r="H133">
        <f>trueraw!F132</f>
        <v>26.8</v>
      </c>
      <c r="I133">
        <v>1</v>
      </c>
      <c r="J133">
        <f t="shared" si="26"/>
        <v>-0.13222222222222213</v>
      </c>
      <c r="K133">
        <f t="shared" si="27"/>
        <v>-0.13222222222222213</v>
      </c>
      <c r="L133">
        <f t="shared" si="28"/>
        <v>0.34944444444444456</v>
      </c>
      <c r="M133">
        <f t="shared" si="29"/>
        <v>1.2466666666666666</v>
      </c>
      <c r="N133">
        <f t="shared" si="30"/>
        <v>-0.84055555555555539</v>
      </c>
      <c r="O133">
        <f>trueraw!G132*$I133</f>
        <v>2.41</v>
      </c>
      <c r="P133">
        <f>trueraw!H132*$I133</f>
        <v>-1.46</v>
      </c>
      <c r="Q133">
        <f>trueraw!I132*$I133</f>
        <v>-1.44</v>
      </c>
      <c r="R133">
        <f>trueraw!J132*$I133</f>
        <v>-0.55000000000000004</v>
      </c>
      <c r="S133">
        <f>trueraw!K132*$I133</f>
        <v>0.44</v>
      </c>
      <c r="T133">
        <f>trueraw!L132*$I133</f>
        <v>-0.51</v>
      </c>
      <c r="U133">
        <f>trueraw!M132*$I133</f>
        <v>0</v>
      </c>
      <c r="V133">
        <f>trueraw!N132*$I133</f>
        <v>0.22</v>
      </c>
      <c r="W133">
        <f>trueraw!O132*$I133</f>
        <v>0.75</v>
      </c>
      <c r="X133">
        <f t="shared" ref="X133:AG142" si="31">IF(EXACT($B133, X$2), 1, 0)</f>
        <v>1</v>
      </c>
      <c r="Y133">
        <f t="shared" si="31"/>
        <v>0</v>
      </c>
      <c r="Z133">
        <f t="shared" si="31"/>
        <v>0</v>
      </c>
      <c r="AA133">
        <f t="shared" si="31"/>
        <v>0</v>
      </c>
      <c r="AB133">
        <f t="shared" si="31"/>
        <v>0</v>
      </c>
      <c r="AC133">
        <f t="shared" si="31"/>
        <v>0</v>
      </c>
      <c r="AD133">
        <f t="shared" si="31"/>
        <v>0</v>
      </c>
      <c r="AE133">
        <f t="shared" si="31"/>
        <v>0</v>
      </c>
      <c r="AF133">
        <f t="shared" si="31"/>
        <v>0</v>
      </c>
      <c r="AG133">
        <f t="shared" si="31"/>
        <v>0</v>
      </c>
      <c r="AH133">
        <f t="shared" si="25"/>
        <v>0</v>
      </c>
    </row>
    <row r="134" spans="2:34" x14ac:dyDescent="0.35">
      <c r="B134" s="1" t="str">
        <f>VLOOKUP($D134, AVs!$A$3:$B$202, 2, FALSE)</f>
        <v>_______</v>
      </c>
      <c r="C134" s="3">
        <f>VLOOKUP($D134, AVs!$A$3:$C$202, 3, FALSE)</f>
        <v>1</v>
      </c>
      <c r="D134" t="str">
        <f>trueraw!B133</f>
        <v>Seth Curry</v>
      </c>
      <c r="E134" t="str">
        <f>trueraw!C133</f>
        <v>SG, PG</v>
      </c>
      <c r="F134" t="str">
        <f>trueraw!D133</f>
        <v>PHI</v>
      </c>
      <c r="G134">
        <f>trueraw!E133</f>
        <v>67</v>
      </c>
      <c r="H134">
        <f>trueraw!F133</f>
        <v>26.7</v>
      </c>
      <c r="I134">
        <v>1</v>
      </c>
      <c r="J134">
        <f t="shared" si="26"/>
        <v>-0.1302777777777778</v>
      </c>
      <c r="K134">
        <f t="shared" si="27"/>
        <v>-0.1302777777777778</v>
      </c>
      <c r="L134">
        <f t="shared" si="28"/>
        <v>0.13027777777777769</v>
      </c>
      <c r="M134">
        <f t="shared" si="29"/>
        <v>-0.34430555555555559</v>
      </c>
      <c r="N134">
        <f t="shared" si="30"/>
        <v>-0.50250000000000006</v>
      </c>
      <c r="O134">
        <f>trueraw!G133*$I134</f>
        <v>0.65</v>
      </c>
      <c r="P134">
        <f>trueraw!H133*$I134</f>
        <v>0.23</v>
      </c>
      <c r="Q134">
        <f>trueraw!I133*$I134</f>
        <v>1.26</v>
      </c>
      <c r="R134">
        <f>trueraw!J133*$I134</f>
        <v>0.13</v>
      </c>
      <c r="S134">
        <f>trueraw!K133*$I134</f>
        <v>-0.97</v>
      </c>
      <c r="T134">
        <f>trueraw!L133*$I134</f>
        <v>-0.28000000000000003</v>
      </c>
      <c r="U134">
        <f>trueraw!M133*$I134</f>
        <v>-0.56000000000000005</v>
      </c>
      <c r="V134">
        <f>trueraw!N133*$I134</f>
        <v>-1</v>
      </c>
      <c r="W134">
        <f>trueraw!O133*$I134</f>
        <v>0.4</v>
      </c>
      <c r="X134">
        <f t="shared" si="31"/>
        <v>1</v>
      </c>
      <c r="Y134">
        <f t="shared" si="31"/>
        <v>0</v>
      </c>
      <c r="Z134">
        <f t="shared" si="31"/>
        <v>0</v>
      </c>
      <c r="AA134">
        <f t="shared" si="31"/>
        <v>0</v>
      </c>
      <c r="AB134">
        <f t="shared" si="31"/>
        <v>0</v>
      </c>
      <c r="AC134">
        <f t="shared" si="31"/>
        <v>0</v>
      </c>
      <c r="AD134">
        <f t="shared" si="31"/>
        <v>0</v>
      </c>
      <c r="AE134">
        <f t="shared" si="31"/>
        <v>0</v>
      </c>
      <c r="AF134">
        <f t="shared" si="31"/>
        <v>0</v>
      </c>
      <c r="AG134">
        <f t="shared" si="31"/>
        <v>0</v>
      </c>
      <c r="AH134">
        <f t="shared" si="25"/>
        <v>0</v>
      </c>
    </row>
    <row r="135" spans="2:34" x14ac:dyDescent="0.35">
      <c r="B135" s="1" t="str">
        <f>VLOOKUP($D135, AVs!$A$3:$B$202, 2, FALSE)</f>
        <v>_______</v>
      </c>
      <c r="C135" s="3">
        <f>VLOOKUP($D135, AVs!$A$3:$C$202, 3, FALSE)</f>
        <v>1</v>
      </c>
      <c r="D135" t="str">
        <f>trueraw!B134</f>
        <v>Lou Williams</v>
      </c>
      <c r="E135" t="str">
        <f>trueraw!C134</f>
        <v>SG</v>
      </c>
      <c r="F135" t="str">
        <f>trueraw!D134</f>
        <v>LAC</v>
      </c>
      <c r="G135">
        <f>trueraw!E134</f>
        <v>68</v>
      </c>
      <c r="H135">
        <f>trueraw!F134</f>
        <v>27.2</v>
      </c>
      <c r="I135">
        <v>1</v>
      </c>
      <c r="J135">
        <f t="shared" si="26"/>
        <v>-0.17944444444444418</v>
      </c>
      <c r="K135">
        <f t="shared" si="27"/>
        <v>-0.17944444444444418</v>
      </c>
      <c r="L135">
        <f t="shared" si="28"/>
        <v>-1.6716666666666664</v>
      </c>
      <c r="M135">
        <f t="shared" si="29"/>
        <v>-2.115555555555555</v>
      </c>
      <c r="N135">
        <f t="shared" si="30"/>
        <v>1.0483333333333336</v>
      </c>
      <c r="O135">
        <f>trueraw!G134*$I135</f>
        <v>-1.1399999999999999</v>
      </c>
      <c r="P135">
        <f>trueraw!H134*$I135</f>
        <v>2.0499999999999998</v>
      </c>
      <c r="Q135">
        <f>trueraw!I134*$I135</f>
        <v>0.1</v>
      </c>
      <c r="R135">
        <f>trueraw!J134*$I135</f>
        <v>0.69</v>
      </c>
      <c r="S135">
        <f>trueraw!K134*$I135</f>
        <v>-0.75</v>
      </c>
      <c r="T135">
        <f>trueraw!L134*$I135</f>
        <v>1.58</v>
      </c>
      <c r="U135">
        <f>trueraw!M134*$I135</f>
        <v>-0.59</v>
      </c>
      <c r="V135">
        <f>trueraw!N134*$I135</f>
        <v>-0.83</v>
      </c>
      <c r="W135">
        <f>trueraw!O134*$I135</f>
        <v>-1.3</v>
      </c>
      <c r="X135">
        <f t="shared" si="31"/>
        <v>1</v>
      </c>
      <c r="Y135">
        <f t="shared" si="31"/>
        <v>0</v>
      </c>
      <c r="Z135">
        <f t="shared" si="31"/>
        <v>0</v>
      </c>
      <c r="AA135">
        <f t="shared" si="31"/>
        <v>0</v>
      </c>
      <c r="AB135">
        <f t="shared" si="31"/>
        <v>0</v>
      </c>
      <c r="AC135">
        <f t="shared" si="31"/>
        <v>0</v>
      </c>
      <c r="AD135">
        <f t="shared" si="31"/>
        <v>0</v>
      </c>
      <c r="AE135">
        <f t="shared" si="31"/>
        <v>0</v>
      </c>
      <c r="AF135">
        <f t="shared" si="31"/>
        <v>0</v>
      </c>
      <c r="AG135">
        <f t="shared" si="31"/>
        <v>0</v>
      </c>
      <c r="AH135">
        <f t="shared" si="25"/>
        <v>0</v>
      </c>
    </row>
    <row r="136" spans="2:34" x14ac:dyDescent="0.35">
      <c r="B136" s="1" t="str">
        <f>VLOOKUP($D136, AVs!$A$3:$B$202, 2, FALSE)</f>
        <v>_______</v>
      </c>
      <c r="C136" s="3">
        <f>VLOOKUP($D136, AVs!$A$3:$C$202, 3, FALSE)</f>
        <v>1</v>
      </c>
      <c r="D136" t="str">
        <f>trueraw!B135</f>
        <v xml:space="preserve">James Wiseman </v>
      </c>
      <c r="E136" t="str">
        <f>trueraw!C135</f>
        <v>C</v>
      </c>
      <c r="F136" t="str">
        <f>trueraw!D135</f>
        <v>GSW</v>
      </c>
      <c r="G136">
        <f>trueraw!E135</f>
        <v>65</v>
      </c>
      <c r="H136">
        <f>trueraw!F135</f>
        <v>25.2</v>
      </c>
      <c r="I136">
        <v>1</v>
      </c>
      <c r="J136">
        <f t="shared" si="26"/>
        <v>-0.17152777777777783</v>
      </c>
      <c r="K136">
        <f t="shared" si="27"/>
        <v>-0.17152777777777783</v>
      </c>
      <c r="L136">
        <f t="shared" si="28"/>
        <v>0.92083333333333339</v>
      </c>
      <c r="M136">
        <f t="shared" si="29"/>
        <v>0.7854166666666671</v>
      </c>
      <c r="N136">
        <f t="shared" si="30"/>
        <v>-0.69513888888888886</v>
      </c>
      <c r="O136">
        <f>trueraw!G135*$I136</f>
        <v>1.25</v>
      </c>
      <c r="P136">
        <f>trueraw!H135*$I136</f>
        <v>-1.06</v>
      </c>
      <c r="Q136">
        <f>trueraw!I135*$I136</f>
        <v>-1.75</v>
      </c>
      <c r="R136">
        <f>trueraw!J135*$I136</f>
        <v>-0.47</v>
      </c>
      <c r="S136">
        <f>trueraw!K135*$I136</f>
        <v>1.35</v>
      </c>
      <c r="T136">
        <f>trueraw!L135*$I136</f>
        <v>-1.21</v>
      </c>
      <c r="U136">
        <f>trueraw!M135*$I136</f>
        <v>-1.44</v>
      </c>
      <c r="V136">
        <f>trueraw!N135*$I136</f>
        <v>2.56</v>
      </c>
      <c r="W136">
        <f>trueraw!O135*$I136</f>
        <v>0.57999999999999996</v>
      </c>
      <c r="X136">
        <f t="shared" si="31"/>
        <v>1</v>
      </c>
      <c r="Y136">
        <f t="shared" si="31"/>
        <v>0</v>
      </c>
      <c r="Z136">
        <f t="shared" si="31"/>
        <v>0</v>
      </c>
      <c r="AA136">
        <f t="shared" si="31"/>
        <v>0</v>
      </c>
      <c r="AB136">
        <f t="shared" si="31"/>
        <v>0</v>
      </c>
      <c r="AC136">
        <f t="shared" si="31"/>
        <v>0</v>
      </c>
      <c r="AD136">
        <f t="shared" si="31"/>
        <v>0</v>
      </c>
      <c r="AE136">
        <f t="shared" si="31"/>
        <v>0</v>
      </c>
      <c r="AF136">
        <f t="shared" si="31"/>
        <v>0</v>
      </c>
      <c r="AG136">
        <f t="shared" si="31"/>
        <v>0</v>
      </c>
      <c r="AH136">
        <f t="shared" si="25"/>
        <v>0</v>
      </c>
    </row>
    <row r="137" spans="2:34" x14ac:dyDescent="0.35">
      <c r="B137" s="1" t="str">
        <f>VLOOKUP($D137, AVs!$A$3:$B$202, 2, FALSE)</f>
        <v>_______</v>
      </c>
      <c r="C137" s="3">
        <f>VLOOKUP($D137, AVs!$A$3:$C$202, 3, FALSE)</f>
        <v>1</v>
      </c>
      <c r="D137" t="str">
        <f>trueraw!B136</f>
        <v>Montrezl Harrell</v>
      </c>
      <c r="E137" t="str">
        <f>trueraw!C136</f>
        <v>C, PF</v>
      </c>
      <c r="F137" t="str">
        <f>trueraw!D136</f>
        <v>LAL</v>
      </c>
      <c r="G137">
        <f>trueraw!E136</f>
        <v>64</v>
      </c>
      <c r="H137">
        <f>trueraw!F136</f>
        <v>26.1</v>
      </c>
      <c r="I137">
        <v>1</v>
      </c>
      <c r="J137">
        <f t="shared" si="26"/>
        <v>-0.17777777777777795</v>
      </c>
      <c r="K137">
        <f t="shared" si="27"/>
        <v>-0.17777777777777795</v>
      </c>
      <c r="L137">
        <f t="shared" si="28"/>
        <v>0.31111111111111095</v>
      </c>
      <c r="M137">
        <f t="shared" si="29"/>
        <v>2.0266666666666664</v>
      </c>
      <c r="N137">
        <f t="shared" si="30"/>
        <v>-0.21333333333333351</v>
      </c>
      <c r="O137">
        <f>trueraw!G136*$I137</f>
        <v>3.26</v>
      </c>
      <c r="P137">
        <f>trueraw!H136*$I137</f>
        <v>-2.48</v>
      </c>
      <c r="Q137">
        <f>trueraw!I136*$I137</f>
        <v>-1.75</v>
      </c>
      <c r="R137">
        <f>trueraw!J136*$I137</f>
        <v>0.44</v>
      </c>
      <c r="S137">
        <f>trueraw!K136*$I137</f>
        <v>0.64</v>
      </c>
      <c r="T137">
        <f>trueraw!L136*$I137</f>
        <v>-0.55000000000000004</v>
      </c>
      <c r="U137">
        <f>trueraw!M136*$I137</f>
        <v>-0.9</v>
      </c>
      <c r="V137">
        <f>trueraw!N136*$I137</f>
        <v>1.1000000000000001</v>
      </c>
      <c r="W137">
        <f>trueraw!O136*$I137</f>
        <v>0.04</v>
      </c>
      <c r="X137">
        <f t="shared" si="31"/>
        <v>1</v>
      </c>
      <c r="Y137">
        <f t="shared" si="31"/>
        <v>0</v>
      </c>
      <c r="Z137">
        <f t="shared" si="31"/>
        <v>0</v>
      </c>
      <c r="AA137">
        <f t="shared" si="31"/>
        <v>0</v>
      </c>
      <c r="AB137">
        <f t="shared" si="31"/>
        <v>0</v>
      </c>
      <c r="AC137">
        <f t="shared" si="31"/>
        <v>0</v>
      </c>
      <c r="AD137">
        <f t="shared" si="31"/>
        <v>0</v>
      </c>
      <c r="AE137">
        <f t="shared" si="31"/>
        <v>0</v>
      </c>
      <c r="AF137">
        <f t="shared" si="31"/>
        <v>0</v>
      </c>
      <c r="AG137">
        <f t="shared" si="31"/>
        <v>0</v>
      </c>
      <c r="AH137">
        <f t="shared" si="25"/>
        <v>0</v>
      </c>
    </row>
    <row r="138" spans="2:34" x14ac:dyDescent="0.35">
      <c r="B138" s="1" t="str">
        <f>VLOOKUP($D138, AVs!$A$3:$B$202, 2, FALSE)</f>
        <v>_______</v>
      </c>
      <c r="C138" s="3">
        <f>VLOOKUP($D138, AVs!$A$3:$C$202, 3, FALSE)</f>
        <v>1</v>
      </c>
      <c r="D138" t="str">
        <f>trueraw!B137</f>
        <v xml:space="preserve">Mo Bamba </v>
      </c>
      <c r="E138" t="str">
        <f>trueraw!C137</f>
        <v>C</v>
      </c>
      <c r="F138" t="str">
        <f>trueraw!D137</f>
        <v>ORL</v>
      </c>
      <c r="G138">
        <f>trueraw!E137</f>
        <v>63</v>
      </c>
      <c r="H138">
        <f>trueraw!F137</f>
        <v>17.600000000000001</v>
      </c>
      <c r="I138">
        <v>1</v>
      </c>
      <c r="J138">
        <f t="shared" si="26"/>
        <v>-0.21874999999999989</v>
      </c>
      <c r="K138">
        <f t="shared" si="27"/>
        <v>-0.21874999999999989</v>
      </c>
      <c r="L138">
        <f t="shared" si="28"/>
        <v>0.58624999999999994</v>
      </c>
      <c r="M138">
        <f t="shared" si="29"/>
        <v>0.37625000000000003</v>
      </c>
      <c r="N138">
        <f t="shared" si="30"/>
        <v>-0.9362499999999998</v>
      </c>
      <c r="O138">
        <f>trueraw!G137*$I138</f>
        <v>0.03</v>
      </c>
      <c r="P138">
        <f>trueraw!H137*$I138</f>
        <v>-0.68</v>
      </c>
      <c r="Q138">
        <f>trueraw!I137*$I138</f>
        <v>-0.75</v>
      </c>
      <c r="R138">
        <f>trueraw!J137*$I138</f>
        <v>-1</v>
      </c>
      <c r="S138">
        <f>trueraw!K137*$I138</f>
        <v>0.52</v>
      </c>
      <c r="T138">
        <f>trueraw!L137*$I138</f>
        <v>-0.92</v>
      </c>
      <c r="U138">
        <f>trueraw!M137*$I138</f>
        <v>-1</v>
      </c>
      <c r="V138">
        <f>trueraw!N137*$I138</f>
        <v>2.73</v>
      </c>
      <c r="W138">
        <f>trueraw!O137*$I138</f>
        <v>0.82</v>
      </c>
      <c r="X138">
        <f t="shared" si="31"/>
        <v>1</v>
      </c>
      <c r="Y138">
        <f t="shared" si="31"/>
        <v>0</v>
      </c>
      <c r="Z138">
        <f t="shared" si="31"/>
        <v>0</v>
      </c>
      <c r="AA138">
        <f t="shared" si="31"/>
        <v>0</v>
      </c>
      <c r="AB138">
        <f t="shared" si="31"/>
        <v>0</v>
      </c>
      <c r="AC138">
        <f t="shared" si="31"/>
        <v>0</v>
      </c>
      <c r="AD138">
        <f t="shared" si="31"/>
        <v>0</v>
      </c>
      <c r="AE138">
        <f t="shared" si="31"/>
        <v>0</v>
      </c>
      <c r="AF138">
        <f t="shared" si="31"/>
        <v>0</v>
      </c>
      <c r="AG138">
        <f t="shared" si="31"/>
        <v>0</v>
      </c>
      <c r="AH138">
        <f t="shared" si="25"/>
        <v>0</v>
      </c>
    </row>
    <row r="139" spans="2:34" x14ac:dyDescent="0.35">
      <c r="B139" s="1" t="str">
        <f>VLOOKUP($D139, AVs!$A$3:$B$202, 2, FALSE)</f>
        <v>_______</v>
      </c>
      <c r="C139" s="3">
        <f>VLOOKUP($D139, AVs!$A$3:$C$202, 3, FALSE)</f>
        <v>1</v>
      </c>
      <c r="D139" t="str">
        <f>trueraw!B138</f>
        <v>Royce O'Neale</v>
      </c>
      <c r="E139" t="str">
        <f>trueraw!C138</f>
        <v>SF</v>
      </c>
      <c r="F139" t="str">
        <f>trueraw!D138</f>
        <v>UTA</v>
      </c>
      <c r="G139">
        <f>trueraw!E138</f>
        <v>70</v>
      </c>
      <c r="H139">
        <f>trueraw!F138</f>
        <v>28.2</v>
      </c>
      <c r="I139">
        <v>1</v>
      </c>
      <c r="J139">
        <f t="shared" si="26"/>
        <v>-0.30138888888888871</v>
      </c>
      <c r="K139">
        <f t="shared" si="27"/>
        <v>-0.30138888888888871</v>
      </c>
      <c r="L139">
        <f t="shared" si="28"/>
        <v>-0.27222222222222214</v>
      </c>
      <c r="M139">
        <f t="shared" si="29"/>
        <v>-0.21388888888888885</v>
      </c>
      <c r="N139">
        <f t="shared" si="30"/>
        <v>-0.94305555555555542</v>
      </c>
      <c r="O139">
        <f>trueraw!G138*$I139</f>
        <v>0</v>
      </c>
      <c r="P139">
        <f>trueraw!H138*$I139</f>
        <v>-0.09</v>
      </c>
      <c r="Q139">
        <f>trueraw!I138*$I139</f>
        <v>-0.28999999999999998</v>
      </c>
      <c r="R139">
        <f>trueraw!J138*$I139</f>
        <v>-1</v>
      </c>
      <c r="S139">
        <f>trueraw!K138*$I139</f>
        <v>0.25</v>
      </c>
      <c r="T139">
        <f>trueraw!L138*$I139</f>
        <v>-0.03</v>
      </c>
      <c r="U139">
        <f>trueraw!M138*$I139</f>
        <v>0.28999999999999998</v>
      </c>
      <c r="V139">
        <f>trueraw!N138*$I139</f>
        <v>-0.1</v>
      </c>
      <c r="W139">
        <f>trueraw!O138*$I139</f>
        <v>0.66</v>
      </c>
      <c r="X139">
        <f t="shared" si="31"/>
        <v>1</v>
      </c>
      <c r="Y139">
        <f t="shared" si="31"/>
        <v>0</v>
      </c>
      <c r="Z139">
        <f t="shared" si="31"/>
        <v>0</v>
      </c>
      <c r="AA139">
        <f t="shared" si="31"/>
        <v>0</v>
      </c>
      <c r="AB139">
        <f t="shared" si="31"/>
        <v>0</v>
      </c>
      <c r="AC139">
        <f t="shared" si="31"/>
        <v>0</v>
      </c>
      <c r="AD139">
        <f t="shared" si="31"/>
        <v>0</v>
      </c>
      <c r="AE139">
        <f t="shared" si="31"/>
        <v>0</v>
      </c>
      <c r="AF139">
        <f t="shared" si="31"/>
        <v>0</v>
      </c>
      <c r="AG139">
        <f t="shared" si="31"/>
        <v>0</v>
      </c>
      <c r="AH139">
        <f t="shared" si="25"/>
        <v>0</v>
      </c>
    </row>
    <row r="140" spans="2:34" x14ac:dyDescent="0.35">
      <c r="B140" s="1" t="str">
        <f>VLOOKUP($D140, AVs!$A$3:$B$202, 2, FALSE)</f>
        <v>_______</v>
      </c>
      <c r="C140" s="3">
        <f>VLOOKUP($D140, AVs!$A$3:$C$202, 3, FALSE)</f>
        <v>1</v>
      </c>
      <c r="D140" t="str">
        <f>trueraw!B139</f>
        <v xml:space="preserve">Jeremy Lamb </v>
      </c>
      <c r="E140" t="str">
        <f>trueraw!C139</f>
        <v>SG, SF</v>
      </c>
      <c r="F140" t="str">
        <f>trueraw!D139</f>
        <v>IND</v>
      </c>
      <c r="G140">
        <f>trueraw!E139</f>
        <v>58</v>
      </c>
      <c r="H140">
        <f>trueraw!F139</f>
        <v>24.7</v>
      </c>
      <c r="I140">
        <v>1</v>
      </c>
      <c r="J140">
        <f t="shared" si="26"/>
        <v>-0.27388888888888913</v>
      </c>
      <c r="K140">
        <f t="shared" si="27"/>
        <v>-0.27388888888888913</v>
      </c>
      <c r="L140">
        <f t="shared" si="28"/>
        <v>2.41666666666666E-2</v>
      </c>
      <c r="M140">
        <f t="shared" si="29"/>
        <v>-0.73305555555555546</v>
      </c>
      <c r="N140">
        <f t="shared" si="30"/>
        <v>-0.82972222222222247</v>
      </c>
      <c r="O140">
        <f>trueraw!G139*$I140</f>
        <v>-0.12</v>
      </c>
      <c r="P140">
        <f>trueraw!H139*$I140</f>
        <v>0.56999999999999995</v>
      </c>
      <c r="Q140">
        <f>trueraw!I139*$I140</f>
        <v>-0.54</v>
      </c>
      <c r="R140">
        <f>trueraw!J139*$I140</f>
        <v>-0.31</v>
      </c>
      <c r="S140">
        <f>trueraw!K139*$I140</f>
        <v>-0.41</v>
      </c>
      <c r="T140">
        <f>trueraw!L139*$I140</f>
        <v>-0.37</v>
      </c>
      <c r="U140">
        <f>trueraw!M139*$I140</f>
        <v>0.37</v>
      </c>
      <c r="V140">
        <f>trueraw!N139*$I140</f>
        <v>-0.22</v>
      </c>
      <c r="W140">
        <f>trueraw!O139*$I140</f>
        <v>0.69</v>
      </c>
      <c r="X140">
        <f t="shared" si="31"/>
        <v>1</v>
      </c>
      <c r="Y140">
        <f t="shared" si="31"/>
        <v>0</v>
      </c>
      <c r="Z140">
        <f t="shared" si="31"/>
        <v>0</v>
      </c>
      <c r="AA140">
        <f t="shared" si="31"/>
        <v>0</v>
      </c>
      <c r="AB140">
        <f t="shared" si="31"/>
        <v>0</v>
      </c>
      <c r="AC140">
        <f t="shared" si="31"/>
        <v>0</v>
      </c>
      <c r="AD140">
        <f t="shared" si="31"/>
        <v>0</v>
      </c>
      <c r="AE140">
        <f t="shared" si="31"/>
        <v>0</v>
      </c>
      <c r="AF140">
        <f t="shared" si="31"/>
        <v>0</v>
      </c>
      <c r="AG140">
        <f t="shared" si="31"/>
        <v>0</v>
      </c>
      <c r="AH140">
        <f t="shared" si="25"/>
        <v>0</v>
      </c>
    </row>
    <row r="141" spans="2:34" x14ac:dyDescent="0.35">
      <c r="B141" s="1" t="str">
        <f>VLOOKUP($D141, AVs!$A$3:$B$202, 2, FALSE)</f>
        <v>_______</v>
      </c>
      <c r="C141" s="3">
        <f>VLOOKUP($D141, AVs!$A$3:$C$202, 3, FALSE)</f>
        <v>1</v>
      </c>
      <c r="D141" t="str">
        <f>trueraw!B140</f>
        <v>Devonte' Graham</v>
      </c>
      <c r="E141" t="str">
        <f>trueraw!C140</f>
        <v>PG</v>
      </c>
      <c r="F141" t="str">
        <f>trueraw!D140</f>
        <v>CHA</v>
      </c>
      <c r="G141">
        <f>trueraw!E140</f>
        <v>70</v>
      </c>
      <c r="H141">
        <f>trueraw!F140</f>
        <v>30.6</v>
      </c>
      <c r="I141">
        <v>1</v>
      </c>
      <c r="J141">
        <f t="shared" si="26"/>
        <v>-0.33055555555555532</v>
      </c>
      <c r="K141">
        <f t="shared" si="27"/>
        <v>-0.33055555555555532</v>
      </c>
      <c r="L141">
        <f t="shared" si="28"/>
        <v>-2.1486111111111112</v>
      </c>
      <c r="M141">
        <f t="shared" si="29"/>
        <v>-1.020833333333333</v>
      </c>
      <c r="N141">
        <f t="shared" si="30"/>
        <v>0.84583333333333355</v>
      </c>
      <c r="O141">
        <f>trueraw!G140*$I141</f>
        <v>-2.65</v>
      </c>
      <c r="P141">
        <f>trueraw!H140*$I141</f>
        <v>0.71</v>
      </c>
      <c r="Q141">
        <f>trueraw!I140*$I141</f>
        <v>1.74</v>
      </c>
      <c r="R141">
        <f>trueraw!J140*$I141</f>
        <v>0.38</v>
      </c>
      <c r="S141">
        <f>trueraw!K140*$I141</f>
        <v>-0.75</v>
      </c>
      <c r="T141">
        <f>trueraw!L140*$I141</f>
        <v>1.87</v>
      </c>
      <c r="U141">
        <f>trueraw!M140*$I141</f>
        <v>0.42</v>
      </c>
      <c r="V141">
        <f>trueraw!N140*$I141</f>
        <v>-0.85</v>
      </c>
      <c r="W141">
        <f>trueraw!O140*$I141</f>
        <v>-1.21</v>
      </c>
      <c r="X141">
        <f t="shared" si="31"/>
        <v>1</v>
      </c>
      <c r="Y141">
        <f t="shared" si="31"/>
        <v>0</v>
      </c>
      <c r="Z141">
        <f t="shared" si="31"/>
        <v>0</v>
      </c>
      <c r="AA141">
        <f t="shared" si="31"/>
        <v>0</v>
      </c>
      <c r="AB141">
        <f t="shared" si="31"/>
        <v>0</v>
      </c>
      <c r="AC141">
        <f t="shared" si="31"/>
        <v>0</v>
      </c>
      <c r="AD141">
        <f t="shared" si="31"/>
        <v>0</v>
      </c>
      <c r="AE141">
        <f t="shared" si="31"/>
        <v>0</v>
      </c>
      <c r="AF141">
        <f t="shared" si="31"/>
        <v>0</v>
      </c>
      <c r="AG141">
        <f t="shared" si="31"/>
        <v>0</v>
      </c>
      <c r="AH141">
        <f t="shared" si="25"/>
        <v>0</v>
      </c>
    </row>
    <row r="142" spans="2:34" x14ac:dyDescent="0.35">
      <c r="B142" s="1" t="str">
        <f>VLOOKUP($D142, AVs!$A$3:$B$202, 2, FALSE)</f>
        <v>_______</v>
      </c>
      <c r="C142" s="3">
        <f>VLOOKUP($D142, AVs!$A$3:$C$202, 3, FALSE)</f>
        <v>1</v>
      </c>
      <c r="D142" t="str">
        <f>trueraw!B141</f>
        <v>Miles Bridges</v>
      </c>
      <c r="E142" t="str">
        <f>trueraw!C141</f>
        <v>SF, PF</v>
      </c>
      <c r="F142" t="str">
        <f>trueraw!D141</f>
        <v>CHA</v>
      </c>
      <c r="G142">
        <f>trueraw!E141</f>
        <v>70</v>
      </c>
      <c r="H142">
        <f>trueraw!F141</f>
        <v>28.4</v>
      </c>
      <c r="I142">
        <v>1</v>
      </c>
      <c r="J142">
        <f t="shared" si="26"/>
        <v>-0.39861111111111108</v>
      </c>
      <c r="K142">
        <f t="shared" si="27"/>
        <v>-0.39861111111111108</v>
      </c>
      <c r="L142">
        <f t="shared" si="28"/>
        <v>5.8333333333333341E-2</v>
      </c>
      <c r="M142">
        <f t="shared" si="29"/>
        <v>-0.42777777777777759</v>
      </c>
      <c r="N142">
        <f t="shared" si="30"/>
        <v>-0.47638888888888886</v>
      </c>
      <c r="O142">
        <f>trueraw!G141*$I142</f>
        <v>-0.16</v>
      </c>
      <c r="P142">
        <f>trueraw!H141*$I142</f>
        <v>0.03</v>
      </c>
      <c r="Q142">
        <f>trueraw!I141*$I142</f>
        <v>-0.14000000000000001</v>
      </c>
      <c r="R142">
        <f>trueraw!J141*$I142</f>
        <v>0</v>
      </c>
      <c r="S142">
        <f>trueraw!K141*$I142</f>
        <v>0.23</v>
      </c>
      <c r="T142">
        <f>trueraw!L141*$I142</f>
        <v>-0.47</v>
      </c>
      <c r="U142">
        <f>trueraw!M141*$I142</f>
        <v>-0.71</v>
      </c>
      <c r="V142">
        <f>trueraw!N141*$I142</f>
        <v>0.73</v>
      </c>
      <c r="W142">
        <f>trueraw!O141*$I142</f>
        <v>0.08</v>
      </c>
      <c r="X142">
        <f t="shared" si="31"/>
        <v>1</v>
      </c>
      <c r="Y142">
        <f t="shared" si="31"/>
        <v>0</v>
      </c>
      <c r="Z142">
        <f t="shared" si="31"/>
        <v>0</v>
      </c>
      <c r="AA142">
        <f t="shared" si="31"/>
        <v>0</v>
      </c>
      <c r="AB142">
        <f t="shared" si="31"/>
        <v>0</v>
      </c>
      <c r="AC142">
        <f t="shared" si="31"/>
        <v>0</v>
      </c>
      <c r="AD142">
        <f t="shared" si="31"/>
        <v>0</v>
      </c>
      <c r="AE142">
        <f t="shared" si="31"/>
        <v>0</v>
      </c>
      <c r="AF142">
        <f t="shared" si="31"/>
        <v>0</v>
      </c>
      <c r="AG142">
        <f t="shared" si="31"/>
        <v>0</v>
      </c>
      <c r="AH142">
        <f t="shared" si="25"/>
        <v>0</v>
      </c>
    </row>
    <row r="143" spans="2:34" x14ac:dyDescent="0.35">
      <c r="B143" s="1" t="str">
        <f>VLOOKUP($D143, AVs!$A$3:$B$202, 2, FALSE)</f>
        <v>_______</v>
      </c>
      <c r="C143" s="3">
        <f>VLOOKUP($D143, AVs!$A$3:$C$202, 3, FALSE)</f>
        <v>1</v>
      </c>
      <c r="D143" t="str">
        <f>trueraw!B142</f>
        <v xml:space="preserve">DeMarcus Cousins </v>
      </c>
      <c r="E143" t="str">
        <f>trueraw!C142</f>
        <v>C</v>
      </c>
      <c r="F143" t="str">
        <f>trueraw!D142</f>
        <v>HOU</v>
      </c>
      <c r="G143">
        <f>trueraw!E142</f>
        <v>30</v>
      </c>
      <c r="H143">
        <f>trueraw!F142</f>
        <v>23.2</v>
      </c>
      <c r="I143">
        <v>1</v>
      </c>
      <c r="J143">
        <f t="shared" si="26"/>
        <v>-0.17500000000000007</v>
      </c>
      <c r="K143">
        <f t="shared" si="27"/>
        <v>-0.17500000000000007</v>
      </c>
      <c r="L143">
        <f t="shared" si="28"/>
        <v>-4.1666666666666755E-2</v>
      </c>
      <c r="M143">
        <f t="shared" si="29"/>
        <v>0.16250000000000006</v>
      </c>
      <c r="N143">
        <f t="shared" si="30"/>
        <v>0.1291666666666666</v>
      </c>
      <c r="O143">
        <f>trueraw!G142*$I143</f>
        <v>0.53</v>
      </c>
      <c r="P143">
        <f>trueraw!H142*$I143</f>
        <v>-0.81</v>
      </c>
      <c r="Q143">
        <f>trueraw!I142*$I143</f>
        <v>-0.66</v>
      </c>
      <c r="R143">
        <f>trueraw!J142*$I143</f>
        <v>-0.47</v>
      </c>
      <c r="S143">
        <f>trueraw!K142*$I143</f>
        <v>0.65</v>
      </c>
      <c r="T143">
        <f>trueraw!L142*$I143</f>
        <v>-0.32</v>
      </c>
      <c r="U143">
        <f>trueraw!M142*$I143</f>
        <v>-0.05</v>
      </c>
      <c r="V143">
        <f>trueraw!N142*$I143</f>
        <v>1.44</v>
      </c>
      <c r="W143">
        <f>trueraw!O142*$I143</f>
        <v>-0.73</v>
      </c>
      <c r="X143">
        <f t="shared" ref="X143:AG152" si="32">IF(EXACT($B143, X$2), 1, 0)</f>
        <v>1</v>
      </c>
      <c r="Y143">
        <f t="shared" si="32"/>
        <v>0</v>
      </c>
      <c r="Z143">
        <f t="shared" si="32"/>
        <v>0</v>
      </c>
      <c r="AA143">
        <f t="shared" si="32"/>
        <v>0</v>
      </c>
      <c r="AB143">
        <f t="shared" si="32"/>
        <v>0</v>
      </c>
      <c r="AC143">
        <f t="shared" si="32"/>
        <v>0</v>
      </c>
      <c r="AD143">
        <f t="shared" si="32"/>
        <v>0</v>
      </c>
      <c r="AE143">
        <f t="shared" si="32"/>
        <v>0</v>
      </c>
      <c r="AF143">
        <f t="shared" si="32"/>
        <v>0</v>
      </c>
      <c r="AG143">
        <f t="shared" si="32"/>
        <v>0</v>
      </c>
      <c r="AH143">
        <f t="shared" si="25"/>
        <v>0</v>
      </c>
    </row>
    <row r="144" spans="2:34" x14ac:dyDescent="0.35">
      <c r="B144" s="1" t="str">
        <f>VLOOKUP($D144, AVs!$A$3:$B$202, 2, FALSE)</f>
        <v>_______</v>
      </c>
      <c r="C144" s="3">
        <f>VLOOKUP($D144, AVs!$A$3:$C$202, 3, FALSE)</f>
        <v>1</v>
      </c>
      <c r="D144" t="str">
        <f>trueraw!B143</f>
        <v>Aron Baynes</v>
      </c>
      <c r="E144" t="str">
        <f>trueraw!C143</f>
        <v>C</v>
      </c>
      <c r="F144" t="str">
        <f>trueraw!D143</f>
        <v>TOR</v>
      </c>
      <c r="G144">
        <f>trueraw!E143</f>
        <v>58</v>
      </c>
      <c r="H144">
        <f>trueraw!F143</f>
        <v>27.6</v>
      </c>
      <c r="I144">
        <v>1</v>
      </c>
      <c r="J144">
        <f t="shared" si="26"/>
        <v>-0.36250000000000021</v>
      </c>
      <c r="K144">
        <f t="shared" si="27"/>
        <v>-0.36250000000000021</v>
      </c>
      <c r="L144">
        <f t="shared" si="28"/>
        <v>-0.13694444444444456</v>
      </c>
      <c r="M144">
        <f t="shared" si="29"/>
        <v>-0.23361111111111132</v>
      </c>
      <c r="N144">
        <f t="shared" si="30"/>
        <v>-0.40277777777777796</v>
      </c>
      <c r="O144">
        <f>trueraw!G143*$I144</f>
        <v>0.49</v>
      </c>
      <c r="P144">
        <f>trueraw!H143*$I144</f>
        <v>-0.16</v>
      </c>
      <c r="Q144">
        <f>trueraw!I143*$I144</f>
        <v>-0.12</v>
      </c>
      <c r="R144">
        <f>trueraw!J143*$I144</f>
        <v>-0.04</v>
      </c>
      <c r="S144">
        <f>trueraw!K143*$I144</f>
        <v>0.98</v>
      </c>
      <c r="T144">
        <f>trueraw!L143*$I144</f>
        <v>-0.28000000000000003</v>
      </c>
      <c r="U144">
        <f>trueraw!M143*$I144</f>
        <v>-1.59</v>
      </c>
      <c r="V144">
        <f>trueraw!N143*$I144</f>
        <v>0.22</v>
      </c>
      <c r="W144">
        <f>trueraw!O143*$I144</f>
        <v>0.05</v>
      </c>
      <c r="X144">
        <f t="shared" si="32"/>
        <v>1</v>
      </c>
      <c r="Y144">
        <f t="shared" si="32"/>
        <v>0</v>
      </c>
      <c r="Z144">
        <f t="shared" si="32"/>
        <v>0</v>
      </c>
      <c r="AA144">
        <f t="shared" si="32"/>
        <v>0</v>
      </c>
      <c r="AB144">
        <f t="shared" si="32"/>
        <v>0</v>
      </c>
      <c r="AC144">
        <f t="shared" si="32"/>
        <v>0</v>
      </c>
      <c r="AD144">
        <f t="shared" si="32"/>
        <v>0</v>
      </c>
      <c r="AE144">
        <f t="shared" si="32"/>
        <v>0</v>
      </c>
      <c r="AF144">
        <f t="shared" si="32"/>
        <v>0</v>
      </c>
      <c r="AG144">
        <f t="shared" si="32"/>
        <v>0</v>
      </c>
      <c r="AH144">
        <f t="shared" si="25"/>
        <v>0</v>
      </c>
    </row>
    <row r="145" spans="2:34" x14ac:dyDescent="0.35">
      <c r="B145" s="1" t="str">
        <f>VLOOKUP($D145, AVs!$A$3:$B$202, 2, FALSE)</f>
        <v>_______</v>
      </c>
      <c r="C145" s="3">
        <f>VLOOKUP($D145, AVs!$A$3:$C$202, 3, FALSE)</f>
        <v>1</v>
      </c>
      <c r="D145" t="str">
        <f>trueraw!B144</f>
        <v>Danuel House Jr.</v>
      </c>
      <c r="E145" t="str">
        <f>trueraw!C144</f>
        <v>SF, SG</v>
      </c>
      <c r="F145" t="str">
        <f>trueraw!D144</f>
        <v>HOU</v>
      </c>
      <c r="G145">
        <f>trueraw!E144</f>
        <v>58</v>
      </c>
      <c r="H145">
        <f>trueraw!F144</f>
        <v>28.9</v>
      </c>
      <c r="I145">
        <v>1</v>
      </c>
      <c r="J145">
        <f t="shared" si="26"/>
        <v>-0.35444444444444478</v>
      </c>
      <c r="K145">
        <f t="shared" si="27"/>
        <v>-0.35444444444444478</v>
      </c>
      <c r="L145">
        <f t="shared" si="28"/>
        <v>0.21749999999999983</v>
      </c>
      <c r="M145">
        <f t="shared" si="29"/>
        <v>-0.32222222222222235</v>
      </c>
      <c r="N145">
        <f t="shared" si="30"/>
        <v>-1.111666666666667</v>
      </c>
      <c r="O145">
        <f>trueraw!G144*$I145</f>
        <v>-0.53</v>
      </c>
      <c r="P145">
        <f>trueraw!H144*$I145</f>
        <v>-0.04</v>
      </c>
      <c r="Q145">
        <f>trueraw!I144*$I145</f>
        <v>0.44</v>
      </c>
      <c r="R145">
        <f>trueraw!J144*$I145</f>
        <v>-0.47</v>
      </c>
      <c r="S145">
        <f>trueraw!K144*$I145</f>
        <v>-0.32</v>
      </c>
      <c r="T145">
        <f>trueraw!L144*$I145</f>
        <v>-0.71</v>
      </c>
      <c r="U145">
        <f>trueraw!M144*$I145</f>
        <v>0.37</v>
      </c>
      <c r="V145">
        <f>trueraw!N144*$I145</f>
        <v>-0.12</v>
      </c>
      <c r="W145">
        <f>trueraw!O144*$I145</f>
        <v>0.94</v>
      </c>
      <c r="X145">
        <f t="shared" si="32"/>
        <v>1</v>
      </c>
      <c r="Y145">
        <f t="shared" si="32"/>
        <v>0</v>
      </c>
      <c r="Z145">
        <f t="shared" si="32"/>
        <v>0</v>
      </c>
      <c r="AA145">
        <f t="shared" si="32"/>
        <v>0</v>
      </c>
      <c r="AB145">
        <f t="shared" si="32"/>
        <v>0</v>
      </c>
      <c r="AC145">
        <f t="shared" si="32"/>
        <v>0</v>
      </c>
      <c r="AD145">
        <f t="shared" si="32"/>
        <v>0</v>
      </c>
      <c r="AE145">
        <f t="shared" si="32"/>
        <v>0</v>
      </c>
      <c r="AF145">
        <f t="shared" si="32"/>
        <v>0</v>
      </c>
      <c r="AG145">
        <f t="shared" si="32"/>
        <v>0</v>
      </c>
      <c r="AH145">
        <f t="shared" si="25"/>
        <v>0</v>
      </c>
    </row>
    <row r="146" spans="2:34" x14ac:dyDescent="0.35">
      <c r="B146" s="1" t="str">
        <f>VLOOKUP($D146, AVs!$A$3:$B$202, 2, FALSE)</f>
        <v>_______</v>
      </c>
      <c r="C146" s="3">
        <f>VLOOKUP($D146, AVs!$A$3:$C$202, 3, FALSE)</f>
        <v>1</v>
      </c>
      <c r="D146" t="str">
        <f>trueraw!B145</f>
        <v>Dorian Finney-Smith</v>
      </c>
      <c r="E146" t="str">
        <f>trueraw!C145</f>
        <v>PF, SF</v>
      </c>
      <c r="F146" t="str">
        <f>trueraw!D145</f>
        <v>DAL</v>
      </c>
      <c r="G146">
        <f>trueraw!E145</f>
        <v>70</v>
      </c>
      <c r="H146">
        <f>trueraw!F145</f>
        <v>26.1</v>
      </c>
      <c r="I146">
        <v>1</v>
      </c>
      <c r="J146">
        <f t="shared" si="26"/>
        <v>-0.45694444444444465</v>
      </c>
      <c r="K146">
        <f t="shared" si="27"/>
        <v>-0.45694444444444465</v>
      </c>
      <c r="L146">
        <f t="shared" si="28"/>
        <v>2.9166666666666584E-2</v>
      </c>
      <c r="M146">
        <f t="shared" si="29"/>
        <v>-0.20416666666666669</v>
      </c>
      <c r="N146">
        <f t="shared" si="30"/>
        <v>-1.1375000000000002</v>
      </c>
      <c r="O146">
        <f>trueraw!G145*$I146</f>
        <v>0.06</v>
      </c>
      <c r="P146">
        <f>trueraw!H145*$I146</f>
        <v>-0.26</v>
      </c>
      <c r="Q146">
        <f>trueraw!I145*$I146</f>
        <v>0.03</v>
      </c>
      <c r="R146">
        <f>trueraw!J145*$I146</f>
        <v>-0.63</v>
      </c>
      <c r="S146">
        <f>trueraw!K145*$I146</f>
        <v>0.23</v>
      </c>
      <c r="T146">
        <f>trueraw!L145*$I146</f>
        <v>-0.5</v>
      </c>
      <c r="U146">
        <f>trueraw!M145*$I146</f>
        <v>-0.32</v>
      </c>
      <c r="V146">
        <f>trueraw!N145*$I146</f>
        <v>0.22</v>
      </c>
      <c r="W146">
        <f>trueraw!O145*$I146</f>
        <v>0.7</v>
      </c>
      <c r="X146">
        <f t="shared" si="32"/>
        <v>1</v>
      </c>
      <c r="Y146">
        <f t="shared" si="32"/>
        <v>0</v>
      </c>
      <c r="Z146">
        <f t="shared" si="32"/>
        <v>0</v>
      </c>
      <c r="AA146">
        <f t="shared" si="32"/>
        <v>0</v>
      </c>
      <c r="AB146">
        <f t="shared" si="32"/>
        <v>0</v>
      </c>
      <c r="AC146">
        <f t="shared" si="32"/>
        <v>0</v>
      </c>
      <c r="AD146">
        <f t="shared" si="32"/>
        <v>0</v>
      </c>
      <c r="AE146">
        <f t="shared" si="32"/>
        <v>0</v>
      </c>
      <c r="AF146">
        <f t="shared" si="32"/>
        <v>0</v>
      </c>
      <c r="AG146">
        <f t="shared" si="32"/>
        <v>0</v>
      </c>
      <c r="AH146">
        <f t="shared" si="25"/>
        <v>0</v>
      </c>
    </row>
    <row r="147" spans="2:34" x14ac:dyDescent="0.35">
      <c r="B147" s="1" t="str">
        <f>VLOOKUP($D147, AVs!$A$3:$B$202, 2, FALSE)</f>
        <v>_______</v>
      </c>
      <c r="C147" s="3">
        <f>VLOOKUP($D147, AVs!$A$3:$C$202, 3, FALSE)</f>
        <v>1</v>
      </c>
      <c r="D147" t="str">
        <f>trueraw!B146</f>
        <v>Harrison Barnes</v>
      </c>
      <c r="E147" t="str">
        <f>trueraw!C146</f>
        <v>SF, PF</v>
      </c>
      <c r="F147" t="str">
        <f>trueraw!D146</f>
        <v>SAC</v>
      </c>
      <c r="G147">
        <f>trueraw!E146</f>
        <v>70</v>
      </c>
      <c r="H147">
        <f>trueraw!F146</f>
        <v>33.799999999999997</v>
      </c>
      <c r="I147">
        <v>1</v>
      </c>
      <c r="J147">
        <f t="shared" si="26"/>
        <v>-0.46666666666666651</v>
      </c>
      <c r="K147">
        <f t="shared" si="27"/>
        <v>-0.46666666666666651</v>
      </c>
      <c r="L147">
        <f t="shared" si="28"/>
        <v>-0.26249999999999979</v>
      </c>
      <c r="M147">
        <f t="shared" si="29"/>
        <v>-1.088888888888889</v>
      </c>
      <c r="N147">
        <f t="shared" si="30"/>
        <v>-0.91388888888888875</v>
      </c>
      <c r="O147">
        <f>trueraw!G146*$I147</f>
        <v>0.17</v>
      </c>
      <c r="P147">
        <f>trueraw!H146*$I147</f>
        <v>0.64</v>
      </c>
      <c r="Q147">
        <f>trueraw!I146*$I147</f>
        <v>-0.12</v>
      </c>
      <c r="R147">
        <f>trueraw!J146*$I147</f>
        <v>0.17</v>
      </c>
      <c r="S147">
        <f>trueraw!K146*$I147</f>
        <v>0.02</v>
      </c>
      <c r="T147">
        <f>trueraw!L146*$I147</f>
        <v>-0.21</v>
      </c>
      <c r="U147">
        <f>trueraw!M146*$I147</f>
        <v>-0.78</v>
      </c>
      <c r="V147">
        <f>trueraw!N146*$I147</f>
        <v>-0.83</v>
      </c>
      <c r="W147">
        <f>trueraw!O146*$I147</f>
        <v>0.46</v>
      </c>
      <c r="X147">
        <f t="shared" si="32"/>
        <v>1</v>
      </c>
      <c r="Y147">
        <f t="shared" si="32"/>
        <v>0</v>
      </c>
      <c r="Z147">
        <f t="shared" si="32"/>
        <v>0</v>
      </c>
      <c r="AA147">
        <f t="shared" si="32"/>
        <v>0</v>
      </c>
      <c r="AB147">
        <f t="shared" si="32"/>
        <v>0</v>
      </c>
      <c r="AC147">
        <f t="shared" si="32"/>
        <v>0</v>
      </c>
      <c r="AD147">
        <f t="shared" si="32"/>
        <v>0</v>
      </c>
      <c r="AE147">
        <f t="shared" si="32"/>
        <v>0</v>
      </c>
      <c r="AF147">
        <f t="shared" si="32"/>
        <v>0</v>
      </c>
      <c r="AG147">
        <f t="shared" si="32"/>
        <v>0</v>
      </c>
      <c r="AH147">
        <f t="shared" si="25"/>
        <v>0</v>
      </c>
    </row>
    <row r="148" spans="2:34" x14ac:dyDescent="0.35">
      <c r="B148" s="1" t="str">
        <f>VLOOKUP($D148, AVs!$A$3:$B$202, 2, FALSE)</f>
        <v>_______</v>
      </c>
      <c r="C148" s="3">
        <f>VLOOKUP($D148, AVs!$A$3:$C$202, 3, FALSE)</f>
        <v>1</v>
      </c>
      <c r="D148" t="str">
        <f>trueraw!B147</f>
        <v xml:space="preserve">Matisse Thybulle </v>
      </c>
      <c r="E148" t="str">
        <f>trueraw!C147</f>
        <v>SF</v>
      </c>
      <c r="F148" t="str">
        <f>trueraw!D147</f>
        <v>PHI</v>
      </c>
      <c r="G148">
        <f>trueraw!E147</f>
        <v>64</v>
      </c>
      <c r="H148">
        <f>trueraw!F147</f>
        <v>25.1</v>
      </c>
      <c r="I148">
        <v>1</v>
      </c>
      <c r="J148">
        <f t="shared" si="26"/>
        <v>-0.42666666666666653</v>
      </c>
      <c r="K148">
        <f t="shared" si="27"/>
        <v>-0.42666666666666653</v>
      </c>
      <c r="L148">
        <f t="shared" si="28"/>
        <v>7.9999999999999863E-2</v>
      </c>
      <c r="M148">
        <f t="shared" si="29"/>
        <v>-7.1111111111111264E-2</v>
      </c>
      <c r="N148">
        <f t="shared" si="30"/>
        <v>-1.0133333333333332</v>
      </c>
      <c r="O148">
        <f>trueraw!G147*$I148</f>
        <v>-0.24</v>
      </c>
      <c r="P148">
        <f>trueraw!H147*$I148</f>
        <v>-0.4</v>
      </c>
      <c r="Q148">
        <f>trueraw!I147*$I148</f>
        <v>-0.47</v>
      </c>
      <c r="R148">
        <f>trueraw!J147*$I148</f>
        <v>-1.04</v>
      </c>
      <c r="S148">
        <f>trueraw!K147*$I148</f>
        <v>-1.1000000000000001</v>
      </c>
      <c r="T148">
        <f>trueraw!L147*$I148</f>
        <v>-0.56999999999999995</v>
      </c>
      <c r="U148">
        <f>trueraw!M147*$I148</f>
        <v>1.88</v>
      </c>
      <c r="V148">
        <f>trueraw!N147*$I148</f>
        <v>0.8</v>
      </c>
      <c r="W148">
        <f>trueraw!O147*$I148</f>
        <v>0.66</v>
      </c>
      <c r="X148">
        <f t="shared" si="32"/>
        <v>1</v>
      </c>
      <c r="Y148">
        <f t="shared" si="32"/>
        <v>0</v>
      </c>
      <c r="Z148">
        <f t="shared" si="32"/>
        <v>0</v>
      </c>
      <c r="AA148">
        <f t="shared" si="32"/>
        <v>0</v>
      </c>
      <c r="AB148">
        <f t="shared" si="32"/>
        <v>0</v>
      </c>
      <c r="AC148">
        <f t="shared" si="32"/>
        <v>0</v>
      </c>
      <c r="AD148">
        <f t="shared" si="32"/>
        <v>0</v>
      </c>
      <c r="AE148">
        <f t="shared" si="32"/>
        <v>0</v>
      </c>
      <c r="AF148">
        <f t="shared" si="32"/>
        <v>0</v>
      </c>
      <c r="AG148">
        <f t="shared" si="32"/>
        <v>0</v>
      </c>
      <c r="AH148">
        <f t="shared" si="25"/>
        <v>0</v>
      </c>
    </row>
    <row r="149" spans="2:34" x14ac:dyDescent="0.35">
      <c r="B149" s="1" t="str">
        <f>VLOOKUP($D149, AVs!$A$3:$B$202, 2, FALSE)</f>
        <v>_______</v>
      </c>
      <c r="C149" s="3">
        <f>VLOOKUP($D149, AVs!$A$3:$C$202, 3, FALSE)</f>
        <v>1</v>
      </c>
      <c r="D149" t="str">
        <f>trueraw!B148</f>
        <v>John Wall</v>
      </c>
      <c r="E149" t="str">
        <f>trueraw!C148</f>
        <v>PG</v>
      </c>
      <c r="F149" t="str">
        <f>trueraw!D148</f>
        <v>HOU</v>
      </c>
      <c r="G149">
        <f>trueraw!E148</f>
        <v>55</v>
      </c>
      <c r="H149">
        <f>trueraw!F148</f>
        <v>30.1</v>
      </c>
      <c r="I149">
        <v>1</v>
      </c>
      <c r="J149">
        <f t="shared" si="26"/>
        <v>-0.37430555555555534</v>
      </c>
      <c r="K149">
        <f t="shared" si="27"/>
        <v>-0.37430555555555534</v>
      </c>
      <c r="L149">
        <f t="shared" si="28"/>
        <v>-2.5284722222222218</v>
      </c>
      <c r="M149">
        <f t="shared" si="29"/>
        <v>0.1680555555555556</v>
      </c>
      <c r="N149">
        <f t="shared" si="30"/>
        <v>1.9402777777777778</v>
      </c>
      <c r="O149">
        <f>trueraw!G148*$I149</f>
        <v>-0.88</v>
      </c>
      <c r="P149">
        <f>trueraw!H148*$I149</f>
        <v>-0.71</v>
      </c>
      <c r="Q149">
        <f>trueraw!I148*$I149</f>
        <v>0.33</v>
      </c>
      <c r="R149">
        <f>trueraw!J148*$I149</f>
        <v>0.62</v>
      </c>
      <c r="S149">
        <f>trueraw!K148*$I149</f>
        <v>-0.51</v>
      </c>
      <c r="T149">
        <f>trueraw!L148*$I149</f>
        <v>2.82</v>
      </c>
      <c r="U149">
        <f>trueraw!M148*$I149</f>
        <v>0.68</v>
      </c>
      <c r="V149">
        <f>trueraw!N148*$I149</f>
        <v>0.19</v>
      </c>
      <c r="W149">
        <f>trueraw!O148*$I149</f>
        <v>-3.03</v>
      </c>
      <c r="X149">
        <f t="shared" si="32"/>
        <v>1</v>
      </c>
      <c r="Y149">
        <f t="shared" si="32"/>
        <v>0</v>
      </c>
      <c r="Z149">
        <f t="shared" si="32"/>
        <v>0</v>
      </c>
      <c r="AA149">
        <f t="shared" si="32"/>
        <v>0</v>
      </c>
      <c r="AB149">
        <f t="shared" si="32"/>
        <v>0</v>
      </c>
      <c r="AC149">
        <f t="shared" si="32"/>
        <v>0</v>
      </c>
      <c r="AD149">
        <f t="shared" si="32"/>
        <v>0</v>
      </c>
      <c r="AE149">
        <f t="shared" si="32"/>
        <v>0</v>
      </c>
      <c r="AF149">
        <f t="shared" si="32"/>
        <v>0</v>
      </c>
      <c r="AG149">
        <f t="shared" si="32"/>
        <v>0</v>
      </c>
      <c r="AH149">
        <f t="shared" si="25"/>
        <v>0</v>
      </c>
    </row>
    <row r="150" spans="2:34" x14ac:dyDescent="0.35">
      <c r="B150" s="1" t="str">
        <f>VLOOKUP($D150, AVs!$A$3:$B$202, 2, FALSE)</f>
        <v>_______</v>
      </c>
      <c r="C150" s="3">
        <f>VLOOKUP($D150, AVs!$A$3:$C$202, 3, FALSE)</f>
        <v>1</v>
      </c>
      <c r="D150" t="str">
        <f>trueraw!B149</f>
        <v>Coby White</v>
      </c>
      <c r="E150" t="str">
        <f>trueraw!C149</f>
        <v>PG</v>
      </c>
      <c r="F150" t="str">
        <f>trueraw!D149</f>
        <v>CHI</v>
      </c>
      <c r="G150">
        <f>trueraw!E149</f>
        <v>70</v>
      </c>
      <c r="H150">
        <f>trueraw!F149</f>
        <v>32.1</v>
      </c>
      <c r="I150">
        <v>1</v>
      </c>
      <c r="J150">
        <f t="shared" si="26"/>
        <v>-0.48611111111111088</v>
      </c>
      <c r="K150">
        <f t="shared" si="27"/>
        <v>-0.48611111111111088</v>
      </c>
      <c r="L150">
        <f t="shared" si="28"/>
        <v>-0.98194444444444418</v>
      </c>
      <c r="M150">
        <f t="shared" si="29"/>
        <v>-0.8555555555555554</v>
      </c>
      <c r="N150">
        <f t="shared" si="30"/>
        <v>0.28194444444444466</v>
      </c>
      <c r="O150">
        <f>trueraw!G149*$I150</f>
        <v>-1.66</v>
      </c>
      <c r="P150">
        <f>trueraw!H149*$I150</f>
        <v>0.38</v>
      </c>
      <c r="Q150">
        <f>trueraw!I149*$I150</f>
        <v>1.37</v>
      </c>
      <c r="R150">
        <f>trueraw!J149*$I150</f>
        <v>0.65</v>
      </c>
      <c r="S150">
        <f>trueraw!K149*$I150</f>
        <v>-0.15</v>
      </c>
      <c r="T150">
        <f>trueraw!L149*$I150</f>
        <v>0.51</v>
      </c>
      <c r="U150">
        <f>trueraw!M149*$I150</f>
        <v>0.24</v>
      </c>
      <c r="V150">
        <f>trueraw!N149*$I150</f>
        <v>-1.05</v>
      </c>
      <c r="W150">
        <f>trueraw!O149*$I150</f>
        <v>-0.79</v>
      </c>
      <c r="X150">
        <f t="shared" si="32"/>
        <v>1</v>
      </c>
      <c r="Y150">
        <f t="shared" si="32"/>
        <v>0</v>
      </c>
      <c r="Z150">
        <f t="shared" si="32"/>
        <v>0</v>
      </c>
      <c r="AA150">
        <f t="shared" si="32"/>
        <v>0</v>
      </c>
      <c r="AB150">
        <f t="shared" si="32"/>
        <v>0</v>
      </c>
      <c r="AC150">
        <f t="shared" si="32"/>
        <v>0</v>
      </c>
      <c r="AD150">
        <f t="shared" si="32"/>
        <v>0</v>
      </c>
      <c r="AE150">
        <f t="shared" si="32"/>
        <v>0</v>
      </c>
      <c r="AF150">
        <f t="shared" si="32"/>
        <v>0</v>
      </c>
      <c r="AG150">
        <f t="shared" si="32"/>
        <v>0</v>
      </c>
      <c r="AH150">
        <f t="shared" si="25"/>
        <v>0</v>
      </c>
    </row>
    <row r="151" spans="2:34" x14ac:dyDescent="0.35">
      <c r="B151" s="1" t="str">
        <f>VLOOKUP($D151, AVs!$A$3:$B$202, 2, FALSE)</f>
        <v>_______</v>
      </c>
      <c r="C151" s="3">
        <f>VLOOKUP($D151, AVs!$A$3:$C$202, 3, FALSE)</f>
        <v>1</v>
      </c>
      <c r="D151" t="str">
        <f>trueraw!B150</f>
        <v>Robert Williams</v>
      </c>
      <c r="E151" t="str">
        <f>trueraw!C150</f>
        <v>PC, C</v>
      </c>
      <c r="F151" t="str">
        <f>trueraw!D150</f>
        <v>BOS</v>
      </c>
      <c r="G151">
        <f>trueraw!E150</f>
        <v>24</v>
      </c>
      <c r="H151">
        <f>trueraw!F150</f>
        <v>14.2</v>
      </c>
      <c r="I151">
        <v>1</v>
      </c>
      <c r="J151">
        <f t="shared" si="26"/>
        <v>-0.16666666666666666</v>
      </c>
      <c r="K151">
        <f t="shared" si="27"/>
        <v>-0.16666666666666666</v>
      </c>
      <c r="L151">
        <f t="shared" si="28"/>
        <v>0.13666666666666671</v>
      </c>
      <c r="M151">
        <f t="shared" si="29"/>
        <v>2.666666666666654E-2</v>
      </c>
      <c r="N151">
        <f t="shared" si="30"/>
        <v>-0.5033333333333333</v>
      </c>
      <c r="O151">
        <f>trueraw!G150*$I151</f>
        <v>1.97</v>
      </c>
      <c r="P151">
        <f>trueraw!H150*$I151</f>
        <v>-0.57999999999999996</v>
      </c>
      <c r="Q151">
        <f>trueraw!I150*$I151</f>
        <v>-1.75</v>
      </c>
      <c r="R151">
        <f>trueraw!J150*$I151</f>
        <v>-1.26</v>
      </c>
      <c r="S151">
        <f>trueraw!K150*$I151</f>
        <v>-0.22</v>
      </c>
      <c r="T151">
        <f>trueraw!L150*$I151</f>
        <v>-0.91</v>
      </c>
      <c r="U151">
        <f>trueraw!M150*$I151</f>
        <v>-0.27</v>
      </c>
      <c r="V151">
        <f>trueraw!N150*$I151</f>
        <v>1.51</v>
      </c>
      <c r="W151">
        <f>trueraw!O150*$I151</f>
        <v>1.01</v>
      </c>
      <c r="X151">
        <f t="shared" si="32"/>
        <v>1</v>
      </c>
      <c r="Y151">
        <f t="shared" si="32"/>
        <v>0</v>
      </c>
      <c r="Z151">
        <f t="shared" si="32"/>
        <v>0</v>
      </c>
      <c r="AA151">
        <f t="shared" si="32"/>
        <v>0</v>
      </c>
      <c r="AB151">
        <f t="shared" si="32"/>
        <v>0</v>
      </c>
      <c r="AC151">
        <f t="shared" si="32"/>
        <v>0</v>
      </c>
      <c r="AD151">
        <f t="shared" si="32"/>
        <v>0</v>
      </c>
      <c r="AE151">
        <f t="shared" si="32"/>
        <v>0</v>
      </c>
      <c r="AF151">
        <f t="shared" si="32"/>
        <v>0</v>
      </c>
      <c r="AG151">
        <f t="shared" si="32"/>
        <v>0</v>
      </c>
      <c r="AH151">
        <f t="shared" si="25"/>
        <v>0</v>
      </c>
    </row>
    <row r="152" spans="2:34" x14ac:dyDescent="0.35">
      <c r="B152" s="1" t="str">
        <f>VLOOKUP($D152, AVs!$A$3:$B$202, 2, FALSE)</f>
        <v>_______</v>
      </c>
      <c r="C152" s="3">
        <f>VLOOKUP($D152, AVs!$A$3:$C$202, 3, FALSE)</f>
        <v>1</v>
      </c>
      <c r="D152" t="str">
        <f>trueraw!B151</f>
        <v>Cody Zeller</v>
      </c>
      <c r="E152" t="str">
        <f>trueraw!C151</f>
        <v>C</v>
      </c>
      <c r="F152" t="str">
        <f>trueraw!D151</f>
        <v>CHA</v>
      </c>
      <c r="G152">
        <f>trueraw!E151</f>
        <v>58</v>
      </c>
      <c r="H152">
        <f>trueraw!F151</f>
        <v>26.1</v>
      </c>
      <c r="I152">
        <v>1</v>
      </c>
      <c r="J152">
        <f t="shared" si="26"/>
        <v>-0.42694444444444429</v>
      </c>
      <c r="K152">
        <f t="shared" si="27"/>
        <v>-0.42694444444444429</v>
      </c>
      <c r="L152">
        <f t="shared" si="28"/>
        <v>-7.2499999999999801E-2</v>
      </c>
      <c r="M152">
        <f t="shared" si="29"/>
        <v>0.2416666666666667</v>
      </c>
      <c r="N152">
        <f t="shared" si="30"/>
        <v>-0.46722222222222209</v>
      </c>
      <c r="O152">
        <f>trueraw!G151*$I152</f>
        <v>1.08</v>
      </c>
      <c r="P152">
        <f>trueraw!H151*$I152</f>
        <v>-0.83</v>
      </c>
      <c r="Q152">
        <f>trueraw!I151*$I152</f>
        <v>-1.28</v>
      </c>
      <c r="R152">
        <f>trueraw!J151*$I152</f>
        <v>-0.19</v>
      </c>
      <c r="S152">
        <f>trueraw!K151*$I152</f>
        <v>0.88</v>
      </c>
      <c r="T152">
        <f>trueraw!L151*$I152</f>
        <v>-0.44</v>
      </c>
      <c r="U152">
        <f>trueraw!M151*$I152</f>
        <v>-0.24</v>
      </c>
      <c r="V152">
        <f>trueraw!N151*$I152</f>
        <v>0.44</v>
      </c>
      <c r="W152">
        <f>trueraw!O151*$I152</f>
        <v>0.05</v>
      </c>
      <c r="X152">
        <f t="shared" si="32"/>
        <v>1</v>
      </c>
      <c r="Y152">
        <f t="shared" si="32"/>
        <v>0</v>
      </c>
      <c r="Z152">
        <f t="shared" si="32"/>
        <v>0</v>
      </c>
      <c r="AA152">
        <f t="shared" si="32"/>
        <v>0</v>
      </c>
      <c r="AB152">
        <f t="shared" si="32"/>
        <v>0</v>
      </c>
      <c r="AC152">
        <f t="shared" si="32"/>
        <v>0</v>
      </c>
      <c r="AD152">
        <f t="shared" si="32"/>
        <v>0</v>
      </c>
      <c r="AE152">
        <f t="shared" si="32"/>
        <v>0</v>
      </c>
      <c r="AF152">
        <f t="shared" si="32"/>
        <v>0</v>
      </c>
      <c r="AG152">
        <f t="shared" si="32"/>
        <v>0</v>
      </c>
      <c r="AH152">
        <f t="shared" si="25"/>
        <v>0</v>
      </c>
    </row>
    <row r="153" spans="2:34" x14ac:dyDescent="0.35">
      <c r="B153" s="1" t="str">
        <f>VLOOKUP($D153, AVs!$A$3:$B$202, 2, FALSE)</f>
        <v>_______</v>
      </c>
      <c r="C153" s="3">
        <f>VLOOKUP($D153, AVs!$A$3:$C$202, 3, FALSE)</f>
        <v>1</v>
      </c>
      <c r="D153" t="str">
        <f>trueraw!B152</f>
        <v>Tim Hardaway Jr.</v>
      </c>
      <c r="E153" t="str">
        <f>trueraw!C152</f>
        <v xml:space="preserve"> SG, SF</v>
      </c>
      <c r="F153" t="str">
        <f>trueraw!D152</f>
        <v>DAL</v>
      </c>
      <c r="G153">
        <f>trueraw!E152</f>
        <v>67</v>
      </c>
      <c r="H153">
        <f>trueraw!F152</f>
        <v>29.6</v>
      </c>
      <c r="I153">
        <v>1</v>
      </c>
      <c r="J153">
        <f t="shared" si="26"/>
        <v>-0.54902777777777789</v>
      </c>
      <c r="K153">
        <f t="shared" si="27"/>
        <v>-0.54902777777777789</v>
      </c>
      <c r="L153">
        <f t="shared" si="28"/>
        <v>-0.24194444444444446</v>
      </c>
      <c r="M153">
        <f t="shared" si="29"/>
        <v>-0.93055555555555536</v>
      </c>
      <c r="N153">
        <f t="shared" si="30"/>
        <v>-0.80958333333333343</v>
      </c>
      <c r="O153">
        <f>trueraw!G152*$I153</f>
        <v>-0.69</v>
      </c>
      <c r="P153">
        <f>trueraw!H152*$I153</f>
        <v>0.41</v>
      </c>
      <c r="Q153">
        <f>trueraw!I152*$I153</f>
        <v>1.6</v>
      </c>
      <c r="R153">
        <f>trueraw!J152*$I153</f>
        <v>0.45</v>
      </c>
      <c r="S153">
        <f>trueraw!K152*$I153</f>
        <v>-0.57999999999999996</v>
      </c>
      <c r="T153">
        <f>trueraw!L152*$I153</f>
        <v>-0.33</v>
      </c>
      <c r="U153">
        <f>trueraw!M152*$I153</f>
        <v>-0.71</v>
      </c>
      <c r="V153">
        <f>trueraw!N152*$I153</f>
        <v>-1.02</v>
      </c>
      <c r="W153">
        <f>trueraw!O152*$I153</f>
        <v>0.28000000000000003</v>
      </c>
      <c r="X153">
        <f t="shared" ref="X153:AG162" si="33">IF(EXACT($B153, X$2), 1, 0)</f>
        <v>1</v>
      </c>
      <c r="Y153">
        <f t="shared" si="33"/>
        <v>0</v>
      </c>
      <c r="Z153">
        <f t="shared" si="33"/>
        <v>0</v>
      </c>
      <c r="AA153">
        <f t="shared" si="33"/>
        <v>0</v>
      </c>
      <c r="AB153">
        <f t="shared" si="33"/>
        <v>0</v>
      </c>
      <c r="AC153">
        <f t="shared" si="33"/>
        <v>0</v>
      </c>
      <c r="AD153">
        <f t="shared" si="33"/>
        <v>0</v>
      </c>
      <c r="AE153">
        <f t="shared" si="33"/>
        <v>0</v>
      </c>
      <c r="AF153">
        <f t="shared" si="33"/>
        <v>0</v>
      </c>
      <c r="AG153">
        <f t="shared" si="33"/>
        <v>0</v>
      </c>
      <c r="AH153">
        <f t="shared" si="25"/>
        <v>0</v>
      </c>
    </row>
    <row r="154" spans="2:34" x14ac:dyDescent="0.35">
      <c r="B154" s="1" t="str">
        <f>VLOOKUP($D154, AVs!$A$3:$B$202, 2, FALSE)</f>
        <v>_______</v>
      </c>
      <c r="C154" s="3">
        <f>VLOOKUP($D154, AVs!$A$3:$C$202, 3, FALSE)</f>
        <v>1</v>
      </c>
      <c r="D154" t="str">
        <f>trueraw!B153</f>
        <v>Ricky Rubio</v>
      </c>
      <c r="E154" t="str">
        <f>trueraw!C153</f>
        <v>PG</v>
      </c>
      <c r="F154" t="str">
        <f>trueraw!D153</f>
        <v>MIN</v>
      </c>
      <c r="G154">
        <f>trueraw!E153</f>
        <v>64</v>
      </c>
      <c r="H154">
        <f>trueraw!F153</f>
        <v>26.4</v>
      </c>
      <c r="I154">
        <v>1</v>
      </c>
      <c r="J154">
        <f t="shared" si="26"/>
        <v>-0.55111111111111122</v>
      </c>
      <c r="K154">
        <f t="shared" si="27"/>
        <v>-0.55111111111111122</v>
      </c>
      <c r="L154">
        <f t="shared" si="28"/>
        <v>-2.3200000000000003</v>
      </c>
      <c r="M154">
        <f t="shared" si="29"/>
        <v>-1.4488888888888887</v>
      </c>
      <c r="N154">
        <f t="shared" si="30"/>
        <v>1.7777777777777694E-2</v>
      </c>
      <c r="O154">
        <f>trueraw!G153*$I154</f>
        <v>-0.84</v>
      </c>
      <c r="P154">
        <f>trueraw!H153*$I154</f>
        <v>1.01</v>
      </c>
      <c r="Q154">
        <f>trueraw!I153*$I154</f>
        <v>-0.68</v>
      </c>
      <c r="R154">
        <f>trueraw!J153*$I154</f>
        <v>-0.47</v>
      </c>
      <c r="S154">
        <f>trueraw!K153*$I154</f>
        <v>-0.6</v>
      </c>
      <c r="T154">
        <f>trueraw!L153*$I154</f>
        <v>1.99</v>
      </c>
      <c r="U154">
        <f>trueraw!M153*$I154</f>
        <v>0.51</v>
      </c>
      <c r="V154">
        <f>trueraw!N153*$I154</f>
        <v>-0.9</v>
      </c>
      <c r="W154">
        <f>trueraw!O153*$I154</f>
        <v>-0.64</v>
      </c>
      <c r="X154">
        <f t="shared" si="33"/>
        <v>1</v>
      </c>
      <c r="Y154">
        <f t="shared" si="33"/>
        <v>0</v>
      </c>
      <c r="Z154">
        <f t="shared" si="33"/>
        <v>0</v>
      </c>
      <c r="AA154">
        <f t="shared" si="33"/>
        <v>0</v>
      </c>
      <c r="AB154">
        <f t="shared" si="33"/>
        <v>0</v>
      </c>
      <c r="AC154">
        <f t="shared" si="33"/>
        <v>0</v>
      </c>
      <c r="AD154">
        <f t="shared" si="33"/>
        <v>0</v>
      </c>
      <c r="AE154">
        <f t="shared" si="33"/>
        <v>0</v>
      </c>
      <c r="AF154">
        <f t="shared" si="33"/>
        <v>0</v>
      </c>
      <c r="AG154">
        <f t="shared" si="33"/>
        <v>0</v>
      </c>
      <c r="AH154">
        <f t="shared" si="25"/>
        <v>0</v>
      </c>
    </row>
    <row r="155" spans="2:34" x14ac:dyDescent="0.35">
      <c r="B155" s="1" t="str">
        <f>VLOOKUP($D155, AVs!$A$3:$B$202, 2, FALSE)</f>
        <v>_______</v>
      </c>
      <c r="C155" s="3">
        <f>VLOOKUP($D155, AVs!$A$3:$C$202, 3, FALSE)</f>
        <v>1</v>
      </c>
      <c r="D155" t="str">
        <f>trueraw!B154</f>
        <v xml:space="preserve">Keldon Johnson </v>
      </c>
      <c r="E155" t="str">
        <f>trueraw!C154</f>
        <v>SF</v>
      </c>
      <c r="F155" t="str">
        <f>trueraw!D154</f>
        <v>SAS</v>
      </c>
      <c r="G155">
        <f>trueraw!E154</f>
        <v>40</v>
      </c>
      <c r="H155">
        <f>trueraw!F154</f>
        <v>21.1</v>
      </c>
      <c r="I155">
        <v>1</v>
      </c>
      <c r="J155">
        <f t="shared" si="26"/>
        <v>-0.35555555555555551</v>
      </c>
      <c r="K155">
        <f t="shared" si="27"/>
        <v>-0.35555555555555551</v>
      </c>
      <c r="L155">
        <f t="shared" si="28"/>
        <v>8.8888888888888948E-2</v>
      </c>
      <c r="M155">
        <f t="shared" si="29"/>
        <v>-0.57222222222222241</v>
      </c>
      <c r="N155">
        <f t="shared" si="30"/>
        <v>-0.75</v>
      </c>
      <c r="O155">
        <f>trueraw!G154*$I155</f>
        <v>1.25</v>
      </c>
      <c r="P155">
        <f>trueraw!H154*$I155</f>
        <v>0.39</v>
      </c>
      <c r="Q155">
        <f>trueraw!I154*$I155</f>
        <v>-0.66</v>
      </c>
      <c r="R155">
        <f>trueraw!J154*$I155</f>
        <v>-0.35</v>
      </c>
      <c r="S155">
        <f>trueraw!K154*$I155</f>
        <v>-0.3</v>
      </c>
      <c r="T155">
        <f>trueraw!L154*$I155</f>
        <v>-0.8</v>
      </c>
      <c r="U155">
        <f>trueraw!M154*$I155</f>
        <v>0.12</v>
      </c>
      <c r="V155">
        <f>trueraw!N154*$I155</f>
        <v>-1</v>
      </c>
      <c r="W155">
        <f>trueraw!O154*$I155</f>
        <v>0.71</v>
      </c>
      <c r="X155">
        <f t="shared" si="33"/>
        <v>1</v>
      </c>
      <c r="Y155">
        <f t="shared" si="33"/>
        <v>0</v>
      </c>
      <c r="Z155">
        <f t="shared" si="33"/>
        <v>0</v>
      </c>
      <c r="AA155">
        <f t="shared" si="33"/>
        <v>0</v>
      </c>
      <c r="AB155">
        <f t="shared" si="33"/>
        <v>0</v>
      </c>
      <c r="AC155">
        <f t="shared" si="33"/>
        <v>0</v>
      </c>
      <c r="AD155">
        <f t="shared" si="33"/>
        <v>0</v>
      </c>
      <c r="AE155">
        <f t="shared" si="33"/>
        <v>0</v>
      </c>
      <c r="AF155">
        <f t="shared" si="33"/>
        <v>0</v>
      </c>
      <c r="AG155">
        <f t="shared" si="33"/>
        <v>0</v>
      </c>
      <c r="AH155">
        <f t="shared" si="25"/>
        <v>0</v>
      </c>
    </row>
    <row r="156" spans="2:34" x14ac:dyDescent="0.35">
      <c r="B156" s="1" t="str">
        <f>VLOOKUP($D156, AVs!$A$3:$B$202, 2, FALSE)</f>
        <v>_______</v>
      </c>
      <c r="C156" s="3">
        <f>VLOOKUP($D156, AVs!$A$3:$C$202, 3, FALSE)</f>
        <v>1</v>
      </c>
      <c r="D156" t="str">
        <f>trueraw!B155</f>
        <v>Troy Brown Jr.</v>
      </c>
      <c r="E156" t="str">
        <f>trueraw!C155</f>
        <v>SF</v>
      </c>
      <c r="F156" t="str">
        <f>trueraw!D155</f>
        <v>WAS</v>
      </c>
      <c r="G156">
        <f>trueraw!E155</f>
        <v>67</v>
      </c>
      <c r="H156">
        <f>trueraw!F155</f>
        <v>25.8</v>
      </c>
      <c r="I156">
        <v>1</v>
      </c>
      <c r="J156">
        <f t="shared" si="26"/>
        <v>-0.64208333333333323</v>
      </c>
      <c r="K156">
        <f t="shared" si="27"/>
        <v>-0.64208333333333323</v>
      </c>
      <c r="L156">
        <f t="shared" si="28"/>
        <v>-0.67</v>
      </c>
      <c r="M156">
        <f t="shared" si="29"/>
        <v>-0.77236111111111105</v>
      </c>
      <c r="N156">
        <f t="shared" si="30"/>
        <v>-1.0143055555555553</v>
      </c>
      <c r="O156">
        <f>trueraw!G155*$I156</f>
        <v>-0.27</v>
      </c>
      <c r="P156">
        <f>trueraw!H155*$I156</f>
        <v>0.14000000000000001</v>
      </c>
      <c r="Q156">
        <f>trueraw!I155*$I156</f>
        <v>-0.5</v>
      </c>
      <c r="R156">
        <f>trueraw!J155*$I156</f>
        <v>-0.39</v>
      </c>
      <c r="S156">
        <f>trueraw!K155*$I156</f>
        <v>0.27</v>
      </c>
      <c r="T156">
        <f>trueraw!L155*$I156</f>
        <v>0.03</v>
      </c>
      <c r="U156">
        <f>trueraw!M155*$I156</f>
        <v>0.68</v>
      </c>
      <c r="V156">
        <f>trueraw!N155*$I156</f>
        <v>-1.05</v>
      </c>
      <c r="W156">
        <f>trueraw!O155*$I156</f>
        <v>0.4</v>
      </c>
      <c r="X156">
        <f t="shared" si="33"/>
        <v>1</v>
      </c>
      <c r="Y156">
        <f t="shared" si="33"/>
        <v>0</v>
      </c>
      <c r="Z156">
        <f t="shared" si="33"/>
        <v>0</v>
      </c>
      <c r="AA156">
        <f t="shared" si="33"/>
        <v>0</v>
      </c>
      <c r="AB156">
        <f t="shared" si="33"/>
        <v>0</v>
      </c>
      <c r="AC156">
        <f t="shared" si="33"/>
        <v>0</v>
      </c>
      <c r="AD156">
        <f t="shared" si="33"/>
        <v>0</v>
      </c>
      <c r="AE156">
        <f t="shared" si="33"/>
        <v>0</v>
      </c>
      <c r="AF156">
        <f t="shared" si="33"/>
        <v>0</v>
      </c>
      <c r="AG156">
        <f t="shared" si="33"/>
        <v>0</v>
      </c>
      <c r="AH156">
        <f t="shared" si="25"/>
        <v>0</v>
      </c>
    </row>
    <row r="157" spans="2:34" x14ac:dyDescent="0.35">
      <c r="B157" s="1" t="str">
        <f>VLOOKUP($D157, AVs!$A$3:$B$202, 2, FALSE)</f>
        <v>_______</v>
      </c>
      <c r="C157" s="3">
        <f>VLOOKUP($D157, AVs!$A$3:$C$202, 3, FALSE)</f>
        <v>1</v>
      </c>
      <c r="D157" t="str">
        <f>trueraw!B156</f>
        <v xml:space="preserve">Trevor Ariza </v>
      </c>
      <c r="E157" t="str">
        <f>trueraw!C156</f>
        <v>SF</v>
      </c>
      <c r="F157" t="str">
        <f>trueraw!D156</f>
        <v>OKL</v>
      </c>
      <c r="G157">
        <f>trueraw!E156</f>
        <v>58</v>
      </c>
      <c r="H157">
        <f>trueraw!F156</f>
        <v>24.8</v>
      </c>
      <c r="I157">
        <v>1</v>
      </c>
      <c r="J157">
        <f t="shared" si="26"/>
        <v>-0.5477777777777777</v>
      </c>
      <c r="K157">
        <f t="shared" si="27"/>
        <v>-0.5477777777777777</v>
      </c>
      <c r="L157">
        <f t="shared" si="28"/>
        <v>-0.17722222222222225</v>
      </c>
      <c r="M157">
        <f t="shared" si="29"/>
        <v>-0.85388888888888881</v>
      </c>
      <c r="N157">
        <f t="shared" si="30"/>
        <v>-0.79749999999999999</v>
      </c>
      <c r="O157">
        <f>trueraw!G156*$I157</f>
        <v>-0.2</v>
      </c>
      <c r="P157">
        <f>trueraw!H156*$I157</f>
        <v>0.38</v>
      </c>
      <c r="Q157">
        <f>trueraw!I156*$I157</f>
        <v>0.17</v>
      </c>
      <c r="R157">
        <f>trueraw!J156*$I157</f>
        <v>-0.91</v>
      </c>
      <c r="S157">
        <f>trueraw!K156*$I157</f>
        <v>0.03</v>
      </c>
      <c r="T157">
        <f>trueraw!L156*$I157</f>
        <v>-0.46</v>
      </c>
      <c r="U157">
        <f>trueraw!M156*$I157</f>
        <v>0.78</v>
      </c>
      <c r="V157">
        <f>trueraw!N156*$I157</f>
        <v>-0.78</v>
      </c>
      <c r="W157">
        <f>trueraw!O156*$I157</f>
        <v>0.31</v>
      </c>
      <c r="X157">
        <f t="shared" si="33"/>
        <v>1</v>
      </c>
      <c r="Y157">
        <f t="shared" si="33"/>
        <v>0</v>
      </c>
      <c r="Z157">
        <f t="shared" si="33"/>
        <v>0</v>
      </c>
      <c r="AA157">
        <f t="shared" si="33"/>
        <v>0</v>
      </c>
      <c r="AB157">
        <f t="shared" si="33"/>
        <v>0</v>
      </c>
      <c r="AC157">
        <f t="shared" si="33"/>
        <v>0</v>
      </c>
      <c r="AD157">
        <f t="shared" si="33"/>
        <v>0</v>
      </c>
      <c r="AE157">
        <f t="shared" si="33"/>
        <v>0</v>
      </c>
      <c r="AF157">
        <f t="shared" si="33"/>
        <v>0</v>
      </c>
      <c r="AG157">
        <f t="shared" si="33"/>
        <v>0</v>
      </c>
      <c r="AH157">
        <f t="shared" si="25"/>
        <v>0</v>
      </c>
    </row>
    <row r="158" spans="2:34" x14ac:dyDescent="0.35">
      <c r="B158" s="1" t="str">
        <f>VLOOKUP($D158, AVs!$A$3:$B$202, 2, FALSE)</f>
        <v>_______</v>
      </c>
      <c r="C158" s="3">
        <f>VLOOKUP($D158, AVs!$A$3:$C$202, 3, FALSE)</f>
        <v>1</v>
      </c>
      <c r="D158" t="str">
        <f>trueraw!B157</f>
        <v>Blake Griffin</v>
      </c>
      <c r="E158" t="str">
        <f>trueraw!C157</f>
        <v>PF</v>
      </c>
      <c r="F158" t="str">
        <f>trueraw!D157</f>
        <v>DET</v>
      </c>
      <c r="G158">
        <f>trueraw!E157</f>
        <v>58</v>
      </c>
      <c r="H158">
        <f>trueraw!F157</f>
        <v>32.4</v>
      </c>
      <c r="I158">
        <v>1</v>
      </c>
      <c r="J158">
        <f t="shared" si="26"/>
        <v>-0.5477777777777777</v>
      </c>
      <c r="K158">
        <f t="shared" si="27"/>
        <v>-0.5477777777777777</v>
      </c>
      <c r="L158">
        <f t="shared" si="28"/>
        <v>-1.0472222222222221</v>
      </c>
      <c r="M158">
        <f t="shared" si="29"/>
        <v>-0.35444444444444412</v>
      </c>
      <c r="N158">
        <f t="shared" si="30"/>
        <v>0.43500000000000011</v>
      </c>
      <c r="O158">
        <f>trueraw!G157*$I158</f>
        <v>-0.36</v>
      </c>
      <c r="P158">
        <f>trueraw!H157*$I158</f>
        <v>-0.24</v>
      </c>
      <c r="Q158">
        <f>trueraw!I157*$I158</f>
        <v>0.1</v>
      </c>
      <c r="R158">
        <f>trueraw!J157*$I158</f>
        <v>0.52</v>
      </c>
      <c r="S158">
        <f>trueraw!K157*$I158</f>
        <v>1.02</v>
      </c>
      <c r="T158">
        <f>trueraw!L157*$I158</f>
        <v>0.62</v>
      </c>
      <c r="U158">
        <f>trueraw!M157*$I158</f>
        <v>-0.9</v>
      </c>
      <c r="V158">
        <f>trueraw!N157*$I158</f>
        <v>-0.22</v>
      </c>
      <c r="W158">
        <f>trueraw!O157*$I158</f>
        <v>-1.22</v>
      </c>
      <c r="X158">
        <f t="shared" si="33"/>
        <v>1</v>
      </c>
      <c r="Y158">
        <f t="shared" si="33"/>
        <v>0</v>
      </c>
      <c r="Z158">
        <f t="shared" si="33"/>
        <v>0</v>
      </c>
      <c r="AA158">
        <f t="shared" si="33"/>
        <v>0</v>
      </c>
      <c r="AB158">
        <f t="shared" si="33"/>
        <v>0</v>
      </c>
      <c r="AC158">
        <f t="shared" si="33"/>
        <v>0</v>
      </c>
      <c r="AD158">
        <f t="shared" si="33"/>
        <v>0</v>
      </c>
      <c r="AE158">
        <f t="shared" si="33"/>
        <v>0</v>
      </c>
      <c r="AF158">
        <f t="shared" si="33"/>
        <v>0</v>
      </c>
      <c r="AG158">
        <f t="shared" si="33"/>
        <v>0</v>
      </c>
      <c r="AH158">
        <f t="shared" si="25"/>
        <v>0</v>
      </c>
    </row>
    <row r="159" spans="2:34" x14ac:dyDescent="0.35">
      <c r="B159" s="1" t="str">
        <f>VLOOKUP($D159, AVs!$A$3:$B$202, 2, FALSE)</f>
        <v>_______</v>
      </c>
      <c r="C159" s="3">
        <f>VLOOKUP($D159, AVs!$A$3:$C$202, 3, FALSE)</f>
        <v>1</v>
      </c>
      <c r="D159" t="str">
        <f>trueraw!B158</f>
        <v>Killian Hayes</v>
      </c>
      <c r="E159" t="str">
        <f>trueraw!C158</f>
        <v>PG</v>
      </c>
      <c r="F159" t="str">
        <f>trueraw!D158</f>
        <v>DET</v>
      </c>
      <c r="G159">
        <f>trueraw!E158</f>
        <v>64</v>
      </c>
      <c r="H159">
        <f>trueraw!F158</f>
        <v>28.6</v>
      </c>
      <c r="I159">
        <v>1</v>
      </c>
      <c r="J159">
        <f t="shared" si="26"/>
        <v>-0.63111111111111107</v>
      </c>
      <c r="K159">
        <f t="shared" si="27"/>
        <v>-0.63111111111111107</v>
      </c>
      <c r="L159">
        <f t="shared" si="28"/>
        <v>-2.3555555555555552</v>
      </c>
      <c r="M159">
        <f t="shared" si="29"/>
        <v>-1.2355555555555553</v>
      </c>
      <c r="N159">
        <f t="shared" si="30"/>
        <v>0.52444444444444449</v>
      </c>
      <c r="O159">
        <f>trueraw!G158*$I159</f>
        <v>-0.73</v>
      </c>
      <c r="P159">
        <f>trueraw!H158*$I159</f>
        <v>0.68</v>
      </c>
      <c r="Q159">
        <f>trueraw!I158*$I159</f>
        <v>-0.69</v>
      </c>
      <c r="R159">
        <f>trueraw!J158*$I159</f>
        <v>0.1</v>
      </c>
      <c r="S159">
        <f>trueraw!K158*$I159</f>
        <v>-0.69</v>
      </c>
      <c r="T159">
        <f>trueraw!L158*$I159</f>
        <v>1.94</v>
      </c>
      <c r="U159">
        <f>trueraw!M158*$I159</f>
        <v>0.71</v>
      </c>
      <c r="V159">
        <f>trueraw!N158*$I159</f>
        <v>-0.73</v>
      </c>
      <c r="W159">
        <f>trueraw!O158*$I159</f>
        <v>-1.3</v>
      </c>
      <c r="X159">
        <f t="shared" si="33"/>
        <v>1</v>
      </c>
      <c r="Y159">
        <f t="shared" si="33"/>
        <v>0</v>
      </c>
      <c r="Z159">
        <f t="shared" si="33"/>
        <v>0</v>
      </c>
      <c r="AA159">
        <f t="shared" si="33"/>
        <v>0</v>
      </c>
      <c r="AB159">
        <f t="shared" si="33"/>
        <v>0</v>
      </c>
      <c r="AC159">
        <f t="shared" si="33"/>
        <v>0</v>
      </c>
      <c r="AD159">
        <f t="shared" si="33"/>
        <v>0</v>
      </c>
      <c r="AE159">
        <f t="shared" si="33"/>
        <v>0</v>
      </c>
      <c r="AF159">
        <f t="shared" si="33"/>
        <v>0</v>
      </c>
      <c r="AG159">
        <f t="shared" si="33"/>
        <v>0</v>
      </c>
      <c r="AH159">
        <f t="shared" si="25"/>
        <v>0</v>
      </c>
    </row>
    <row r="160" spans="2:34" x14ac:dyDescent="0.35">
      <c r="B160" s="1" t="str">
        <f>VLOOKUP($D160, AVs!$A$3:$B$202, 2, FALSE)</f>
        <v>_______</v>
      </c>
      <c r="C160" s="3">
        <f>VLOOKUP($D160, AVs!$A$3:$C$202, 3, FALSE)</f>
        <v>1</v>
      </c>
      <c r="D160" t="str">
        <f>trueraw!B159</f>
        <v>Joe Harris</v>
      </c>
      <c r="E160" t="str">
        <f>trueraw!C159</f>
        <v>SG, SF</v>
      </c>
      <c r="F160" t="str">
        <f>trueraw!D159</f>
        <v>BRO</v>
      </c>
      <c r="G160">
        <f>trueraw!E159</f>
        <v>70</v>
      </c>
      <c r="H160">
        <f>trueraw!F159</f>
        <v>30.2</v>
      </c>
      <c r="I160">
        <v>1</v>
      </c>
      <c r="J160">
        <f t="shared" si="26"/>
        <v>-0.74861111111111089</v>
      </c>
      <c r="K160">
        <f t="shared" si="27"/>
        <v>-0.74861111111111089</v>
      </c>
      <c r="L160">
        <f t="shared" si="28"/>
        <v>-0.31111111111111095</v>
      </c>
      <c r="M160">
        <f t="shared" si="29"/>
        <v>-0.51527777777777795</v>
      </c>
      <c r="N160">
        <f t="shared" si="30"/>
        <v>-0.69027777777777766</v>
      </c>
      <c r="O160">
        <f>trueraw!G159*$I160</f>
        <v>0.68</v>
      </c>
      <c r="P160">
        <f>trueraw!H159*$I160</f>
        <v>-0.24</v>
      </c>
      <c r="Q160">
        <f>trueraw!I159*$I160</f>
        <v>1.1399999999999999</v>
      </c>
      <c r="R160">
        <f>trueraw!J159*$I160</f>
        <v>0.19</v>
      </c>
      <c r="S160">
        <f>trueraw!K159*$I160</f>
        <v>-0.4</v>
      </c>
      <c r="T160">
        <f>trueraw!L159*$I160</f>
        <v>-0.45</v>
      </c>
      <c r="U160">
        <f>trueraw!M159*$I160</f>
        <v>-0.85</v>
      </c>
      <c r="V160">
        <f>trueraw!N159*$I160</f>
        <v>-0.78</v>
      </c>
      <c r="W160">
        <f>trueraw!O159*$I160</f>
        <v>-0.06</v>
      </c>
      <c r="X160">
        <f t="shared" si="33"/>
        <v>1</v>
      </c>
      <c r="Y160">
        <f t="shared" si="33"/>
        <v>0</v>
      </c>
      <c r="Z160">
        <f t="shared" si="33"/>
        <v>0</v>
      </c>
      <c r="AA160">
        <f t="shared" si="33"/>
        <v>0</v>
      </c>
      <c r="AB160">
        <f t="shared" si="33"/>
        <v>0</v>
      </c>
      <c r="AC160">
        <f t="shared" si="33"/>
        <v>0</v>
      </c>
      <c r="AD160">
        <f t="shared" si="33"/>
        <v>0</v>
      </c>
      <c r="AE160">
        <f t="shared" si="33"/>
        <v>0</v>
      </c>
      <c r="AF160">
        <f t="shared" si="33"/>
        <v>0</v>
      </c>
      <c r="AG160">
        <f t="shared" si="33"/>
        <v>0</v>
      </c>
      <c r="AH160">
        <f t="shared" si="25"/>
        <v>0</v>
      </c>
    </row>
    <row r="161" spans="2:34" x14ac:dyDescent="0.35">
      <c r="B161" s="1" t="str">
        <f>VLOOKUP($D161, AVs!$A$3:$B$202, 2, FALSE)</f>
        <v>_______</v>
      </c>
      <c r="C161" s="3">
        <f>VLOOKUP($D161, AVs!$A$3:$C$202, 3, FALSE)</f>
        <v>1</v>
      </c>
      <c r="D161" t="str">
        <f>trueraw!B160</f>
        <v>Gary Harris</v>
      </c>
      <c r="E161" t="str">
        <f>trueraw!C160</f>
        <v>SG</v>
      </c>
      <c r="F161" t="str">
        <f>trueraw!D160</f>
        <v>DEN</v>
      </c>
      <c r="G161">
        <f>trueraw!E160</f>
        <v>67</v>
      </c>
      <c r="H161">
        <f>trueraw!F160</f>
        <v>31.4</v>
      </c>
      <c r="I161">
        <v>1</v>
      </c>
      <c r="J161">
        <f t="shared" si="26"/>
        <v>-0.75374999999999992</v>
      </c>
      <c r="K161">
        <f t="shared" si="27"/>
        <v>-0.75374999999999992</v>
      </c>
      <c r="L161">
        <f t="shared" si="28"/>
        <v>-0.61416666666666675</v>
      </c>
      <c r="M161">
        <f t="shared" si="29"/>
        <v>-1.0701388888888888</v>
      </c>
      <c r="N161">
        <f t="shared" si="30"/>
        <v>-0.91194444444444445</v>
      </c>
      <c r="O161">
        <f>trueraw!G160*$I161</f>
        <v>-0.88</v>
      </c>
      <c r="P161">
        <f>trueraw!H160*$I161</f>
        <v>0.34</v>
      </c>
      <c r="Q161">
        <f>trueraw!I160*$I161</f>
        <v>-0.09</v>
      </c>
      <c r="R161">
        <f>trueraw!J160*$I161</f>
        <v>-0.25</v>
      </c>
      <c r="S161">
        <f>trueraw!K160*$I161</f>
        <v>-0.68</v>
      </c>
      <c r="T161">
        <f>trueraw!L160*$I161</f>
        <v>-0.15</v>
      </c>
      <c r="U161">
        <f>trueraw!M160*$I161</f>
        <v>1.27</v>
      </c>
      <c r="V161">
        <f>trueraw!N160*$I161</f>
        <v>-0.54</v>
      </c>
      <c r="W161">
        <f>trueraw!O160*$I161</f>
        <v>0.17</v>
      </c>
      <c r="X161">
        <f t="shared" si="33"/>
        <v>1</v>
      </c>
      <c r="Y161">
        <f t="shared" si="33"/>
        <v>0</v>
      </c>
      <c r="Z161">
        <f t="shared" si="33"/>
        <v>0</v>
      </c>
      <c r="AA161">
        <f t="shared" si="33"/>
        <v>0</v>
      </c>
      <c r="AB161">
        <f t="shared" si="33"/>
        <v>0</v>
      </c>
      <c r="AC161">
        <f t="shared" si="33"/>
        <v>0</v>
      </c>
      <c r="AD161">
        <f t="shared" si="33"/>
        <v>0</v>
      </c>
      <c r="AE161">
        <f t="shared" si="33"/>
        <v>0</v>
      </c>
      <c r="AF161">
        <f t="shared" si="33"/>
        <v>0</v>
      </c>
      <c r="AG161">
        <f t="shared" si="33"/>
        <v>0</v>
      </c>
      <c r="AH161">
        <f t="shared" si="25"/>
        <v>0</v>
      </c>
    </row>
    <row r="162" spans="2:34" x14ac:dyDescent="0.35">
      <c r="B162" s="1" t="str">
        <f>VLOOKUP($D162, AVs!$A$3:$B$202, 2, FALSE)</f>
        <v>_______</v>
      </c>
      <c r="C162" s="3">
        <f>VLOOKUP($D162, AVs!$A$3:$C$202, 3, FALSE)</f>
        <v>1</v>
      </c>
      <c r="D162" t="str">
        <f>trueraw!B161</f>
        <v>Tyrese Haliburton</v>
      </c>
      <c r="E162" t="str">
        <f>trueraw!C161</f>
        <v>PG</v>
      </c>
      <c r="F162" t="str">
        <f>trueraw!D161</f>
        <v>SAC</v>
      </c>
      <c r="G162">
        <f>trueraw!E161</f>
        <v>64</v>
      </c>
      <c r="H162">
        <f>trueraw!F161</f>
        <v>26.4</v>
      </c>
      <c r="I162">
        <v>1</v>
      </c>
      <c r="J162">
        <f t="shared" si="26"/>
        <v>-0.7466666666666667</v>
      </c>
      <c r="K162">
        <f t="shared" si="27"/>
        <v>-0.7466666666666667</v>
      </c>
      <c r="L162">
        <f t="shared" si="28"/>
        <v>-1.3777777777777778</v>
      </c>
      <c r="M162">
        <f t="shared" si="29"/>
        <v>-0.85333333333333328</v>
      </c>
      <c r="N162">
        <f t="shared" si="30"/>
        <v>-0.13333333333333344</v>
      </c>
      <c r="O162">
        <f>trueraw!G161*$I162</f>
        <v>-0.3</v>
      </c>
      <c r="P162">
        <f>trueraw!H161*$I162</f>
        <v>0.12</v>
      </c>
      <c r="Q162">
        <f>trueraw!I161*$I162</f>
        <v>-0.12</v>
      </c>
      <c r="R162">
        <f>trueraw!J161*$I162</f>
        <v>-0.2</v>
      </c>
      <c r="S162">
        <f>trueraw!K161*$I162</f>
        <v>-0.57999999999999996</v>
      </c>
      <c r="T162">
        <f>trueraw!L161*$I162</f>
        <v>0.71</v>
      </c>
      <c r="U162">
        <f>trueraw!M161*$I162</f>
        <v>0.83</v>
      </c>
      <c r="V162">
        <f>trueraw!N161*$I162</f>
        <v>-0.61</v>
      </c>
      <c r="W162">
        <f>trueraw!O161*$I162</f>
        <v>-0.69</v>
      </c>
      <c r="X162">
        <f t="shared" si="33"/>
        <v>1</v>
      </c>
      <c r="Y162">
        <f t="shared" si="33"/>
        <v>0</v>
      </c>
      <c r="Z162">
        <f t="shared" si="33"/>
        <v>0</v>
      </c>
      <c r="AA162">
        <f t="shared" si="33"/>
        <v>0</v>
      </c>
      <c r="AB162">
        <f t="shared" si="33"/>
        <v>0</v>
      </c>
      <c r="AC162">
        <f t="shared" si="33"/>
        <v>0</v>
      </c>
      <c r="AD162">
        <f t="shared" si="33"/>
        <v>0</v>
      </c>
      <c r="AE162">
        <f t="shared" si="33"/>
        <v>0</v>
      </c>
      <c r="AF162">
        <f t="shared" si="33"/>
        <v>0</v>
      </c>
      <c r="AG162">
        <f t="shared" si="33"/>
        <v>0</v>
      </c>
      <c r="AH162">
        <f t="shared" si="25"/>
        <v>0</v>
      </c>
    </row>
    <row r="163" spans="2:34" x14ac:dyDescent="0.35">
      <c r="B163" s="1" t="str">
        <f>VLOOKUP($D163, AVs!$A$3:$B$202, 2, FALSE)</f>
        <v>_______</v>
      </c>
      <c r="C163" s="3">
        <f>VLOOKUP($D163, AVs!$A$3:$C$202, 3, FALSE)</f>
        <v>1</v>
      </c>
      <c r="D163" t="str">
        <f>trueraw!B162</f>
        <v>Julius Randle</v>
      </c>
      <c r="E163" t="str">
        <f>trueraw!C162</f>
        <v>PF</v>
      </c>
      <c r="F163" t="str">
        <f>trueraw!D162</f>
        <v>NYK</v>
      </c>
      <c r="G163">
        <f>trueraw!E162</f>
        <v>65</v>
      </c>
      <c r="H163">
        <f>trueraw!F162</f>
        <v>32.200000000000003</v>
      </c>
      <c r="I163">
        <v>1</v>
      </c>
      <c r="J163">
        <f t="shared" si="26"/>
        <v>-0.79444444444444429</v>
      </c>
      <c r="K163">
        <f t="shared" si="27"/>
        <v>-0.79444444444444429</v>
      </c>
      <c r="L163">
        <f t="shared" si="28"/>
        <v>-1.0652777777777778</v>
      </c>
      <c r="M163">
        <f t="shared" si="29"/>
        <v>0.18958333333333319</v>
      </c>
      <c r="N163">
        <f t="shared" si="30"/>
        <v>0.69513888888888897</v>
      </c>
      <c r="O163">
        <f>trueraw!G162*$I163</f>
        <v>0.16</v>
      </c>
      <c r="P163">
        <f>trueraw!H162*$I163</f>
        <v>-1.0900000000000001</v>
      </c>
      <c r="Q163">
        <f>trueraw!I162*$I163</f>
        <v>-0.4</v>
      </c>
      <c r="R163">
        <f>trueraw!J162*$I163</f>
        <v>0.8</v>
      </c>
      <c r="S163">
        <f>trueraw!K162*$I163</f>
        <v>1.85</v>
      </c>
      <c r="T163">
        <f>trueraw!L162*$I163</f>
        <v>0.3</v>
      </c>
      <c r="U163">
        <f>trueraw!M162*$I163</f>
        <v>-0.27</v>
      </c>
      <c r="V163">
        <f>trueraw!N162*$I163</f>
        <v>-0.57999999999999996</v>
      </c>
      <c r="W163">
        <f>trueraw!O162*$I163</f>
        <v>-1.65</v>
      </c>
      <c r="X163">
        <f t="shared" ref="X163:AG172" si="34">IF(EXACT($B163, X$2), 1, 0)</f>
        <v>1</v>
      </c>
      <c r="Y163">
        <f t="shared" si="34"/>
        <v>0</v>
      </c>
      <c r="Z163">
        <f t="shared" si="34"/>
        <v>0</v>
      </c>
      <c r="AA163">
        <f t="shared" si="34"/>
        <v>0</v>
      </c>
      <c r="AB163">
        <f t="shared" si="34"/>
        <v>0</v>
      </c>
      <c r="AC163">
        <f t="shared" si="34"/>
        <v>0</v>
      </c>
      <c r="AD163">
        <f t="shared" si="34"/>
        <v>0</v>
      </c>
      <c r="AE163">
        <f t="shared" si="34"/>
        <v>0</v>
      </c>
      <c r="AF163">
        <f t="shared" si="34"/>
        <v>0</v>
      </c>
      <c r="AG163">
        <f t="shared" si="34"/>
        <v>0</v>
      </c>
      <c r="AH163">
        <f t="shared" si="25"/>
        <v>0</v>
      </c>
    </row>
    <row r="164" spans="2:34" x14ac:dyDescent="0.35">
      <c r="B164" s="1" t="str">
        <f>VLOOKUP($D164, AVs!$A$3:$B$202, 2, FALSE)</f>
        <v>_______</v>
      </c>
      <c r="C164" s="3">
        <f>VLOOKUP($D164, AVs!$A$3:$C$202, 3, FALSE)</f>
        <v>1</v>
      </c>
      <c r="D164" t="str">
        <f>trueraw!B163</f>
        <v>Danny Green</v>
      </c>
      <c r="E164" t="str">
        <f>trueraw!C163</f>
        <v>SG, SF</v>
      </c>
      <c r="F164" t="str">
        <f>trueraw!D163</f>
        <v>PHI</v>
      </c>
      <c r="G164">
        <f>trueraw!E163</f>
        <v>70</v>
      </c>
      <c r="H164">
        <f>trueraw!F163</f>
        <v>24.9</v>
      </c>
      <c r="I164">
        <v>1</v>
      </c>
      <c r="J164">
        <f t="shared" si="26"/>
        <v>-0.90416666666666656</v>
      </c>
      <c r="K164">
        <f t="shared" si="27"/>
        <v>-0.90416666666666656</v>
      </c>
      <c r="L164">
        <f t="shared" si="28"/>
        <v>-0.25277777777777777</v>
      </c>
      <c r="M164">
        <f t="shared" si="29"/>
        <v>-0.69027777777777777</v>
      </c>
      <c r="N164">
        <f t="shared" si="30"/>
        <v>-1.6527777777777777</v>
      </c>
      <c r="O164">
        <f>trueraw!G163*$I164</f>
        <v>-0.72</v>
      </c>
      <c r="P164">
        <f>trueraw!H163*$I164</f>
        <v>-0.22</v>
      </c>
      <c r="Q164">
        <f>trueraw!I163*$I164</f>
        <v>0.45</v>
      </c>
      <c r="R164">
        <f>trueraw!J163*$I164</f>
        <v>-0.76</v>
      </c>
      <c r="S164">
        <f>trueraw!K163*$I164</f>
        <v>-0.56000000000000005</v>
      </c>
      <c r="T164">
        <f>trueraw!L163*$I164</f>
        <v>-0.67</v>
      </c>
      <c r="U164">
        <f>trueraw!M163*$I164</f>
        <v>0.73</v>
      </c>
      <c r="V164">
        <f>trueraw!N163*$I164</f>
        <v>0.05</v>
      </c>
      <c r="W164">
        <f>trueraw!O163*$I164</f>
        <v>0.77</v>
      </c>
      <c r="X164">
        <f t="shared" si="34"/>
        <v>1</v>
      </c>
      <c r="Y164">
        <f t="shared" si="34"/>
        <v>0</v>
      </c>
      <c r="Z164">
        <f t="shared" si="34"/>
        <v>0</v>
      </c>
      <c r="AA164">
        <f t="shared" si="34"/>
        <v>0</v>
      </c>
      <c r="AB164">
        <f t="shared" si="34"/>
        <v>0</v>
      </c>
      <c r="AC164">
        <f t="shared" si="34"/>
        <v>0</v>
      </c>
      <c r="AD164">
        <f t="shared" si="34"/>
        <v>0</v>
      </c>
      <c r="AE164">
        <f t="shared" si="34"/>
        <v>0</v>
      </c>
      <c r="AF164">
        <f t="shared" si="34"/>
        <v>0</v>
      </c>
      <c r="AG164">
        <f t="shared" si="34"/>
        <v>0</v>
      </c>
      <c r="AH164">
        <f t="shared" si="25"/>
        <v>0</v>
      </c>
    </row>
    <row r="165" spans="2:34" x14ac:dyDescent="0.35">
      <c r="B165" s="1" t="str">
        <f>VLOOKUP($D165, AVs!$A$3:$B$202, 2, FALSE)</f>
        <v>_______</v>
      </c>
      <c r="C165" s="3">
        <f>VLOOKUP($D165, AVs!$A$3:$C$202, 3, FALSE)</f>
        <v>1</v>
      </c>
      <c r="D165" t="str">
        <f>trueraw!B164</f>
        <v>Justin Holiday</v>
      </c>
      <c r="E165" t="str">
        <f>trueraw!C164</f>
        <v>SG, SF</v>
      </c>
      <c r="F165" t="str">
        <f>trueraw!D164</f>
        <v>IND</v>
      </c>
      <c r="G165">
        <f>trueraw!E164</f>
        <v>67</v>
      </c>
      <c r="H165">
        <f>trueraw!F164</f>
        <v>22.5</v>
      </c>
      <c r="I165">
        <v>1</v>
      </c>
      <c r="J165">
        <f t="shared" si="26"/>
        <v>-0.89333333333333376</v>
      </c>
      <c r="K165">
        <f t="shared" si="27"/>
        <v>-0.89333333333333376</v>
      </c>
      <c r="L165">
        <f t="shared" si="28"/>
        <v>-0.21402777777777776</v>
      </c>
      <c r="M165">
        <f t="shared" si="29"/>
        <v>-0.85611111111111127</v>
      </c>
      <c r="N165">
        <f t="shared" si="30"/>
        <v>-2.000694444444445</v>
      </c>
      <c r="O165">
        <f>trueraw!G164*$I165</f>
        <v>-0.45</v>
      </c>
      <c r="P165">
        <f>trueraw!H164*$I165</f>
        <v>-0.04</v>
      </c>
      <c r="Q165">
        <f>trueraw!I164*$I165</f>
        <v>0.16</v>
      </c>
      <c r="R165">
        <f>trueraw!J164*$I165</f>
        <v>-0.88</v>
      </c>
      <c r="S165">
        <f>trueraw!K164*$I165</f>
        <v>-0.75</v>
      </c>
      <c r="T165">
        <f>trueraw!L164*$I165</f>
        <v>-0.73</v>
      </c>
      <c r="U165">
        <f>trueraw!M164*$I165</f>
        <v>0.49</v>
      </c>
      <c r="V165">
        <f>trueraw!N164*$I165</f>
        <v>0.05</v>
      </c>
      <c r="W165">
        <f>trueraw!O164*$I165</f>
        <v>1.19</v>
      </c>
      <c r="X165">
        <f t="shared" si="34"/>
        <v>1</v>
      </c>
      <c r="Y165">
        <f t="shared" si="34"/>
        <v>0</v>
      </c>
      <c r="Z165">
        <f t="shared" si="34"/>
        <v>0</v>
      </c>
      <c r="AA165">
        <f t="shared" si="34"/>
        <v>0</v>
      </c>
      <c r="AB165">
        <f t="shared" si="34"/>
        <v>0</v>
      </c>
      <c r="AC165">
        <f t="shared" si="34"/>
        <v>0</v>
      </c>
      <c r="AD165">
        <f t="shared" si="34"/>
        <v>0</v>
      </c>
      <c r="AE165">
        <f t="shared" si="34"/>
        <v>0</v>
      </c>
      <c r="AF165">
        <f t="shared" si="34"/>
        <v>0</v>
      </c>
      <c r="AG165">
        <f t="shared" si="34"/>
        <v>0</v>
      </c>
      <c r="AH165">
        <f t="shared" si="25"/>
        <v>0</v>
      </c>
    </row>
    <row r="166" spans="2:34" x14ac:dyDescent="0.35">
      <c r="B166" s="1" t="str">
        <f>VLOOKUP($D166, AVs!$A$3:$B$202, 2, FALSE)</f>
        <v>_______</v>
      </c>
      <c r="C166" s="3">
        <f>VLOOKUP($D166, AVs!$A$3:$C$202, 3, FALSE)</f>
        <v>1</v>
      </c>
      <c r="D166" t="str">
        <f>trueraw!B165</f>
        <v>Kevin Porter Jr.</v>
      </c>
      <c r="E166" t="str">
        <f>trueraw!C165</f>
        <v>SG</v>
      </c>
      <c r="F166" t="str">
        <f>trueraw!D165</f>
        <v>CLE</v>
      </c>
      <c r="G166">
        <f>trueraw!E165</f>
        <v>64</v>
      </c>
      <c r="H166">
        <f>trueraw!F165</f>
        <v>27.9</v>
      </c>
      <c r="I166">
        <v>1</v>
      </c>
      <c r="J166">
        <f t="shared" si="26"/>
        <v>-0.84444444444444433</v>
      </c>
      <c r="K166">
        <f t="shared" si="27"/>
        <v>-0.84444444444444433</v>
      </c>
      <c r="L166">
        <f t="shared" si="28"/>
        <v>-0.95111111111111091</v>
      </c>
      <c r="M166">
        <f t="shared" si="29"/>
        <v>-0.63111111111111118</v>
      </c>
      <c r="N166">
        <f t="shared" si="30"/>
        <v>8.0000000000000071E-2</v>
      </c>
      <c r="O166">
        <f>trueraw!G165*$I166</f>
        <v>-0.11</v>
      </c>
      <c r="P166">
        <f>trueraw!H165*$I166</f>
        <v>-0.24</v>
      </c>
      <c r="Q166">
        <f>trueraw!I165*$I166</f>
        <v>0.28000000000000003</v>
      </c>
      <c r="R166">
        <f>trueraw!J165*$I166</f>
        <v>0.13</v>
      </c>
      <c r="S166">
        <f>trueraw!K165*$I166</f>
        <v>-0.19</v>
      </c>
      <c r="T166">
        <f>trueraw!L165*$I166</f>
        <v>0.12</v>
      </c>
      <c r="U166">
        <f>trueraw!M165*$I166</f>
        <v>0.39</v>
      </c>
      <c r="V166">
        <f>trueraw!N165*$I166</f>
        <v>-0.28999999999999998</v>
      </c>
      <c r="W166">
        <f>trueraw!O165*$I166</f>
        <v>-1.04</v>
      </c>
      <c r="X166">
        <f t="shared" si="34"/>
        <v>1</v>
      </c>
      <c r="Y166">
        <f t="shared" si="34"/>
        <v>0</v>
      </c>
      <c r="Z166">
        <f t="shared" si="34"/>
        <v>0</v>
      </c>
      <c r="AA166">
        <f t="shared" si="34"/>
        <v>0</v>
      </c>
      <c r="AB166">
        <f t="shared" si="34"/>
        <v>0</v>
      </c>
      <c r="AC166">
        <f t="shared" si="34"/>
        <v>0</v>
      </c>
      <c r="AD166">
        <f t="shared" si="34"/>
        <v>0</v>
      </c>
      <c r="AE166">
        <f t="shared" si="34"/>
        <v>0</v>
      </c>
      <c r="AF166">
        <f t="shared" si="34"/>
        <v>0</v>
      </c>
      <c r="AG166">
        <f t="shared" si="34"/>
        <v>0</v>
      </c>
      <c r="AH166">
        <f t="shared" si="25"/>
        <v>0</v>
      </c>
    </row>
    <row r="167" spans="2:34" x14ac:dyDescent="0.35">
      <c r="B167" s="1" t="str">
        <f>VLOOKUP($D167, AVs!$A$3:$B$202, 2, FALSE)</f>
        <v>_______</v>
      </c>
      <c r="C167" s="3">
        <f>VLOOKUP($D167, AVs!$A$3:$C$202, 3, FALSE)</f>
        <v>1</v>
      </c>
      <c r="D167" t="str">
        <f>trueraw!B166</f>
        <v>Derrick Favors</v>
      </c>
      <c r="E167" t="str">
        <f>trueraw!C166</f>
        <v>C, PF</v>
      </c>
      <c r="F167" t="str">
        <f>trueraw!D166</f>
        <v>UTA</v>
      </c>
      <c r="G167">
        <f>trueraw!E166</f>
        <v>60</v>
      </c>
      <c r="H167">
        <f>trueraw!F166</f>
        <v>18.600000000000001</v>
      </c>
      <c r="I167">
        <v>1</v>
      </c>
      <c r="J167">
        <f t="shared" si="26"/>
        <v>-0.85000000000000009</v>
      </c>
      <c r="K167">
        <f t="shared" si="27"/>
        <v>-0.85000000000000009</v>
      </c>
      <c r="L167">
        <f t="shared" si="28"/>
        <v>-0.25833333333333358</v>
      </c>
      <c r="M167">
        <f t="shared" si="29"/>
        <v>-2.4999999999999838E-2</v>
      </c>
      <c r="N167">
        <f t="shared" si="30"/>
        <v>-1.5416666666666667</v>
      </c>
      <c r="O167">
        <f>trueraw!G166*$I167</f>
        <v>2.0699999999999998</v>
      </c>
      <c r="P167">
        <f>trueraw!H166*$I167</f>
        <v>-0.99</v>
      </c>
      <c r="Q167">
        <f>trueraw!I166*$I167</f>
        <v>-1.75</v>
      </c>
      <c r="R167">
        <f>trueraw!J166*$I167</f>
        <v>-0.96</v>
      </c>
      <c r="S167">
        <f>trueraw!K166*$I167</f>
        <v>0.98</v>
      </c>
      <c r="T167">
        <f>trueraw!L166*$I167</f>
        <v>-0.71</v>
      </c>
      <c r="U167">
        <f>trueraw!M166*$I167</f>
        <v>-1.07</v>
      </c>
      <c r="V167">
        <f>trueraw!N166*$I167</f>
        <v>0.57999999999999996</v>
      </c>
      <c r="W167">
        <f>trueraw!O166*$I167</f>
        <v>0.83</v>
      </c>
      <c r="X167">
        <f t="shared" si="34"/>
        <v>1</v>
      </c>
      <c r="Y167">
        <f t="shared" si="34"/>
        <v>0</v>
      </c>
      <c r="Z167">
        <f t="shared" si="34"/>
        <v>0</v>
      </c>
      <c r="AA167">
        <f t="shared" si="34"/>
        <v>0</v>
      </c>
      <c r="AB167">
        <f t="shared" si="34"/>
        <v>0</v>
      </c>
      <c r="AC167">
        <f t="shared" si="34"/>
        <v>0</v>
      </c>
      <c r="AD167">
        <f t="shared" si="34"/>
        <v>0</v>
      </c>
      <c r="AE167">
        <f t="shared" si="34"/>
        <v>0</v>
      </c>
      <c r="AF167">
        <f t="shared" si="34"/>
        <v>0</v>
      </c>
      <c r="AG167">
        <f t="shared" si="34"/>
        <v>0</v>
      </c>
      <c r="AH167">
        <f t="shared" si="25"/>
        <v>0</v>
      </c>
    </row>
    <row r="168" spans="2:34" x14ac:dyDescent="0.35">
      <c r="B168" s="1" t="str">
        <f>VLOOKUP($D168, AVs!$A$3:$B$202, 2, FALSE)</f>
        <v>_______</v>
      </c>
      <c r="C168" s="3">
        <f>VLOOKUP($D168, AVs!$A$3:$C$202, 3, FALSE)</f>
        <v>1</v>
      </c>
      <c r="D168" t="str">
        <f>trueraw!B167</f>
        <v>Joe Ingles</v>
      </c>
      <c r="E168" t="str">
        <f>trueraw!C167</f>
        <v>SF</v>
      </c>
      <c r="F168" t="str">
        <f>trueraw!D167</f>
        <v>UTA</v>
      </c>
      <c r="G168">
        <f>trueraw!E167</f>
        <v>68</v>
      </c>
      <c r="H168">
        <f>trueraw!F167</f>
        <v>27.6</v>
      </c>
      <c r="I168">
        <v>1</v>
      </c>
      <c r="J168">
        <f t="shared" si="26"/>
        <v>-0.99166666666666647</v>
      </c>
      <c r="K168">
        <f t="shared" si="27"/>
        <v>-0.99166666666666647</v>
      </c>
      <c r="L168">
        <f t="shared" si="28"/>
        <v>-2.2288888888888891</v>
      </c>
      <c r="M168">
        <f t="shared" si="29"/>
        <v>-0.94444444444444431</v>
      </c>
      <c r="N168">
        <f t="shared" si="30"/>
        <v>-0.64222222222222214</v>
      </c>
      <c r="O168">
        <f>trueraw!G167*$I168</f>
        <v>-0.26</v>
      </c>
      <c r="P168">
        <f>trueraw!H167*$I168</f>
        <v>-0.05</v>
      </c>
      <c r="Q168">
        <f>trueraw!I167*$I168</f>
        <v>0.39</v>
      </c>
      <c r="R168">
        <f>trueraw!J167*$I168</f>
        <v>-0.62</v>
      </c>
      <c r="S168">
        <f>trueraw!K167*$I168</f>
        <v>-0.47</v>
      </c>
      <c r="T168">
        <f>trueraw!L167*$I168</f>
        <v>1.31</v>
      </c>
      <c r="U168">
        <f>trueraw!M167*$I168</f>
        <v>-0.15</v>
      </c>
      <c r="V168">
        <f>trueraw!N167*$I168</f>
        <v>-0.83</v>
      </c>
      <c r="W168">
        <f>trueraw!O167*$I168</f>
        <v>-0.37</v>
      </c>
      <c r="X168">
        <f t="shared" si="34"/>
        <v>1</v>
      </c>
      <c r="Y168">
        <f t="shared" si="34"/>
        <v>0</v>
      </c>
      <c r="Z168">
        <f t="shared" si="34"/>
        <v>0</v>
      </c>
      <c r="AA168">
        <f t="shared" si="34"/>
        <v>0</v>
      </c>
      <c r="AB168">
        <f t="shared" si="34"/>
        <v>0</v>
      </c>
      <c r="AC168">
        <f t="shared" si="34"/>
        <v>0</v>
      </c>
      <c r="AD168">
        <f t="shared" si="34"/>
        <v>0</v>
      </c>
      <c r="AE168">
        <f t="shared" si="34"/>
        <v>0</v>
      </c>
      <c r="AF168">
        <f t="shared" si="34"/>
        <v>0</v>
      </c>
      <c r="AG168">
        <f t="shared" si="34"/>
        <v>0</v>
      </c>
      <c r="AH168">
        <f t="shared" si="25"/>
        <v>0</v>
      </c>
    </row>
    <row r="169" spans="2:34" x14ac:dyDescent="0.35">
      <c r="B169" s="1" t="str">
        <f>VLOOKUP($D169, AVs!$A$3:$B$202, 2, FALSE)</f>
        <v>_______</v>
      </c>
      <c r="C169" s="3">
        <f>VLOOKUP($D169, AVs!$A$3:$C$202, 3, FALSE)</f>
        <v>1</v>
      </c>
      <c r="D169" t="str">
        <f>trueraw!B168</f>
        <v>Josh Okogie</v>
      </c>
      <c r="E169" t="str">
        <f>trueraw!C168</f>
        <v>SG, SF</v>
      </c>
      <c r="F169" t="str">
        <f>trueraw!D168</f>
        <v>MIN</v>
      </c>
      <c r="G169">
        <f>trueraw!E168</f>
        <v>68</v>
      </c>
      <c r="H169">
        <f>trueraw!F168</f>
        <v>25.3</v>
      </c>
      <c r="I169">
        <v>1</v>
      </c>
      <c r="J169">
        <f t="shared" si="26"/>
        <v>-1.1238888888888887</v>
      </c>
      <c r="K169">
        <f t="shared" si="27"/>
        <v>-1.1238888888888887</v>
      </c>
      <c r="L169">
        <f t="shared" si="28"/>
        <v>-0.65166666666666651</v>
      </c>
      <c r="M169">
        <f t="shared" si="29"/>
        <v>-1.5111111111111108</v>
      </c>
      <c r="N169">
        <f t="shared" si="30"/>
        <v>-1.2844444444444443</v>
      </c>
      <c r="O169">
        <f>trueraw!G168*$I169</f>
        <v>-0.3</v>
      </c>
      <c r="P169">
        <f>trueraw!H168*$I169</f>
        <v>0.41</v>
      </c>
      <c r="Q169">
        <f>trueraw!I168*$I169</f>
        <v>-0.7</v>
      </c>
      <c r="R169">
        <f>trueraw!J168*$I169</f>
        <v>-0.57999999999999996</v>
      </c>
      <c r="S169">
        <f>trueraw!K168*$I169</f>
        <v>-0.18</v>
      </c>
      <c r="T169">
        <f>trueraw!L168*$I169</f>
        <v>-0.5</v>
      </c>
      <c r="U169">
        <f>trueraw!M168*$I169</f>
        <v>0.81</v>
      </c>
      <c r="V169">
        <f>trueraw!N168*$I169</f>
        <v>-0.32</v>
      </c>
      <c r="W169">
        <f>trueraw!O168*$I169</f>
        <v>0.17</v>
      </c>
      <c r="X169">
        <f t="shared" si="34"/>
        <v>1</v>
      </c>
      <c r="Y169">
        <f t="shared" si="34"/>
        <v>0</v>
      </c>
      <c r="Z169">
        <f t="shared" si="34"/>
        <v>0</v>
      </c>
      <c r="AA169">
        <f t="shared" si="34"/>
        <v>0</v>
      </c>
      <c r="AB169">
        <f t="shared" si="34"/>
        <v>0</v>
      </c>
      <c r="AC169">
        <f t="shared" si="34"/>
        <v>0</v>
      </c>
      <c r="AD169">
        <f t="shared" si="34"/>
        <v>0</v>
      </c>
      <c r="AE169">
        <f t="shared" si="34"/>
        <v>0</v>
      </c>
      <c r="AF169">
        <f t="shared" si="34"/>
        <v>0</v>
      </c>
      <c r="AG169">
        <f t="shared" si="34"/>
        <v>0</v>
      </c>
      <c r="AH169">
        <f t="shared" si="25"/>
        <v>0</v>
      </c>
    </row>
    <row r="170" spans="2:34" x14ac:dyDescent="0.35">
      <c r="B170" s="1" t="str">
        <f>VLOOKUP($D170, AVs!$A$3:$B$202, 2, FALSE)</f>
        <v>_______</v>
      </c>
      <c r="C170" s="3">
        <f>VLOOKUP($D170, AVs!$A$3:$C$202, 3, FALSE)</f>
        <v>1</v>
      </c>
      <c r="D170" t="str">
        <f>trueraw!B169</f>
        <v>Andrew Wiggins</v>
      </c>
      <c r="E170" t="str">
        <f>trueraw!C169</f>
        <v>SF, SG</v>
      </c>
      <c r="F170" t="str">
        <f>trueraw!D169</f>
        <v>GSW</v>
      </c>
      <c r="G170">
        <f>trueraw!E169</f>
        <v>67</v>
      </c>
      <c r="H170">
        <f>trueraw!F169</f>
        <v>32.799999999999997</v>
      </c>
      <c r="I170">
        <v>1</v>
      </c>
      <c r="J170">
        <f t="shared" si="26"/>
        <v>-1.1445833333333333</v>
      </c>
      <c r="K170">
        <f t="shared" si="27"/>
        <v>-1.1445833333333333</v>
      </c>
      <c r="L170">
        <f t="shared" si="28"/>
        <v>-1.4609722222222221</v>
      </c>
      <c r="M170">
        <f t="shared" si="29"/>
        <v>-5.5833333333333124E-2</v>
      </c>
      <c r="N170">
        <f t="shared" si="30"/>
        <v>-0.30708333333333321</v>
      </c>
      <c r="O170">
        <f>trueraw!G169*$I170</f>
        <v>-0.46</v>
      </c>
      <c r="P170">
        <f>trueraw!H169*$I170</f>
        <v>-1.17</v>
      </c>
      <c r="Q170">
        <f>trueraw!I169*$I170</f>
        <v>0.24</v>
      </c>
      <c r="R170">
        <f>trueraw!J169*$I170</f>
        <v>0.88</v>
      </c>
      <c r="S170">
        <f>trueraw!K169*$I170</f>
        <v>-0.28000000000000003</v>
      </c>
      <c r="T170">
        <f>trueraw!L169*$I170</f>
        <v>0.34</v>
      </c>
      <c r="U170">
        <f>trueraw!M169*$I170</f>
        <v>-0.61</v>
      </c>
      <c r="V170">
        <f>trueraw!N169*$I170</f>
        <v>0.73</v>
      </c>
      <c r="W170">
        <f>trueraw!O169*$I170</f>
        <v>-0.9</v>
      </c>
      <c r="X170">
        <f t="shared" si="34"/>
        <v>1</v>
      </c>
      <c r="Y170">
        <f t="shared" si="34"/>
        <v>0</v>
      </c>
      <c r="Z170">
        <f t="shared" si="34"/>
        <v>0</v>
      </c>
      <c r="AA170">
        <f t="shared" si="34"/>
        <v>0</v>
      </c>
      <c r="AB170">
        <f t="shared" si="34"/>
        <v>0</v>
      </c>
      <c r="AC170">
        <f t="shared" si="34"/>
        <v>0</v>
      </c>
      <c r="AD170">
        <f t="shared" si="34"/>
        <v>0</v>
      </c>
      <c r="AE170">
        <f t="shared" si="34"/>
        <v>0</v>
      </c>
      <c r="AF170">
        <f t="shared" si="34"/>
        <v>0</v>
      </c>
      <c r="AG170">
        <f t="shared" si="34"/>
        <v>0</v>
      </c>
      <c r="AH170">
        <f t="shared" si="25"/>
        <v>0</v>
      </c>
    </row>
    <row r="171" spans="2:34" x14ac:dyDescent="0.35">
      <c r="B171" s="1" t="str">
        <f>VLOOKUP($D171, AVs!$A$3:$B$202, 2, FALSE)</f>
        <v>_______</v>
      </c>
      <c r="C171" s="3">
        <f>VLOOKUP($D171, AVs!$A$3:$C$202, 3, FALSE)</f>
        <v>1</v>
      </c>
      <c r="D171" t="str">
        <f>trueraw!B170</f>
        <v>Svi Mykhailiuk</v>
      </c>
      <c r="E171" t="str">
        <f>trueraw!C170</f>
        <v>SG, SF</v>
      </c>
      <c r="F171" t="str">
        <f>trueraw!D170</f>
        <v>DET</v>
      </c>
      <c r="G171">
        <f>trueraw!E170</f>
        <v>67</v>
      </c>
      <c r="H171">
        <f>trueraw!F170</f>
        <v>26.8</v>
      </c>
      <c r="I171">
        <v>1</v>
      </c>
      <c r="J171">
        <f t="shared" si="26"/>
        <v>-1.2097222222222224</v>
      </c>
      <c r="K171">
        <f t="shared" si="27"/>
        <v>-1.2097222222222224</v>
      </c>
      <c r="L171">
        <f t="shared" si="28"/>
        <v>-1.1538888888888892</v>
      </c>
      <c r="M171">
        <f t="shared" si="29"/>
        <v>-1.4609722222222226</v>
      </c>
      <c r="N171">
        <f t="shared" si="30"/>
        <v>-1.3865277777777778</v>
      </c>
      <c r="O171">
        <f>trueraw!G170*$I171</f>
        <v>-0.67</v>
      </c>
      <c r="P171">
        <f>trueraw!H170*$I171</f>
        <v>0.27</v>
      </c>
      <c r="Q171">
        <f>trueraw!I170*$I171</f>
        <v>1.17</v>
      </c>
      <c r="R171">
        <f>trueraw!J170*$I171</f>
        <v>-0.24</v>
      </c>
      <c r="S171">
        <f>trueraw!K170*$I171</f>
        <v>-0.97</v>
      </c>
      <c r="T171">
        <f>trueraw!L170*$I171</f>
        <v>-0.06</v>
      </c>
      <c r="U171">
        <f>trueraw!M170*$I171</f>
        <v>-0.02</v>
      </c>
      <c r="V171">
        <f>trueraw!N170*$I171</f>
        <v>-0.97</v>
      </c>
      <c r="W171">
        <f>trueraw!O170*$I171</f>
        <v>0.19</v>
      </c>
      <c r="X171">
        <f t="shared" si="34"/>
        <v>1</v>
      </c>
      <c r="Y171">
        <f t="shared" si="34"/>
        <v>0</v>
      </c>
      <c r="Z171">
        <f t="shared" si="34"/>
        <v>0</v>
      </c>
      <c r="AA171">
        <f t="shared" si="34"/>
        <v>0</v>
      </c>
      <c r="AB171">
        <f t="shared" si="34"/>
        <v>0</v>
      </c>
      <c r="AC171">
        <f t="shared" si="34"/>
        <v>0</v>
      </c>
      <c r="AD171">
        <f t="shared" si="34"/>
        <v>0</v>
      </c>
      <c r="AE171">
        <f t="shared" si="34"/>
        <v>0</v>
      </c>
      <c r="AF171">
        <f t="shared" si="34"/>
        <v>0</v>
      </c>
      <c r="AG171">
        <f t="shared" si="34"/>
        <v>0</v>
      </c>
      <c r="AH171">
        <f t="shared" si="25"/>
        <v>0</v>
      </c>
    </row>
    <row r="172" spans="2:34" x14ac:dyDescent="0.35">
      <c r="B172" s="1" t="str">
        <f>VLOOKUP($D172, AVs!$A$3:$B$202, 2, FALSE)</f>
        <v>_______</v>
      </c>
      <c r="C172" s="3">
        <f>VLOOKUP($D172, AVs!$A$3:$C$202, 3, FALSE)</f>
        <v>1</v>
      </c>
      <c r="D172" t="str">
        <f>trueraw!B171</f>
        <v>Gary Trent Jr.</v>
      </c>
      <c r="E172" t="str">
        <f>trueraw!C171</f>
        <v>SG</v>
      </c>
      <c r="F172" t="str">
        <f>trueraw!D171</f>
        <v>POR</v>
      </c>
      <c r="G172">
        <f>trueraw!E171</f>
        <v>64</v>
      </c>
      <c r="H172">
        <f>trueraw!F171</f>
        <v>26.4</v>
      </c>
      <c r="I172">
        <v>1</v>
      </c>
      <c r="J172">
        <f t="shared" si="26"/>
        <v>-1.1555555555555554</v>
      </c>
      <c r="K172">
        <f t="shared" si="27"/>
        <v>-1.1555555555555554</v>
      </c>
      <c r="L172">
        <f t="shared" si="28"/>
        <v>-0.52444444444444438</v>
      </c>
      <c r="M172">
        <f t="shared" si="29"/>
        <v>-1.2177777777777776</v>
      </c>
      <c r="N172">
        <f t="shared" si="30"/>
        <v>-1.4044444444444444</v>
      </c>
      <c r="O172">
        <f>trueraw!G171*$I172</f>
        <v>-0.25</v>
      </c>
      <c r="P172">
        <f>trueraw!H171*$I172</f>
        <v>7.0000000000000007E-2</v>
      </c>
      <c r="Q172">
        <f>trueraw!I171*$I172</f>
        <v>0.82</v>
      </c>
      <c r="R172">
        <f>trueraw!J171*$I172</f>
        <v>-0.53</v>
      </c>
      <c r="S172">
        <f>trueraw!K171*$I172</f>
        <v>-1.1499999999999999</v>
      </c>
      <c r="T172">
        <f>trueraw!L171*$I172</f>
        <v>-0.71</v>
      </c>
      <c r="U172">
        <f>trueraw!M171*$I172</f>
        <v>0.56000000000000005</v>
      </c>
      <c r="V172">
        <f>trueraw!N171*$I172</f>
        <v>-0.39</v>
      </c>
      <c r="W172">
        <f>trueraw!O171*$I172</f>
        <v>0.28000000000000003</v>
      </c>
      <c r="X172">
        <f t="shared" si="34"/>
        <v>1</v>
      </c>
      <c r="Y172">
        <f t="shared" si="34"/>
        <v>0</v>
      </c>
      <c r="Z172">
        <f t="shared" si="34"/>
        <v>0</v>
      </c>
      <c r="AA172">
        <f t="shared" si="34"/>
        <v>0</v>
      </c>
      <c r="AB172">
        <f t="shared" si="34"/>
        <v>0</v>
      </c>
      <c r="AC172">
        <f t="shared" si="34"/>
        <v>0</v>
      </c>
      <c r="AD172">
        <f t="shared" si="34"/>
        <v>0</v>
      </c>
      <c r="AE172">
        <f t="shared" si="34"/>
        <v>0</v>
      </c>
      <c r="AF172">
        <f t="shared" si="34"/>
        <v>0</v>
      </c>
      <c r="AG172">
        <f t="shared" si="34"/>
        <v>0</v>
      </c>
      <c r="AH172">
        <f t="shared" si="25"/>
        <v>0</v>
      </c>
    </row>
    <row r="173" spans="2:34" x14ac:dyDescent="0.35">
      <c r="B173" s="1" t="str">
        <f>VLOOKUP($D173, AVs!$A$3:$B$202, 2, FALSE)</f>
        <v>_______</v>
      </c>
      <c r="C173" s="3">
        <f>VLOOKUP($D173, AVs!$A$3:$C$202, 3, FALSE)</f>
        <v>1</v>
      </c>
      <c r="D173" t="str">
        <f>trueraw!B172</f>
        <v>Monte Morris</v>
      </c>
      <c r="E173" t="str">
        <f>trueraw!C172</f>
        <v>PG</v>
      </c>
      <c r="F173" t="str">
        <f>trueraw!D172</f>
        <v>DEN</v>
      </c>
      <c r="G173">
        <f>trueraw!E172</f>
        <v>67</v>
      </c>
      <c r="H173">
        <f>trueraw!F172</f>
        <v>22.7</v>
      </c>
      <c r="I173">
        <v>1</v>
      </c>
      <c r="J173">
        <f t="shared" si="26"/>
        <v>-1.2376388888888887</v>
      </c>
      <c r="K173">
        <f t="shared" si="27"/>
        <v>-1.2376388888888887</v>
      </c>
      <c r="L173">
        <f t="shared" si="28"/>
        <v>-1.8425</v>
      </c>
      <c r="M173">
        <f t="shared" si="29"/>
        <v>-1.5261111111111112</v>
      </c>
      <c r="N173">
        <f t="shared" si="30"/>
        <v>-2.1402777777777775</v>
      </c>
      <c r="O173">
        <f>trueraw!G172*$I173</f>
        <v>0.09</v>
      </c>
      <c r="P173">
        <f>trueraw!H172*$I173</f>
        <v>0.31</v>
      </c>
      <c r="Q173">
        <f>trueraw!I172*$I173</f>
        <v>-0.67</v>
      </c>
      <c r="R173">
        <f>trueraw!J172*$I173</f>
        <v>-0.56000000000000005</v>
      </c>
      <c r="S173">
        <f>trueraw!K172*$I173</f>
        <v>-1.19</v>
      </c>
      <c r="T173">
        <f>trueraw!L172*$I173</f>
        <v>0.65</v>
      </c>
      <c r="U173">
        <f>trueraw!M172*$I173</f>
        <v>-0.15</v>
      </c>
      <c r="V173">
        <f>trueraw!N172*$I173</f>
        <v>-0.78</v>
      </c>
      <c r="W173">
        <f>trueraw!O172*$I173</f>
        <v>0.97</v>
      </c>
      <c r="X173">
        <f t="shared" ref="X173:AG182" si="35">IF(EXACT($B173, X$2), 1, 0)</f>
        <v>1</v>
      </c>
      <c r="Y173">
        <f t="shared" si="35"/>
        <v>0</v>
      </c>
      <c r="Z173">
        <f t="shared" si="35"/>
        <v>0</v>
      </c>
      <c r="AA173">
        <f t="shared" si="35"/>
        <v>0</v>
      </c>
      <c r="AB173">
        <f t="shared" si="35"/>
        <v>0</v>
      </c>
      <c r="AC173">
        <f t="shared" si="35"/>
        <v>0</v>
      </c>
      <c r="AD173">
        <f t="shared" si="35"/>
        <v>0</v>
      </c>
      <c r="AE173">
        <f t="shared" si="35"/>
        <v>0</v>
      </c>
      <c r="AF173">
        <f t="shared" si="35"/>
        <v>0</v>
      </c>
      <c r="AG173">
        <f t="shared" si="35"/>
        <v>0</v>
      </c>
      <c r="AH173">
        <f t="shared" si="25"/>
        <v>0</v>
      </c>
    </row>
    <row r="174" spans="2:34" x14ac:dyDescent="0.35">
      <c r="B174" s="1" t="str">
        <f>VLOOKUP($D174, AVs!$A$3:$B$202, 2, FALSE)</f>
        <v>_______</v>
      </c>
      <c r="C174" s="3">
        <f>VLOOKUP($D174, AVs!$A$3:$C$202, 3, FALSE)</f>
        <v>1</v>
      </c>
      <c r="D174" t="str">
        <f>trueraw!B173</f>
        <v>Dario Saric</v>
      </c>
      <c r="E174" t="str">
        <f>trueraw!C173</f>
        <v>PF</v>
      </c>
      <c r="F174" t="str">
        <f>trueraw!D173</f>
        <v>PHX</v>
      </c>
      <c r="G174">
        <f>trueraw!E173</f>
        <v>60</v>
      </c>
      <c r="H174">
        <f>trueraw!F173</f>
        <v>22.1</v>
      </c>
      <c r="I174">
        <v>1</v>
      </c>
      <c r="J174">
        <f t="shared" si="26"/>
        <v>-1.1250000000000002</v>
      </c>
      <c r="K174">
        <f t="shared" si="27"/>
        <v>-1.1250000000000002</v>
      </c>
      <c r="L174">
        <f t="shared" si="28"/>
        <v>-0.74166666666666681</v>
      </c>
      <c r="M174">
        <f t="shared" si="29"/>
        <v>-1.5333333333333337</v>
      </c>
      <c r="N174">
        <f t="shared" si="30"/>
        <v>-1.3583333333333334</v>
      </c>
      <c r="O174">
        <f>trueraw!G173*$I174</f>
        <v>0.36</v>
      </c>
      <c r="P174">
        <f>trueraw!H173*$I174</f>
        <v>0.49</v>
      </c>
      <c r="Q174">
        <f>trueraw!I173*$I174</f>
        <v>-0.14000000000000001</v>
      </c>
      <c r="R174">
        <f>trueraw!J173*$I174</f>
        <v>-0.51</v>
      </c>
      <c r="S174">
        <f>trueraw!K173*$I174</f>
        <v>0.31</v>
      </c>
      <c r="T174">
        <f>trueraw!L173*$I174</f>
        <v>-0.46</v>
      </c>
      <c r="U174">
        <f>trueraw!M173*$I174</f>
        <v>-0.88</v>
      </c>
      <c r="V174">
        <f>trueraw!N173*$I174</f>
        <v>-0.8</v>
      </c>
      <c r="W174">
        <f>trueraw!O173*$I174</f>
        <v>0.28000000000000003</v>
      </c>
      <c r="X174">
        <f t="shared" si="35"/>
        <v>1</v>
      </c>
      <c r="Y174">
        <f t="shared" si="35"/>
        <v>0</v>
      </c>
      <c r="Z174">
        <f t="shared" si="35"/>
        <v>0</v>
      </c>
      <c r="AA174">
        <f t="shared" si="35"/>
        <v>0</v>
      </c>
      <c r="AB174">
        <f t="shared" si="35"/>
        <v>0</v>
      </c>
      <c r="AC174">
        <f t="shared" si="35"/>
        <v>0</v>
      </c>
      <c r="AD174">
        <f t="shared" si="35"/>
        <v>0</v>
      </c>
      <c r="AE174">
        <f t="shared" si="35"/>
        <v>0</v>
      </c>
      <c r="AF174">
        <f t="shared" si="35"/>
        <v>0</v>
      </c>
      <c r="AG174">
        <f t="shared" si="35"/>
        <v>0</v>
      </c>
      <c r="AH174">
        <f t="shared" si="25"/>
        <v>0</v>
      </c>
    </row>
    <row r="175" spans="2:34" x14ac:dyDescent="0.35">
      <c r="B175" s="1" t="str">
        <f>VLOOKUP($D175, AVs!$A$3:$B$202, 2, FALSE)</f>
        <v>_______</v>
      </c>
      <c r="C175" s="3">
        <f>VLOOKUP($D175, AVs!$A$3:$C$202, 3, FALSE)</f>
        <v>1</v>
      </c>
      <c r="D175" t="str">
        <f>trueraw!B174</f>
        <v>LaMelo Ball</v>
      </c>
      <c r="E175" t="str">
        <f>trueraw!C174</f>
        <v>PG</v>
      </c>
      <c r="F175" t="str">
        <f>trueraw!D174</f>
        <v>CHA</v>
      </c>
      <c r="G175">
        <f>trueraw!E174</f>
        <v>65</v>
      </c>
      <c r="H175">
        <f>trueraw!F174</f>
        <v>28.4</v>
      </c>
      <c r="I175">
        <v>1</v>
      </c>
      <c r="J175">
        <f t="shared" si="26"/>
        <v>-1.2729166666666671</v>
      </c>
      <c r="K175">
        <f t="shared" si="27"/>
        <v>-1.2729166666666671</v>
      </c>
      <c r="L175">
        <f t="shared" si="28"/>
        <v>-3.1236111111111113</v>
      </c>
      <c r="M175">
        <f t="shared" si="29"/>
        <v>-0.81250000000000011</v>
      </c>
      <c r="N175">
        <f t="shared" si="30"/>
        <v>1.8055555555554971E-2</v>
      </c>
      <c r="O175">
        <f>trueraw!G174*$I175</f>
        <v>-1.85</v>
      </c>
      <c r="P175">
        <f>trueraw!H174*$I175</f>
        <v>-0.51</v>
      </c>
      <c r="Q175">
        <f>trueraw!I174*$I175</f>
        <v>0.13</v>
      </c>
      <c r="R175">
        <f>trueraw!J174*$I175</f>
        <v>0.03</v>
      </c>
      <c r="S175">
        <f>trueraw!K174*$I175</f>
        <v>0.14000000000000001</v>
      </c>
      <c r="T175">
        <f>trueraw!L174*$I175</f>
        <v>2.0499999999999998</v>
      </c>
      <c r="U175">
        <f>trueraw!M174*$I175</f>
        <v>0.81</v>
      </c>
      <c r="V175">
        <f>trueraw!N174*$I175</f>
        <v>-0.78</v>
      </c>
      <c r="W175">
        <f>trueraw!O174*$I175</f>
        <v>-1.43</v>
      </c>
      <c r="X175">
        <f t="shared" si="35"/>
        <v>1</v>
      </c>
      <c r="Y175">
        <f t="shared" si="35"/>
        <v>0</v>
      </c>
      <c r="Z175">
        <f t="shared" si="35"/>
        <v>0</v>
      </c>
      <c r="AA175">
        <f t="shared" si="35"/>
        <v>0</v>
      </c>
      <c r="AB175">
        <f t="shared" si="35"/>
        <v>0</v>
      </c>
      <c r="AC175">
        <f t="shared" si="35"/>
        <v>0</v>
      </c>
      <c r="AD175">
        <f t="shared" si="35"/>
        <v>0</v>
      </c>
      <c r="AE175">
        <f t="shared" si="35"/>
        <v>0</v>
      </c>
      <c r="AF175">
        <f t="shared" si="35"/>
        <v>0</v>
      </c>
      <c r="AG175">
        <f t="shared" si="35"/>
        <v>0</v>
      </c>
      <c r="AH175">
        <f t="shared" si="25"/>
        <v>0</v>
      </c>
    </row>
    <row r="176" spans="2:34" x14ac:dyDescent="0.35">
      <c r="B176" s="1" t="str">
        <f>VLOOKUP($D176, AVs!$A$3:$B$202, 2, FALSE)</f>
        <v>_______</v>
      </c>
      <c r="C176" s="3">
        <f>VLOOKUP($D176, AVs!$A$3:$C$202, 3, FALSE)</f>
        <v>1</v>
      </c>
      <c r="D176" t="str">
        <f>trueraw!B175</f>
        <v>Dennis Schroder</v>
      </c>
      <c r="E176" t="str">
        <f>trueraw!C175</f>
        <v>PG</v>
      </c>
      <c r="F176" t="str">
        <f>trueraw!D175</f>
        <v>LAL</v>
      </c>
      <c r="G176">
        <f>trueraw!E175</f>
        <v>67</v>
      </c>
      <c r="H176">
        <f>trueraw!F175</f>
        <v>28.9</v>
      </c>
      <c r="I176">
        <v>1</v>
      </c>
      <c r="J176">
        <f t="shared" si="26"/>
        <v>-1.3493055555555555</v>
      </c>
      <c r="K176">
        <f t="shared" si="27"/>
        <v>-1.3493055555555555</v>
      </c>
      <c r="L176">
        <f t="shared" si="28"/>
        <v>-1.805277777777778</v>
      </c>
      <c r="M176">
        <f t="shared" si="29"/>
        <v>-2.1030555555555557</v>
      </c>
      <c r="N176">
        <f t="shared" si="30"/>
        <v>-0.73513888888888879</v>
      </c>
      <c r="O176">
        <f>trueraw!G175*$I176</f>
        <v>-0.22</v>
      </c>
      <c r="P176">
        <f>trueraw!H175*$I176</f>
        <v>0.81</v>
      </c>
      <c r="Q176">
        <f>trueraw!I175*$I176</f>
        <v>0.09</v>
      </c>
      <c r="R176">
        <f>trueraw!J175*$I176</f>
        <v>0.4</v>
      </c>
      <c r="S176">
        <f>trueraw!K175*$I176</f>
        <v>-0.72</v>
      </c>
      <c r="T176">
        <f>trueraw!L175*$I176</f>
        <v>0.49</v>
      </c>
      <c r="U176">
        <f>trueraw!M175*$I176</f>
        <v>-0.76</v>
      </c>
      <c r="V176">
        <f>trueraw!N175*$I176</f>
        <v>-0.88</v>
      </c>
      <c r="W176">
        <f>trueraw!O175*$I176</f>
        <v>-0.66</v>
      </c>
      <c r="X176">
        <f t="shared" si="35"/>
        <v>1</v>
      </c>
      <c r="Y176">
        <f t="shared" si="35"/>
        <v>0</v>
      </c>
      <c r="Z176">
        <f t="shared" si="35"/>
        <v>0</v>
      </c>
      <c r="AA176">
        <f t="shared" si="35"/>
        <v>0</v>
      </c>
      <c r="AB176">
        <f t="shared" si="35"/>
        <v>0</v>
      </c>
      <c r="AC176">
        <f t="shared" si="35"/>
        <v>0</v>
      </c>
      <c r="AD176">
        <f t="shared" si="35"/>
        <v>0</v>
      </c>
      <c r="AE176">
        <f t="shared" si="35"/>
        <v>0</v>
      </c>
      <c r="AF176">
        <f t="shared" si="35"/>
        <v>0</v>
      </c>
      <c r="AG176">
        <f t="shared" si="35"/>
        <v>0</v>
      </c>
      <c r="AH176">
        <f t="shared" si="25"/>
        <v>0</v>
      </c>
    </row>
    <row r="177" spans="2:34" x14ac:dyDescent="0.35">
      <c r="B177" s="1" t="str">
        <f>VLOOKUP($D177, AVs!$A$3:$B$202, 2, FALSE)</f>
        <v>_______</v>
      </c>
      <c r="C177" s="3">
        <f>VLOOKUP($D177, AVs!$A$3:$C$202, 3, FALSE)</f>
        <v>1</v>
      </c>
      <c r="D177" t="str">
        <f>trueraw!B176</f>
        <v>Enes Kanter</v>
      </c>
      <c r="E177" t="str">
        <f>trueraw!C176</f>
        <v>C</v>
      </c>
      <c r="F177" t="str">
        <f>trueraw!D176</f>
        <v>POR</v>
      </c>
      <c r="G177">
        <f>trueraw!E176</f>
        <v>55</v>
      </c>
      <c r="H177">
        <f>trueraw!F176</f>
        <v>16</v>
      </c>
      <c r="I177">
        <v>1</v>
      </c>
      <c r="J177">
        <f t="shared" si="26"/>
        <v>-1.138194444444445</v>
      </c>
      <c r="K177">
        <f t="shared" si="27"/>
        <v>-1.138194444444445</v>
      </c>
      <c r="L177">
        <f t="shared" si="28"/>
        <v>-0.49652777777777785</v>
      </c>
      <c r="M177">
        <f t="shared" si="29"/>
        <v>-0.75625000000000042</v>
      </c>
      <c r="N177">
        <f t="shared" si="30"/>
        <v>-1.5354166666666671</v>
      </c>
      <c r="O177">
        <f>trueraw!G176*$I177</f>
        <v>1.63</v>
      </c>
      <c r="P177">
        <f>trueraw!H176*$I177</f>
        <v>-0.5</v>
      </c>
      <c r="Q177">
        <f>trueraw!I176*$I177</f>
        <v>-1.74</v>
      </c>
      <c r="R177">
        <f>trueraw!J176*$I177</f>
        <v>-0.82</v>
      </c>
      <c r="S177">
        <f>trueraw!K176*$I177</f>
        <v>0.95</v>
      </c>
      <c r="T177">
        <f>trueraw!L176*$I177</f>
        <v>-0.84</v>
      </c>
      <c r="U177">
        <f>trueraw!M176*$I177</f>
        <v>-1.2</v>
      </c>
      <c r="V177">
        <f>trueraw!N176*$I177</f>
        <v>0.51</v>
      </c>
      <c r="W177">
        <f>trueraw!O176*$I177</f>
        <v>0.52</v>
      </c>
      <c r="X177">
        <f t="shared" si="35"/>
        <v>1</v>
      </c>
      <c r="Y177">
        <f t="shared" si="35"/>
        <v>0</v>
      </c>
      <c r="Z177">
        <f t="shared" si="35"/>
        <v>0</v>
      </c>
      <c r="AA177">
        <f t="shared" si="35"/>
        <v>0</v>
      </c>
      <c r="AB177">
        <f t="shared" si="35"/>
        <v>0</v>
      </c>
      <c r="AC177">
        <f t="shared" si="35"/>
        <v>0</v>
      </c>
      <c r="AD177">
        <f t="shared" si="35"/>
        <v>0</v>
      </c>
      <c r="AE177">
        <f t="shared" si="35"/>
        <v>0</v>
      </c>
      <c r="AF177">
        <f t="shared" si="35"/>
        <v>0</v>
      </c>
      <c r="AG177">
        <f t="shared" si="35"/>
        <v>0</v>
      </c>
      <c r="AH177">
        <f t="shared" si="25"/>
        <v>0</v>
      </c>
    </row>
    <row r="178" spans="2:34" x14ac:dyDescent="0.35">
      <c r="B178" s="1" t="str">
        <f>VLOOKUP($D178, AVs!$A$3:$B$202, 2, FALSE)</f>
        <v>_______</v>
      </c>
      <c r="C178" s="3">
        <f>VLOOKUP($D178, AVs!$A$3:$C$202, 3, FALSE)</f>
        <v>1</v>
      </c>
      <c r="D178" t="str">
        <f>trueraw!B177</f>
        <v>Kevin Huerter</v>
      </c>
      <c r="E178" t="str">
        <f>trueraw!C177</f>
        <v>SG</v>
      </c>
      <c r="F178" t="str">
        <f>trueraw!D177</f>
        <v>ATL</v>
      </c>
      <c r="G178">
        <f>trueraw!E177</f>
        <v>67</v>
      </c>
      <c r="H178">
        <f>trueraw!F177</f>
        <v>26.2</v>
      </c>
      <c r="I178">
        <v>1</v>
      </c>
      <c r="J178">
        <f t="shared" si="26"/>
        <v>-1.3772222222222221</v>
      </c>
      <c r="K178">
        <f t="shared" si="27"/>
        <v>-1.3772222222222221</v>
      </c>
      <c r="L178">
        <f t="shared" si="28"/>
        <v>-1.6749999999999998</v>
      </c>
      <c r="M178">
        <f t="shared" si="29"/>
        <v>-1.5633333333333335</v>
      </c>
      <c r="N178">
        <f t="shared" si="30"/>
        <v>-1.6377777777777776</v>
      </c>
      <c r="O178">
        <f>trueraw!G177*$I178</f>
        <v>-0.87</v>
      </c>
      <c r="P178">
        <f>trueraw!H177*$I178</f>
        <v>0.2</v>
      </c>
      <c r="Q178">
        <f>trueraw!I177*$I178</f>
        <v>0.5</v>
      </c>
      <c r="R178">
        <f>trueraw!J177*$I178</f>
        <v>-0.43</v>
      </c>
      <c r="S178">
        <f>trueraw!K177*$I178</f>
        <v>-0.87</v>
      </c>
      <c r="T178">
        <f>trueraw!L177*$I178</f>
        <v>0.32</v>
      </c>
      <c r="U178">
        <f>trueraw!M177*$I178</f>
        <v>-0.34</v>
      </c>
      <c r="V178">
        <f>trueraw!N177*$I178</f>
        <v>-0.27</v>
      </c>
      <c r="W178">
        <f>trueraw!O177*$I178</f>
        <v>0.28000000000000003</v>
      </c>
      <c r="X178">
        <f t="shared" si="35"/>
        <v>1</v>
      </c>
      <c r="Y178">
        <f t="shared" si="35"/>
        <v>0</v>
      </c>
      <c r="Z178">
        <f t="shared" si="35"/>
        <v>0</v>
      </c>
      <c r="AA178">
        <f t="shared" si="35"/>
        <v>0</v>
      </c>
      <c r="AB178">
        <f t="shared" si="35"/>
        <v>0</v>
      </c>
      <c r="AC178">
        <f t="shared" si="35"/>
        <v>0</v>
      </c>
      <c r="AD178">
        <f t="shared" si="35"/>
        <v>0</v>
      </c>
      <c r="AE178">
        <f t="shared" si="35"/>
        <v>0</v>
      </c>
      <c r="AF178">
        <f t="shared" si="35"/>
        <v>0</v>
      </c>
      <c r="AG178">
        <f t="shared" si="35"/>
        <v>0</v>
      </c>
      <c r="AH178">
        <f t="shared" si="25"/>
        <v>0</v>
      </c>
    </row>
    <row r="179" spans="2:34" x14ac:dyDescent="0.35">
      <c r="B179" s="1" t="str">
        <f>VLOOKUP($D179, AVs!$A$3:$B$202, 2, FALSE)</f>
        <v>_______</v>
      </c>
      <c r="C179" s="3">
        <f>VLOOKUP($D179, AVs!$A$3:$C$202, 3, FALSE)</f>
        <v>1</v>
      </c>
      <c r="D179" t="str">
        <f>trueraw!B178</f>
        <v>Gorgui Dieng</v>
      </c>
      <c r="E179" t="str">
        <f>trueraw!C178</f>
        <v>C, PF</v>
      </c>
      <c r="F179" t="str">
        <f>trueraw!D178</f>
        <v>MEM</v>
      </c>
      <c r="G179">
        <f>trueraw!E178</f>
        <v>58</v>
      </c>
      <c r="H179">
        <f>trueraw!F178</f>
        <v>13.7</v>
      </c>
      <c r="I179">
        <v>1</v>
      </c>
      <c r="J179">
        <f t="shared" si="26"/>
        <v>-1.2163888888888887</v>
      </c>
      <c r="K179">
        <f t="shared" si="27"/>
        <v>-1.2163888888888887</v>
      </c>
      <c r="L179">
        <f t="shared" si="28"/>
        <v>-0.56388888888888888</v>
      </c>
      <c r="M179">
        <f t="shared" si="29"/>
        <v>-1.1841666666666668</v>
      </c>
      <c r="N179">
        <f t="shared" si="30"/>
        <v>-1.9252777777777776</v>
      </c>
      <c r="O179">
        <f>trueraw!G178*$I179</f>
        <v>0.52</v>
      </c>
      <c r="P179">
        <f>trueraw!H178*$I179</f>
        <v>-0.04</v>
      </c>
      <c r="Q179">
        <f>trueraw!I178*$I179</f>
        <v>-0.82</v>
      </c>
      <c r="R179">
        <f>trueraw!J178*$I179</f>
        <v>-1.03</v>
      </c>
      <c r="S179">
        <f>trueraw!K178*$I179</f>
        <v>-0.09</v>
      </c>
      <c r="T179">
        <f>trueraw!L178*$I179</f>
        <v>-0.81</v>
      </c>
      <c r="U179">
        <f>trueraw!M178*$I179</f>
        <v>-0.61</v>
      </c>
      <c r="V179">
        <f>trueraw!N178*$I179</f>
        <v>0.49</v>
      </c>
      <c r="W179">
        <f>trueraw!O178*$I179</f>
        <v>0.88</v>
      </c>
      <c r="X179">
        <f t="shared" si="35"/>
        <v>1</v>
      </c>
      <c r="Y179">
        <f t="shared" si="35"/>
        <v>0</v>
      </c>
      <c r="Z179">
        <f t="shared" si="35"/>
        <v>0</v>
      </c>
      <c r="AA179">
        <f t="shared" si="35"/>
        <v>0</v>
      </c>
      <c r="AB179">
        <f t="shared" si="35"/>
        <v>0</v>
      </c>
      <c r="AC179">
        <f t="shared" si="35"/>
        <v>0</v>
      </c>
      <c r="AD179">
        <f t="shared" si="35"/>
        <v>0</v>
      </c>
      <c r="AE179">
        <f t="shared" si="35"/>
        <v>0</v>
      </c>
      <c r="AF179">
        <f t="shared" si="35"/>
        <v>0</v>
      </c>
      <c r="AG179">
        <f t="shared" si="35"/>
        <v>0</v>
      </c>
      <c r="AH179">
        <f t="shared" si="25"/>
        <v>0</v>
      </c>
    </row>
    <row r="180" spans="2:34" x14ac:dyDescent="0.35">
      <c r="B180" s="1" t="str">
        <f>VLOOKUP($D180, AVs!$A$3:$B$202, 2, FALSE)</f>
        <v>_______</v>
      </c>
      <c r="C180" s="3">
        <f>VLOOKUP($D180, AVs!$A$3:$C$202, 3, FALSE)</f>
        <v>1</v>
      </c>
      <c r="D180" t="str">
        <f>trueraw!B179</f>
        <v>Michael Carter-Williams</v>
      </c>
      <c r="E180" t="str">
        <f>trueraw!C179</f>
        <v>PG</v>
      </c>
      <c r="F180" t="str">
        <f>trueraw!D179</f>
        <v>ORL</v>
      </c>
      <c r="G180">
        <f>trueraw!E179</f>
        <v>58</v>
      </c>
      <c r="H180">
        <f>trueraw!F179</f>
        <v>18.100000000000001</v>
      </c>
      <c r="I180">
        <v>1</v>
      </c>
      <c r="J180">
        <f t="shared" si="26"/>
        <v>-1.2325000000000002</v>
      </c>
      <c r="K180">
        <f t="shared" si="27"/>
        <v>-1.2325000000000002</v>
      </c>
      <c r="L180">
        <f t="shared" si="28"/>
        <v>-1.1841666666666666</v>
      </c>
      <c r="M180">
        <f t="shared" si="29"/>
        <v>-1.8527777777777776</v>
      </c>
      <c r="N180">
        <f t="shared" si="30"/>
        <v>-1.578888888888889</v>
      </c>
      <c r="O180">
        <f>trueraw!G179*$I180</f>
        <v>-0.33</v>
      </c>
      <c r="P180">
        <f>trueraw!H179*$I180</f>
        <v>0.77</v>
      </c>
      <c r="Q180">
        <f>trueraw!I179*$I180</f>
        <v>-1.17</v>
      </c>
      <c r="R180">
        <f>trueraw!J179*$I180</f>
        <v>-0.91</v>
      </c>
      <c r="S180">
        <f>trueraw!K179*$I180</f>
        <v>-0.65</v>
      </c>
      <c r="T180">
        <f>trueraw!L179*$I180</f>
        <v>-0.06</v>
      </c>
      <c r="U180">
        <f>trueraw!M179*$I180</f>
        <v>0.46</v>
      </c>
      <c r="V180">
        <f>trueraw!N179*$I180</f>
        <v>-7.0000000000000007E-2</v>
      </c>
      <c r="W180">
        <f>trueraw!O179*$I180</f>
        <v>0.43</v>
      </c>
      <c r="X180">
        <f t="shared" si="35"/>
        <v>1</v>
      </c>
      <c r="Y180">
        <f t="shared" si="35"/>
        <v>0</v>
      </c>
      <c r="Z180">
        <f t="shared" si="35"/>
        <v>0</v>
      </c>
      <c r="AA180">
        <f t="shared" si="35"/>
        <v>0</v>
      </c>
      <c r="AB180">
        <f t="shared" si="35"/>
        <v>0</v>
      </c>
      <c r="AC180">
        <f t="shared" si="35"/>
        <v>0</v>
      </c>
      <c r="AD180">
        <f t="shared" si="35"/>
        <v>0</v>
      </c>
      <c r="AE180">
        <f t="shared" si="35"/>
        <v>0</v>
      </c>
      <c r="AF180">
        <f t="shared" si="35"/>
        <v>0</v>
      </c>
      <c r="AG180">
        <f t="shared" si="35"/>
        <v>0</v>
      </c>
      <c r="AH180">
        <f t="shared" si="25"/>
        <v>0</v>
      </c>
    </row>
    <row r="181" spans="2:34" x14ac:dyDescent="0.35">
      <c r="B181" s="1" t="str">
        <f>VLOOKUP($D181, AVs!$A$3:$B$202, 2, FALSE)</f>
        <v>_______</v>
      </c>
      <c r="C181" s="3">
        <f>VLOOKUP($D181, AVs!$A$3:$C$202, 3, FALSE)</f>
        <v>1</v>
      </c>
      <c r="D181" t="str">
        <f>trueraw!B180</f>
        <v>Cameron Johnson</v>
      </c>
      <c r="E181" t="str">
        <f>trueraw!C180</f>
        <v>SF, SG</v>
      </c>
      <c r="F181" t="str">
        <f>trueraw!D180</f>
        <v>PHX</v>
      </c>
      <c r="G181">
        <f>trueraw!E180</f>
        <v>64</v>
      </c>
      <c r="H181">
        <f>trueraw!F180</f>
        <v>24.2</v>
      </c>
      <c r="I181">
        <v>1</v>
      </c>
      <c r="J181">
        <f t="shared" si="26"/>
        <v>-1.4488888888888889</v>
      </c>
      <c r="K181">
        <f t="shared" si="27"/>
        <v>-1.4488888888888889</v>
      </c>
      <c r="L181">
        <f t="shared" si="28"/>
        <v>-0.86222222222222211</v>
      </c>
      <c r="M181">
        <f t="shared" si="29"/>
        <v>-1.5466666666666664</v>
      </c>
      <c r="N181">
        <f t="shared" si="30"/>
        <v>-1.8488888888888888</v>
      </c>
      <c r="O181">
        <f>trueraw!G180*$I181</f>
        <v>-0.38</v>
      </c>
      <c r="P181">
        <f>trueraw!H180*$I181</f>
        <v>0.11</v>
      </c>
      <c r="Q181">
        <f>trueraw!I180*$I181</f>
        <v>0.68</v>
      </c>
      <c r="R181">
        <f>trueraw!J180*$I181</f>
        <v>-0.51</v>
      </c>
      <c r="S181">
        <f>trueraw!K180*$I181</f>
        <v>-0.51</v>
      </c>
      <c r="T181">
        <f>trueraw!L180*$I181</f>
        <v>-0.66</v>
      </c>
      <c r="U181">
        <f>trueraw!M180*$I181</f>
        <v>-0.59</v>
      </c>
      <c r="V181">
        <f>trueraw!N180*$I181</f>
        <v>-0.22</v>
      </c>
      <c r="W181">
        <f>trueraw!O180*$I181</f>
        <v>0.45</v>
      </c>
      <c r="X181">
        <f t="shared" si="35"/>
        <v>1</v>
      </c>
      <c r="Y181">
        <f t="shared" si="35"/>
        <v>0</v>
      </c>
      <c r="Z181">
        <f t="shared" si="35"/>
        <v>0</v>
      </c>
      <c r="AA181">
        <f t="shared" si="35"/>
        <v>0</v>
      </c>
      <c r="AB181">
        <f t="shared" si="35"/>
        <v>0</v>
      </c>
      <c r="AC181">
        <f t="shared" si="35"/>
        <v>0</v>
      </c>
      <c r="AD181">
        <f t="shared" si="35"/>
        <v>0</v>
      </c>
      <c r="AE181">
        <f t="shared" si="35"/>
        <v>0</v>
      </c>
      <c r="AF181">
        <f t="shared" si="35"/>
        <v>0</v>
      </c>
      <c r="AG181">
        <f t="shared" si="35"/>
        <v>0</v>
      </c>
      <c r="AH181">
        <f t="shared" si="25"/>
        <v>0</v>
      </c>
    </row>
    <row r="182" spans="2:34" x14ac:dyDescent="0.35">
      <c r="B182" s="1" t="str">
        <f>VLOOKUP($D182, AVs!$A$3:$B$202, 2, FALSE)</f>
        <v>_______</v>
      </c>
      <c r="C182" s="3">
        <f>VLOOKUP($D182, AVs!$A$3:$C$202, 3, FALSE)</f>
        <v>1</v>
      </c>
      <c r="D182" t="str">
        <f>trueraw!B181</f>
        <v>Shake Milton</v>
      </c>
      <c r="E182" t="str">
        <f>trueraw!C181</f>
        <v>PG</v>
      </c>
      <c r="F182" t="str">
        <f>trueraw!D181</f>
        <v>PHI</v>
      </c>
      <c r="G182">
        <f>trueraw!E181</f>
        <v>60</v>
      </c>
      <c r="H182">
        <f>trueraw!F181</f>
        <v>24.7</v>
      </c>
      <c r="I182">
        <v>1</v>
      </c>
      <c r="J182">
        <f t="shared" si="26"/>
        <v>-1.375</v>
      </c>
      <c r="K182">
        <f t="shared" si="27"/>
        <v>-1.375</v>
      </c>
      <c r="L182">
        <f t="shared" si="28"/>
        <v>-1.7083333333333333</v>
      </c>
      <c r="M182">
        <f t="shared" si="29"/>
        <v>-1.541666666666667</v>
      </c>
      <c r="N182">
        <f t="shared" si="30"/>
        <v>-1.4416666666666667</v>
      </c>
      <c r="O182">
        <f>trueraw!G181*$I182</f>
        <v>-0.09</v>
      </c>
      <c r="P182">
        <f>trueraw!H181*$I182</f>
        <v>0.2</v>
      </c>
      <c r="Q182">
        <f>trueraw!I181*$I182</f>
        <v>0.24</v>
      </c>
      <c r="R182">
        <f>trueraw!J181*$I182</f>
        <v>-0.27</v>
      </c>
      <c r="S182">
        <f>trueraw!K181*$I182</f>
        <v>-0.85</v>
      </c>
      <c r="T182">
        <f>trueraw!L181*$I182</f>
        <v>0.4</v>
      </c>
      <c r="U182">
        <f>trueraw!M181*$I182</f>
        <v>-0.68</v>
      </c>
      <c r="V182">
        <f>trueraw!N181*$I182</f>
        <v>-0.68</v>
      </c>
      <c r="W182">
        <f>trueraw!O181*$I182</f>
        <v>0.08</v>
      </c>
      <c r="X182">
        <f t="shared" si="35"/>
        <v>1</v>
      </c>
      <c r="Y182">
        <f t="shared" si="35"/>
        <v>0</v>
      </c>
      <c r="Z182">
        <f t="shared" si="35"/>
        <v>0</v>
      </c>
      <c r="AA182">
        <f t="shared" si="35"/>
        <v>0</v>
      </c>
      <c r="AB182">
        <f t="shared" si="35"/>
        <v>0</v>
      </c>
      <c r="AC182">
        <f t="shared" si="35"/>
        <v>0</v>
      </c>
      <c r="AD182">
        <f t="shared" si="35"/>
        <v>0</v>
      </c>
      <c r="AE182">
        <f t="shared" si="35"/>
        <v>0</v>
      </c>
      <c r="AF182">
        <f t="shared" si="35"/>
        <v>0</v>
      </c>
      <c r="AG182">
        <f t="shared" si="35"/>
        <v>0</v>
      </c>
      <c r="AH182">
        <f t="shared" si="25"/>
        <v>0</v>
      </c>
    </row>
    <row r="183" spans="2:34" x14ac:dyDescent="0.35">
      <c r="B183" s="1" t="str">
        <f>VLOOKUP($D183, AVs!$A$3:$B$202, 2, FALSE)</f>
        <v>_______</v>
      </c>
      <c r="C183" s="3">
        <f>VLOOKUP($D183, AVs!$A$3:$C$202, 3, FALSE)</f>
        <v>1</v>
      </c>
      <c r="D183" t="str">
        <f>trueraw!B182</f>
        <v>Cam Reddish</v>
      </c>
      <c r="E183" t="str">
        <f>trueraw!C182</f>
        <v>SF, SG</v>
      </c>
      <c r="F183" t="str">
        <f>trueraw!D182</f>
        <v>ATL</v>
      </c>
      <c r="G183">
        <f>trueraw!E182</f>
        <v>68</v>
      </c>
      <c r="H183">
        <f>trueraw!F182</f>
        <v>27.3</v>
      </c>
      <c r="I183">
        <v>1</v>
      </c>
      <c r="J183">
        <f t="shared" si="26"/>
        <v>-1.5677777777777779</v>
      </c>
      <c r="K183">
        <f t="shared" si="27"/>
        <v>-1.5677777777777779</v>
      </c>
      <c r="L183">
        <f t="shared" si="28"/>
        <v>-0.9538888888888889</v>
      </c>
      <c r="M183">
        <f t="shared" si="29"/>
        <v>-1.8699999999999999</v>
      </c>
      <c r="N183">
        <f t="shared" si="30"/>
        <v>-1.1994444444444445</v>
      </c>
      <c r="O183">
        <f>trueraw!G182*$I183</f>
        <v>-1.03</v>
      </c>
      <c r="P183">
        <f>trueraw!H182*$I183</f>
        <v>0.32</v>
      </c>
      <c r="Q183">
        <f>trueraw!I182*$I183</f>
        <v>0.22</v>
      </c>
      <c r="R183">
        <f>trueraw!J182*$I183</f>
        <v>-7.0000000000000007E-2</v>
      </c>
      <c r="S183">
        <f>trueraw!K182*$I183</f>
        <v>-0.52</v>
      </c>
      <c r="T183">
        <f>trueraw!L182*$I183</f>
        <v>-0.65</v>
      </c>
      <c r="U183">
        <f>trueraw!M182*$I183</f>
        <v>0.44</v>
      </c>
      <c r="V183">
        <f>trueraw!N182*$I183</f>
        <v>0.02</v>
      </c>
      <c r="W183">
        <f>trueraw!O182*$I183</f>
        <v>-0.39</v>
      </c>
      <c r="X183">
        <f t="shared" ref="X183:AG192" si="36">IF(EXACT($B183, X$2), 1, 0)</f>
        <v>1</v>
      </c>
      <c r="Y183">
        <f t="shared" si="36"/>
        <v>0</v>
      </c>
      <c r="Z183">
        <f t="shared" si="36"/>
        <v>0</v>
      </c>
      <c r="AA183">
        <f t="shared" si="36"/>
        <v>0</v>
      </c>
      <c r="AB183">
        <f t="shared" si="36"/>
        <v>0</v>
      </c>
      <c r="AC183">
        <f t="shared" si="36"/>
        <v>0</v>
      </c>
      <c r="AD183">
        <f t="shared" si="36"/>
        <v>0</v>
      </c>
      <c r="AE183">
        <f t="shared" si="36"/>
        <v>0</v>
      </c>
      <c r="AF183">
        <f t="shared" si="36"/>
        <v>0</v>
      </c>
      <c r="AG183">
        <f t="shared" si="36"/>
        <v>0</v>
      </c>
      <c r="AH183">
        <f t="shared" si="25"/>
        <v>0</v>
      </c>
    </row>
    <row r="184" spans="2:34" x14ac:dyDescent="0.35">
      <c r="B184" s="1" t="str">
        <f>VLOOKUP($D184, AVs!$A$3:$B$202, 2, FALSE)</f>
        <v>_______</v>
      </c>
      <c r="C184" s="3">
        <f>VLOOKUP($D184, AVs!$A$3:$C$202, 3, FALSE)</f>
        <v>1</v>
      </c>
      <c r="D184" t="str">
        <f>trueraw!B183</f>
        <v>Goran Dragic</v>
      </c>
      <c r="E184" t="str">
        <f>trueraw!C183</f>
        <v>PG</v>
      </c>
      <c r="F184" t="str">
        <f>trueraw!D183</f>
        <v>MIA</v>
      </c>
      <c r="G184">
        <f>trueraw!E183</f>
        <v>48</v>
      </c>
      <c r="H184">
        <f>trueraw!F183</f>
        <v>26.5</v>
      </c>
      <c r="I184">
        <v>1</v>
      </c>
      <c r="J184">
        <f t="shared" si="26"/>
        <v>-1.1199999999999997</v>
      </c>
      <c r="K184">
        <f t="shared" si="27"/>
        <v>-1.1199999999999997</v>
      </c>
      <c r="L184">
        <f t="shared" si="28"/>
        <v>-1.9799999999999998</v>
      </c>
      <c r="M184">
        <f t="shared" si="29"/>
        <v>-0.99999999999999978</v>
      </c>
      <c r="N184">
        <f t="shared" si="30"/>
        <v>-0.48666666666666647</v>
      </c>
      <c r="O184">
        <f>trueraw!G183*$I184</f>
        <v>-0.55000000000000004</v>
      </c>
      <c r="P184">
        <f>trueraw!H183*$I184</f>
        <v>-0.18</v>
      </c>
      <c r="Q184">
        <f>trueraw!I183*$I184</f>
        <v>0.52</v>
      </c>
      <c r="R184">
        <f>trueraw!J183*$I184</f>
        <v>0.33</v>
      </c>
      <c r="S184">
        <f>trueraw!K183*$I184</f>
        <v>-0.72</v>
      </c>
      <c r="T184">
        <f>trueraw!L183*$I184</f>
        <v>1.29</v>
      </c>
      <c r="U184">
        <f>trueraw!M183*$I184</f>
        <v>-0.59</v>
      </c>
      <c r="V184">
        <f>trueraw!N183*$I184</f>
        <v>-0.83</v>
      </c>
      <c r="W184">
        <f>trueraw!O183*$I184</f>
        <v>-0.95</v>
      </c>
      <c r="X184">
        <f t="shared" si="36"/>
        <v>1</v>
      </c>
      <c r="Y184">
        <f t="shared" si="36"/>
        <v>0</v>
      </c>
      <c r="Z184">
        <f t="shared" si="36"/>
        <v>0</v>
      </c>
      <c r="AA184">
        <f t="shared" si="36"/>
        <v>0</v>
      </c>
      <c r="AB184">
        <f t="shared" si="36"/>
        <v>0</v>
      </c>
      <c r="AC184">
        <f t="shared" si="36"/>
        <v>0</v>
      </c>
      <c r="AD184">
        <f t="shared" si="36"/>
        <v>0</v>
      </c>
      <c r="AE184">
        <f t="shared" si="36"/>
        <v>0</v>
      </c>
      <c r="AF184">
        <f t="shared" si="36"/>
        <v>0</v>
      </c>
      <c r="AG184">
        <f t="shared" si="36"/>
        <v>0</v>
      </c>
      <c r="AH184">
        <f t="shared" si="25"/>
        <v>0</v>
      </c>
    </row>
    <row r="185" spans="2:34" x14ac:dyDescent="0.35">
      <c r="B185" s="1" t="str">
        <f>VLOOKUP($D185, AVs!$A$3:$B$202, 2, FALSE)</f>
        <v>_______</v>
      </c>
      <c r="C185" s="3">
        <f>VLOOKUP($D185, AVs!$A$3:$C$202, 3, FALSE)</f>
        <v>1</v>
      </c>
      <c r="D185" t="str">
        <f>trueraw!B184</f>
        <v>Darius Garland</v>
      </c>
      <c r="E185" t="str">
        <f>trueraw!C184</f>
        <v>PG</v>
      </c>
      <c r="F185" t="str">
        <f>trueraw!D184</f>
        <v>CLE</v>
      </c>
      <c r="G185">
        <f>trueraw!E184</f>
        <v>70</v>
      </c>
      <c r="H185">
        <f>trueraw!F184</f>
        <v>31.6</v>
      </c>
      <c r="I185">
        <v>1</v>
      </c>
      <c r="J185">
        <f t="shared" si="26"/>
        <v>-1.7111111111111108</v>
      </c>
      <c r="K185">
        <f t="shared" si="27"/>
        <v>-1.7111111111111108</v>
      </c>
      <c r="L185">
        <f t="shared" si="28"/>
        <v>-2.7611111111111111</v>
      </c>
      <c r="M185">
        <f t="shared" si="29"/>
        <v>-2.5375000000000001</v>
      </c>
      <c r="N185">
        <f t="shared" si="30"/>
        <v>-0.11666666666666665</v>
      </c>
      <c r="O185">
        <f>trueraw!G184*$I185</f>
        <v>-1.1100000000000001</v>
      </c>
      <c r="P185">
        <f>trueraw!H184*$I185</f>
        <v>0.85</v>
      </c>
      <c r="Q185">
        <f>trueraw!I184*$I185</f>
        <v>0.93</v>
      </c>
      <c r="R185">
        <f>trueraw!J184*$I185</f>
        <v>0.34</v>
      </c>
      <c r="S185">
        <f>trueraw!K184*$I185</f>
        <v>-1.0900000000000001</v>
      </c>
      <c r="T185">
        <f>trueraw!L184*$I185</f>
        <v>1.08</v>
      </c>
      <c r="U185">
        <f>trueraw!M184*$I185</f>
        <v>-0.1</v>
      </c>
      <c r="V185">
        <f>trueraw!N184*$I185</f>
        <v>-1.02</v>
      </c>
      <c r="W185">
        <f>trueraw!O184*$I185</f>
        <v>-1.64</v>
      </c>
      <c r="X185">
        <f t="shared" si="36"/>
        <v>1</v>
      </c>
      <c r="Y185">
        <f t="shared" si="36"/>
        <v>0</v>
      </c>
      <c r="Z185">
        <f t="shared" si="36"/>
        <v>0</v>
      </c>
      <c r="AA185">
        <f t="shared" si="36"/>
        <v>0</v>
      </c>
      <c r="AB185">
        <f t="shared" si="36"/>
        <v>0</v>
      </c>
      <c r="AC185">
        <f t="shared" si="36"/>
        <v>0</v>
      </c>
      <c r="AD185">
        <f t="shared" si="36"/>
        <v>0</v>
      </c>
      <c r="AE185">
        <f t="shared" si="36"/>
        <v>0</v>
      </c>
      <c r="AF185">
        <f t="shared" si="36"/>
        <v>0</v>
      </c>
      <c r="AG185">
        <f t="shared" si="36"/>
        <v>0</v>
      </c>
      <c r="AH185">
        <f t="shared" si="25"/>
        <v>0</v>
      </c>
    </row>
    <row r="186" spans="2:34" x14ac:dyDescent="0.35">
      <c r="B186" s="1" t="str">
        <f>VLOOKUP($D186, AVs!$A$3:$B$202, 2, FALSE)</f>
        <v>_______</v>
      </c>
      <c r="C186" s="3">
        <f>VLOOKUP($D186, AVs!$A$3:$C$202, 3, FALSE)</f>
        <v>1</v>
      </c>
      <c r="D186" t="str">
        <f>trueraw!B185</f>
        <v>De'Anthony Melton</v>
      </c>
      <c r="E186" t="str">
        <f>trueraw!C185</f>
        <v>PG</v>
      </c>
      <c r="F186" t="str">
        <f>trueraw!D185</f>
        <v>MEM</v>
      </c>
      <c r="G186">
        <f>trueraw!E185</f>
        <v>68</v>
      </c>
      <c r="H186">
        <f>trueraw!F185</f>
        <v>20.2</v>
      </c>
      <c r="I186">
        <v>1</v>
      </c>
      <c r="J186">
        <f t="shared" si="26"/>
        <v>-1.662222222222222</v>
      </c>
      <c r="K186">
        <f t="shared" si="27"/>
        <v>-1.662222222222222</v>
      </c>
      <c r="L186">
        <f t="shared" si="28"/>
        <v>-1.9266666666666667</v>
      </c>
      <c r="M186">
        <f t="shared" si="29"/>
        <v>-1.7944444444444445</v>
      </c>
      <c r="N186">
        <f t="shared" si="30"/>
        <v>-1.7849999999999999</v>
      </c>
      <c r="O186">
        <f>trueraw!G185*$I186</f>
        <v>-0.78</v>
      </c>
      <c r="P186">
        <f>trueraw!H185*$I186</f>
        <v>0.14000000000000001</v>
      </c>
      <c r="Q186">
        <f>trueraw!I185*$I186</f>
        <v>-0.89</v>
      </c>
      <c r="R186">
        <f>trueraw!J185*$I186</f>
        <v>-0.78</v>
      </c>
      <c r="S186">
        <f>trueraw!K185*$I186</f>
        <v>-0.39</v>
      </c>
      <c r="T186">
        <f>trueraw!L185*$I186</f>
        <v>0.28000000000000003</v>
      </c>
      <c r="U186">
        <f>trueraw!M185*$I186</f>
        <v>1.07</v>
      </c>
      <c r="V186">
        <f>trueraw!N185*$I186</f>
        <v>-0.54</v>
      </c>
      <c r="W186">
        <f>trueraw!O185*$I186</f>
        <v>0.13</v>
      </c>
      <c r="X186">
        <f t="shared" si="36"/>
        <v>1</v>
      </c>
      <c r="Y186">
        <f t="shared" si="36"/>
        <v>0</v>
      </c>
      <c r="Z186">
        <f t="shared" si="36"/>
        <v>0</v>
      </c>
      <c r="AA186">
        <f t="shared" si="36"/>
        <v>0</v>
      </c>
      <c r="AB186">
        <f t="shared" si="36"/>
        <v>0</v>
      </c>
      <c r="AC186">
        <f t="shared" si="36"/>
        <v>0</v>
      </c>
      <c r="AD186">
        <f t="shared" si="36"/>
        <v>0</v>
      </c>
      <c r="AE186">
        <f t="shared" si="36"/>
        <v>0</v>
      </c>
      <c r="AF186">
        <f t="shared" si="36"/>
        <v>0</v>
      </c>
      <c r="AG186">
        <f t="shared" si="36"/>
        <v>0</v>
      </c>
      <c r="AH186">
        <f t="shared" si="25"/>
        <v>0</v>
      </c>
    </row>
    <row r="187" spans="2:34" x14ac:dyDescent="0.35">
      <c r="B187" s="1" t="str">
        <f>VLOOKUP($D187, AVs!$A$3:$B$202, 2, FALSE)</f>
        <v>_______</v>
      </c>
      <c r="C187" s="3">
        <f>VLOOKUP($D187, AVs!$A$3:$C$202, 3, FALSE)</f>
        <v>1</v>
      </c>
      <c r="D187" t="str">
        <f>trueraw!B186</f>
        <v>Frank Ntilikina</v>
      </c>
      <c r="E187" t="str">
        <f>trueraw!C186</f>
        <v>PG</v>
      </c>
      <c r="F187" t="str">
        <f>trueraw!D186</f>
        <v>NYK</v>
      </c>
      <c r="G187">
        <f>trueraw!E186</f>
        <v>68</v>
      </c>
      <c r="H187">
        <f>trueraw!F186</f>
        <v>24.6</v>
      </c>
      <c r="I187">
        <v>1</v>
      </c>
      <c r="J187">
        <f t="shared" si="26"/>
        <v>-1.6811111111111108</v>
      </c>
      <c r="K187">
        <f t="shared" si="27"/>
        <v>-1.6811111111111108</v>
      </c>
      <c r="L187">
        <f t="shared" si="28"/>
        <v>-2.2666666666666662</v>
      </c>
      <c r="M187">
        <f t="shared" si="29"/>
        <v>-1.9077777777777774</v>
      </c>
      <c r="N187">
        <f t="shared" si="30"/>
        <v>-1.6905555555555551</v>
      </c>
      <c r="O187">
        <f>trueraw!G186*$I187</f>
        <v>-0.83</v>
      </c>
      <c r="P187">
        <f>trueraw!H186*$I187</f>
        <v>0.24</v>
      </c>
      <c r="Q187">
        <f>trueraw!I186*$I187</f>
        <v>-0.37</v>
      </c>
      <c r="R187">
        <f>trueraw!J186*$I187</f>
        <v>-0.82</v>
      </c>
      <c r="S187">
        <f>trueraw!K186*$I187</f>
        <v>-0.92</v>
      </c>
      <c r="T187">
        <f>trueraw!L186*$I187</f>
        <v>0.62</v>
      </c>
      <c r="U187">
        <f>trueraw!M186*$I187</f>
        <v>0.51</v>
      </c>
      <c r="V187">
        <f>trueraw!N186*$I187</f>
        <v>-0.22</v>
      </c>
      <c r="W187">
        <f>trueraw!O186*$I187</f>
        <v>0.01</v>
      </c>
      <c r="X187">
        <f t="shared" si="36"/>
        <v>1</v>
      </c>
      <c r="Y187">
        <f t="shared" si="36"/>
        <v>0</v>
      </c>
      <c r="Z187">
        <f t="shared" si="36"/>
        <v>0</v>
      </c>
      <c r="AA187">
        <f t="shared" si="36"/>
        <v>0</v>
      </c>
      <c r="AB187">
        <f t="shared" si="36"/>
        <v>0</v>
      </c>
      <c r="AC187">
        <f t="shared" si="36"/>
        <v>0</v>
      </c>
      <c r="AD187">
        <f t="shared" si="36"/>
        <v>0</v>
      </c>
      <c r="AE187">
        <f t="shared" si="36"/>
        <v>0</v>
      </c>
      <c r="AF187">
        <f t="shared" si="36"/>
        <v>0</v>
      </c>
      <c r="AG187">
        <f t="shared" si="36"/>
        <v>0</v>
      </c>
      <c r="AH187">
        <f t="shared" si="25"/>
        <v>0</v>
      </c>
    </row>
    <row r="188" spans="2:34" x14ac:dyDescent="0.35">
      <c r="B188" s="1" t="str">
        <f>VLOOKUP($D188, AVs!$A$3:$B$202, 2, FALSE)</f>
        <v>_______</v>
      </c>
      <c r="C188" s="3">
        <f>VLOOKUP($D188, AVs!$A$3:$C$202, 3, FALSE)</f>
        <v>1</v>
      </c>
      <c r="D188" t="str">
        <f>trueraw!B187</f>
        <v>Daniel Gafford</v>
      </c>
      <c r="E188" t="str">
        <f>trueraw!C187</f>
        <v>C, PF</v>
      </c>
      <c r="F188" t="str">
        <f>trueraw!D187</f>
        <v>CHI</v>
      </c>
      <c r="G188">
        <f>trueraw!E187</f>
        <v>56</v>
      </c>
      <c r="H188">
        <f>trueraw!F187</f>
        <v>15.5</v>
      </c>
      <c r="I188">
        <v>1</v>
      </c>
      <c r="J188">
        <f t="shared" si="26"/>
        <v>-1.3844444444444446</v>
      </c>
      <c r="K188">
        <f t="shared" si="27"/>
        <v>-1.3844444444444446</v>
      </c>
      <c r="L188">
        <f t="shared" si="28"/>
        <v>-0.55222222222222239</v>
      </c>
      <c r="M188">
        <f t="shared" si="29"/>
        <v>-0.15555555555555536</v>
      </c>
      <c r="N188">
        <f t="shared" si="30"/>
        <v>-1.9833333333333336</v>
      </c>
      <c r="O188">
        <f>trueraw!G187*$I188</f>
        <v>2.1800000000000002</v>
      </c>
      <c r="P188">
        <f>trueraw!H187*$I188</f>
        <v>-1.58</v>
      </c>
      <c r="Q188">
        <f>trueraw!I187*$I188</f>
        <v>-1.75</v>
      </c>
      <c r="R188">
        <f>trueraw!J187*$I188</f>
        <v>-1.04</v>
      </c>
      <c r="S188">
        <f>trueraw!K187*$I188</f>
        <v>-0.02</v>
      </c>
      <c r="T188">
        <f>trueraw!L187*$I188</f>
        <v>-1.07</v>
      </c>
      <c r="U188">
        <f>trueraw!M187*$I188</f>
        <v>-1.34</v>
      </c>
      <c r="V188">
        <f>trueraw!N187*$I188</f>
        <v>2.0699999999999998</v>
      </c>
      <c r="W188">
        <f>trueraw!O187*$I188</f>
        <v>0.77</v>
      </c>
      <c r="X188">
        <f t="shared" si="36"/>
        <v>1</v>
      </c>
      <c r="Y188">
        <f t="shared" si="36"/>
        <v>0</v>
      </c>
      <c r="Z188">
        <f t="shared" si="36"/>
        <v>0</v>
      </c>
      <c r="AA188">
        <f t="shared" si="36"/>
        <v>0</v>
      </c>
      <c r="AB188">
        <f t="shared" si="36"/>
        <v>0</v>
      </c>
      <c r="AC188">
        <f t="shared" si="36"/>
        <v>0</v>
      </c>
      <c r="AD188">
        <f t="shared" si="36"/>
        <v>0</v>
      </c>
      <c r="AE188">
        <f t="shared" si="36"/>
        <v>0</v>
      </c>
      <c r="AF188">
        <f t="shared" si="36"/>
        <v>0</v>
      </c>
      <c r="AG188">
        <f t="shared" si="36"/>
        <v>0</v>
      </c>
      <c r="AH188">
        <f t="shared" si="25"/>
        <v>0</v>
      </c>
    </row>
    <row r="189" spans="2:34" x14ac:dyDescent="0.35">
      <c r="B189" s="1" t="str">
        <f>VLOOKUP($D189, AVs!$A$3:$B$202, 2, FALSE)</f>
        <v>_______</v>
      </c>
      <c r="C189" s="3">
        <f>VLOOKUP($D189, AVs!$A$3:$C$202, 3, FALSE)</f>
        <v>1</v>
      </c>
      <c r="D189" t="str">
        <f>trueraw!B188</f>
        <v>Tomas Satoransky</v>
      </c>
      <c r="E189" t="str">
        <f>trueraw!C188</f>
        <v>PG, SG</v>
      </c>
      <c r="F189" t="str">
        <f>trueraw!D188</f>
        <v>CHI</v>
      </c>
      <c r="G189">
        <f>trueraw!E188</f>
        <v>67</v>
      </c>
      <c r="H189">
        <f>trueraw!F188</f>
        <v>24.6</v>
      </c>
      <c r="I189">
        <v>1</v>
      </c>
      <c r="J189">
        <f t="shared" si="26"/>
        <v>-1.7029166666666669</v>
      </c>
      <c r="K189">
        <f t="shared" si="27"/>
        <v>-1.7029166666666669</v>
      </c>
      <c r="L189">
        <f t="shared" si="28"/>
        <v>-2.4938888888888893</v>
      </c>
      <c r="M189">
        <f t="shared" si="29"/>
        <v>-2.0844444444444448</v>
      </c>
      <c r="N189">
        <f t="shared" si="30"/>
        <v>-1.3679166666666669</v>
      </c>
      <c r="O189">
        <f>trueraw!G188*$I189</f>
        <v>-0.37</v>
      </c>
      <c r="P189">
        <f>trueraw!H188*$I189</f>
        <v>0.41</v>
      </c>
      <c r="Q189">
        <f>trueraw!I188*$I189</f>
        <v>-0.59</v>
      </c>
      <c r="R189">
        <f>trueraw!J188*$I189</f>
        <v>-0.66</v>
      </c>
      <c r="S189">
        <f>trueraw!K188*$I189</f>
        <v>-0.62</v>
      </c>
      <c r="T189">
        <f>trueraw!L188*$I189</f>
        <v>0.85</v>
      </c>
      <c r="U189">
        <f>trueraw!M188*$I189</f>
        <v>0.51</v>
      </c>
      <c r="V189">
        <f>trueraw!N188*$I189</f>
        <v>-1</v>
      </c>
      <c r="W189">
        <f>trueraw!O188*$I189</f>
        <v>-0.36</v>
      </c>
      <c r="X189">
        <f t="shared" si="36"/>
        <v>1</v>
      </c>
      <c r="Y189">
        <f t="shared" si="36"/>
        <v>0</v>
      </c>
      <c r="Z189">
        <f t="shared" si="36"/>
        <v>0</v>
      </c>
      <c r="AA189">
        <f t="shared" si="36"/>
        <v>0</v>
      </c>
      <c r="AB189">
        <f t="shared" si="36"/>
        <v>0</v>
      </c>
      <c r="AC189">
        <f t="shared" si="36"/>
        <v>0</v>
      </c>
      <c r="AD189">
        <f t="shared" si="36"/>
        <v>0</v>
      </c>
      <c r="AE189">
        <f t="shared" si="36"/>
        <v>0</v>
      </c>
      <c r="AF189">
        <f t="shared" si="36"/>
        <v>0</v>
      </c>
      <c r="AG189">
        <f t="shared" si="36"/>
        <v>0</v>
      </c>
      <c r="AH189">
        <f t="shared" si="25"/>
        <v>0</v>
      </c>
    </row>
    <row r="190" spans="2:34" x14ac:dyDescent="0.35">
      <c r="B190" s="1" t="str">
        <f>VLOOKUP($D190, AVs!$A$3:$B$202, 2, FALSE)</f>
        <v>_______</v>
      </c>
      <c r="C190" s="3">
        <f>VLOOKUP($D190, AVs!$A$3:$C$202, 3, FALSE)</f>
        <v>1</v>
      </c>
      <c r="D190" t="str">
        <f>trueraw!B189</f>
        <v>Jabari Parker</v>
      </c>
      <c r="E190" t="str">
        <f>trueraw!C189</f>
        <v>PF</v>
      </c>
      <c r="F190" t="str">
        <f>trueraw!D189</f>
        <v>SAC</v>
      </c>
      <c r="G190">
        <f>trueraw!E189</f>
        <v>50</v>
      </c>
      <c r="H190">
        <f>trueraw!F189</f>
        <v>17.100000000000001</v>
      </c>
      <c r="I190">
        <v>1</v>
      </c>
      <c r="J190">
        <f t="shared" si="26"/>
        <v>-1.2708333333333333</v>
      </c>
      <c r="K190">
        <f t="shared" si="27"/>
        <v>-1.2708333333333333</v>
      </c>
      <c r="L190">
        <f t="shared" si="28"/>
        <v>-0.75</v>
      </c>
      <c r="M190">
        <f t="shared" si="29"/>
        <v>-1.1944444444444446</v>
      </c>
      <c r="N190">
        <f t="shared" si="30"/>
        <v>-1.5277777777777779</v>
      </c>
      <c r="O190">
        <f>trueraw!G189*$I190</f>
        <v>0.93</v>
      </c>
      <c r="P190">
        <f>trueraw!H189*$I190</f>
        <v>-0.11</v>
      </c>
      <c r="Q190">
        <f>trueraw!I189*$I190</f>
        <v>-1</v>
      </c>
      <c r="R190">
        <f>trueraw!J189*$I190</f>
        <v>-0.5</v>
      </c>
      <c r="S190">
        <f>trueraw!K189*$I190</f>
        <v>-0.16</v>
      </c>
      <c r="T190">
        <f>trueraw!L189*$I190</f>
        <v>-0.75</v>
      </c>
      <c r="U190">
        <f>trueraw!M189*$I190</f>
        <v>-0.12</v>
      </c>
      <c r="V190">
        <f>trueraw!N189*$I190</f>
        <v>-0.49</v>
      </c>
      <c r="W190">
        <f>trueraw!O189*$I190</f>
        <v>0.37</v>
      </c>
      <c r="X190">
        <f t="shared" si="36"/>
        <v>1</v>
      </c>
      <c r="Y190">
        <f t="shared" si="36"/>
        <v>0</v>
      </c>
      <c r="Z190">
        <f t="shared" si="36"/>
        <v>0</v>
      </c>
      <c r="AA190">
        <f t="shared" si="36"/>
        <v>0</v>
      </c>
      <c r="AB190">
        <f t="shared" si="36"/>
        <v>0</v>
      </c>
      <c r="AC190">
        <f t="shared" si="36"/>
        <v>0</v>
      </c>
      <c r="AD190">
        <f t="shared" si="36"/>
        <v>0</v>
      </c>
      <c r="AE190">
        <f t="shared" si="36"/>
        <v>0</v>
      </c>
      <c r="AF190">
        <f t="shared" si="36"/>
        <v>0</v>
      </c>
      <c r="AG190">
        <f t="shared" si="36"/>
        <v>0</v>
      </c>
      <c r="AH190">
        <f t="shared" si="25"/>
        <v>0</v>
      </c>
    </row>
    <row r="191" spans="2:34" x14ac:dyDescent="0.35">
      <c r="B191" s="1" t="str">
        <f>VLOOKUP($D191, AVs!$A$3:$B$202, 2, FALSE)</f>
        <v>_______</v>
      </c>
      <c r="C191" s="3">
        <f>VLOOKUP($D191, AVs!$A$3:$C$202, 3, FALSE)</f>
        <v>1</v>
      </c>
      <c r="D191" t="str">
        <f>trueraw!B190</f>
        <v>Dillon Brooks</v>
      </c>
      <c r="E191" t="str">
        <f>trueraw!C190</f>
        <v>SG, SF</v>
      </c>
      <c r="F191" t="str">
        <f>trueraw!D190</f>
        <v>MEM</v>
      </c>
      <c r="G191">
        <f>trueraw!E190</f>
        <v>70</v>
      </c>
      <c r="H191">
        <f>trueraw!F190</f>
        <v>28.7</v>
      </c>
      <c r="I191">
        <v>1</v>
      </c>
      <c r="J191">
        <f t="shared" si="26"/>
        <v>-1.788888888888889</v>
      </c>
      <c r="K191">
        <f t="shared" si="27"/>
        <v>-1.788888888888889</v>
      </c>
      <c r="L191">
        <f t="shared" si="28"/>
        <v>-1.5652777777777778</v>
      </c>
      <c r="M191">
        <f t="shared" si="29"/>
        <v>-1.9638888888888888</v>
      </c>
      <c r="N191">
        <f t="shared" si="30"/>
        <v>-1.6236111111111113</v>
      </c>
      <c r="O191">
        <f>trueraw!G190*$I191</f>
        <v>-1.67</v>
      </c>
      <c r="P191">
        <f>trueraw!H190*$I191</f>
        <v>0.18</v>
      </c>
      <c r="Q191">
        <f>trueraw!I190*$I191</f>
        <v>0.53</v>
      </c>
      <c r="R191">
        <f>trueraw!J190*$I191</f>
        <v>0.48</v>
      </c>
      <c r="S191">
        <f>trueraw!K190*$I191</f>
        <v>-0.62</v>
      </c>
      <c r="T191">
        <f>trueraw!L190*$I191</f>
        <v>-0.23</v>
      </c>
      <c r="U191">
        <f>trueraw!M190*$I191</f>
        <v>0</v>
      </c>
      <c r="V191">
        <f>trueraw!N190*$I191</f>
        <v>-0.34</v>
      </c>
      <c r="W191">
        <f>trueraw!O190*$I191</f>
        <v>-0.17</v>
      </c>
      <c r="X191">
        <f t="shared" si="36"/>
        <v>1</v>
      </c>
      <c r="Y191">
        <f t="shared" si="36"/>
        <v>0</v>
      </c>
      <c r="Z191">
        <f t="shared" si="36"/>
        <v>0</v>
      </c>
      <c r="AA191">
        <f t="shared" si="36"/>
        <v>0</v>
      </c>
      <c r="AB191">
        <f t="shared" si="36"/>
        <v>0</v>
      </c>
      <c r="AC191">
        <f t="shared" si="36"/>
        <v>0</v>
      </c>
      <c r="AD191">
        <f t="shared" si="36"/>
        <v>0</v>
      </c>
      <c r="AE191">
        <f t="shared" si="36"/>
        <v>0</v>
      </c>
      <c r="AF191">
        <f t="shared" si="36"/>
        <v>0</v>
      </c>
      <c r="AG191">
        <f t="shared" si="36"/>
        <v>0</v>
      </c>
      <c r="AH191">
        <f t="shared" si="25"/>
        <v>0</v>
      </c>
    </row>
    <row r="192" spans="2:34" x14ac:dyDescent="0.35">
      <c r="B192" s="1" t="str">
        <f>VLOOKUP($D192, AVs!$A$3:$B$202, 2, FALSE)</f>
        <v>_______</v>
      </c>
      <c r="C192" s="3">
        <f>VLOOKUP($D192, AVs!$A$3:$C$202, 3, FALSE)</f>
        <v>1</v>
      </c>
      <c r="D192" t="str">
        <f>trueraw!B191</f>
        <v>Marquese Chriss</v>
      </c>
      <c r="E192" t="str">
        <f>trueraw!C191</f>
        <v>PF, C</v>
      </c>
      <c r="F192" t="str">
        <f>trueraw!D191</f>
        <v>GSW</v>
      </c>
      <c r="G192">
        <f>trueraw!E191</f>
        <v>44</v>
      </c>
      <c r="H192">
        <f>trueraw!F191</f>
        <v>14.4</v>
      </c>
      <c r="I192">
        <v>1</v>
      </c>
      <c r="J192">
        <f t="shared" si="26"/>
        <v>-1.1427777777777779</v>
      </c>
      <c r="K192">
        <f t="shared" si="27"/>
        <v>-1.1427777777777779</v>
      </c>
      <c r="L192">
        <f t="shared" si="28"/>
        <v>-0.75777777777777799</v>
      </c>
      <c r="M192">
        <f t="shared" si="29"/>
        <v>-1.1183333333333334</v>
      </c>
      <c r="N192">
        <f t="shared" si="30"/>
        <v>-1.588888888888889</v>
      </c>
      <c r="O192">
        <f>trueraw!G191*$I192</f>
        <v>1.1499999999999999</v>
      </c>
      <c r="P192">
        <f>trueraw!H191*$I192</f>
        <v>-0.04</v>
      </c>
      <c r="Q192">
        <f>trueraw!I191*$I192</f>
        <v>-1.61</v>
      </c>
      <c r="R192">
        <f>trueraw!J191*$I192</f>
        <v>-0.99</v>
      </c>
      <c r="S192">
        <f>trueraw!K191*$I192</f>
        <v>-0.13</v>
      </c>
      <c r="T192">
        <f>trueraw!L191*$I192</f>
        <v>-0.63</v>
      </c>
      <c r="U192">
        <f>trueraw!M191*$I192</f>
        <v>-0.98</v>
      </c>
      <c r="V192">
        <f>trueraw!N191*$I192</f>
        <v>0.63</v>
      </c>
      <c r="W192">
        <f>trueraw!O191*$I192</f>
        <v>0.73</v>
      </c>
      <c r="X192">
        <f t="shared" si="36"/>
        <v>1</v>
      </c>
      <c r="Y192">
        <f t="shared" si="36"/>
        <v>0</v>
      </c>
      <c r="Z192">
        <f t="shared" si="36"/>
        <v>0</v>
      </c>
      <c r="AA192">
        <f t="shared" si="36"/>
        <v>0</v>
      </c>
      <c r="AB192">
        <f t="shared" si="36"/>
        <v>0</v>
      </c>
      <c r="AC192">
        <f t="shared" si="36"/>
        <v>0</v>
      </c>
      <c r="AD192">
        <f t="shared" si="36"/>
        <v>0</v>
      </c>
      <c r="AE192">
        <f t="shared" si="36"/>
        <v>0</v>
      </c>
      <c r="AF192">
        <f t="shared" si="36"/>
        <v>0</v>
      </c>
      <c r="AG192">
        <f t="shared" si="36"/>
        <v>0</v>
      </c>
      <c r="AH192">
        <f t="shared" si="25"/>
        <v>0</v>
      </c>
    </row>
    <row r="193" spans="2:34" x14ac:dyDescent="0.35">
      <c r="B193" s="1" t="str">
        <f>VLOOKUP($D193, AVs!$A$3:$B$202, 2, FALSE)</f>
        <v>_______</v>
      </c>
      <c r="C193" s="3">
        <f>VLOOKUP($D193, AVs!$A$3:$C$202, 3, FALSE)</f>
        <v>1</v>
      </c>
      <c r="D193" t="str">
        <f>trueraw!B192</f>
        <v>Vincent Poirier</v>
      </c>
      <c r="E193" t="str">
        <f>trueraw!C192</f>
        <v>C</v>
      </c>
      <c r="F193" t="str">
        <f>trueraw!D192</f>
        <v>OKL</v>
      </c>
      <c r="G193">
        <f>trueraw!E192</f>
        <v>54</v>
      </c>
      <c r="H193">
        <f>trueraw!F192</f>
        <v>19.100000000000001</v>
      </c>
      <c r="I193">
        <v>1</v>
      </c>
      <c r="J193">
        <f t="shared" si="26"/>
        <v>-1.41</v>
      </c>
      <c r="K193">
        <f t="shared" si="27"/>
        <v>-1.41</v>
      </c>
      <c r="L193">
        <f t="shared" si="28"/>
        <v>-0.87749999999999995</v>
      </c>
      <c r="M193">
        <f t="shared" si="29"/>
        <v>-1.395</v>
      </c>
      <c r="N193">
        <f t="shared" si="30"/>
        <v>-1.6875</v>
      </c>
      <c r="O193">
        <f>trueraw!G192*$I193</f>
        <v>0.41</v>
      </c>
      <c r="P193">
        <f>trueraw!H192*$I193</f>
        <v>-0.02</v>
      </c>
      <c r="Q193">
        <f>trueraw!I192*$I193</f>
        <v>-1.75</v>
      </c>
      <c r="R193">
        <f>trueraw!J192*$I193</f>
        <v>-1.1100000000000001</v>
      </c>
      <c r="S193">
        <f>trueraw!K192*$I193</f>
        <v>0.62</v>
      </c>
      <c r="T193">
        <f>trueraw!L192*$I193</f>
        <v>-0.71</v>
      </c>
      <c r="U193">
        <f>trueraw!M192*$I193</f>
        <v>-1.42</v>
      </c>
      <c r="V193">
        <f>trueraw!N192*$I193</f>
        <v>1.73</v>
      </c>
      <c r="W193">
        <f>trueraw!O192*$I193</f>
        <v>0.37</v>
      </c>
      <c r="X193">
        <f t="shared" ref="X193:AG201" si="37">IF(EXACT($B193, X$2), 1, 0)</f>
        <v>1</v>
      </c>
      <c r="Y193">
        <f t="shared" si="37"/>
        <v>0</v>
      </c>
      <c r="Z193">
        <f t="shared" si="37"/>
        <v>0</v>
      </c>
      <c r="AA193">
        <f t="shared" si="37"/>
        <v>0</v>
      </c>
      <c r="AB193">
        <f t="shared" si="37"/>
        <v>0</v>
      </c>
      <c r="AC193">
        <f t="shared" si="37"/>
        <v>0</v>
      </c>
      <c r="AD193">
        <f t="shared" si="37"/>
        <v>0</v>
      </c>
      <c r="AE193">
        <f t="shared" si="37"/>
        <v>0</v>
      </c>
      <c r="AF193">
        <f t="shared" si="37"/>
        <v>0</v>
      </c>
      <c r="AG193">
        <f t="shared" si="37"/>
        <v>0</v>
      </c>
      <c r="AH193">
        <f t="shared" si="25"/>
        <v>0</v>
      </c>
    </row>
    <row r="194" spans="2:34" x14ac:dyDescent="0.35">
      <c r="B194" s="1" t="str">
        <f>VLOOKUP($D194, AVs!$A$3:$B$202, 2, FALSE)</f>
        <v>_______</v>
      </c>
      <c r="C194" s="3">
        <f>VLOOKUP($D194, AVs!$A$3:$C$202, 3, FALSE)</f>
        <v>1</v>
      </c>
      <c r="D194" t="str">
        <f>trueraw!B193</f>
        <v>Luke Kennard</v>
      </c>
      <c r="E194" t="str">
        <f>trueraw!C193</f>
        <v>SG</v>
      </c>
      <c r="F194" t="str">
        <f>trueraw!D193</f>
        <v>LAC</v>
      </c>
      <c r="G194">
        <f>trueraw!E193</f>
        <v>50</v>
      </c>
      <c r="H194">
        <f>trueraw!F193</f>
        <v>22.9</v>
      </c>
      <c r="I194">
        <v>1</v>
      </c>
      <c r="J194">
        <f t="shared" si="26"/>
        <v>-1.3333333333333333</v>
      </c>
      <c r="K194">
        <f t="shared" si="27"/>
        <v>-1.3333333333333333</v>
      </c>
      <c r="L194">
        <f t="shared" si="28"/>
        <v>-1.4652777777777777</v>
      </c>
      <c r="M194">
        <f t="shared" si="29"/>
        <v>-2.020833333333333</v>
      </c>
      <c r="N194">
        <f t="shared" si="30"/>
        <v>-1.75</v>
      </c>
      <c r="O194">
        <f>trueraw!G193*$I194</f>
        <v>-0.28999999999999998</v>
      </c>
      <c r="P194">
        <f>trueraw!H193*$I194</f>
        <v>0.99</v>
      </c>
      <c r="Q194">
        <f>trueraw!I193*$I194</f>
        <v>0.32</v>
      </c>
      <c r="R194">
        <f>trueraw!J193*$I194</f>
        <v>-0.33</v>
      </c>
      <c r="S194">
        <f>trueraw!K193*$I194</f>
        <v>-0.94</v>
      </c>
      <c r="T194">
        <f>trueraw!L193*$I194</f>
        <v>0.19</v>
      </c>
      <c r="U194">
        <f>trueraw!M193*$I194</f>
        <v>-1.51</v>
      </c>
      <c r="V194">
        <f>trueraw!N193*$I194</f>
        <v>-0.95</v>
      </c>
      <c r="W194">
        <f>trueraw!O193*$I194</f>
        <v>0.6</v>
      </c>
      <c r="X194">
        <f t="shared" si="37"/>
        <v>1</v>
      </c>
      <c r="Y194">
        <f t="shared" si="37"/>
        <v>0</v>
      </c>
      <c r="Z194">
        <f t="shared" si="37"/>
        <v>0</v>
      </c>
      <c r="AA194">
        <f t="shared" si="37"/>
        <v>0</v>
      </c>
      <c r="AB194">
        <f t="shared" si="37"/>
        <v>0</v>
      </c>
      <c r="AC194">
        <f t="shared" si="37"/>
        <v>0</v>
      </c>
      <c r="AD194">
        <f t="shared" si="37"/>
        <v>0</v>
      </c>
      <c r="AE194">
        <f t="shared" si="37"/>
        <v>0</v>
      </c>
      <c r="AF194">
        <f t="shared" si="37"/>
        <v>0</v>
      </c>
      <c r="AG194">
        <f t="shared" si="37"/>
        <v>0</v>
      </c>
      <c r="AH194">
        <f t="shared" si="25"/>
        <v>0</v>
      </c>
    </row>
    <row r="195" spans="2:34" x14ac:dyDescent="0.35">
      <c r="B195" s="1" t="str">
        <f>VLOOKUP($D195, AVs!$A$3:$B$202, 2, FALSE)</f>
        <v>_______</v>
      </c>
      <c r="C195" s="3">
        <f>VLOOKUP($D195, AVs!$A$3:$C$202, 3, FALSE)</f>
        <v>1</v>
      </c>
      <c r="D195" t="str">
        <f>trueraw!B194</f>
        <v>Luguentz Dort</v>
      </c>
      <c r="E195" t="str">
        <f>trueraw!C194</f>
        <v>SG</v>
      </c>
      <c r="F195" t="str">
        <f>trueraw!D194</f>
        <v>OKL</v>
      </c>
      <c r="G195">
        <f>trueraw!E194</f>
        <v>70</v>
      </c>
      <c r="H195">
        <f>trueraw!F194</f>
        <v>28.4</v>
      </c>
      <c r="I195">
        <v>1</v>
      </c>
      <c r="J195">
        <f t="shared" si="26"/>
        <v>-1.8666666666666669</v>
      </c>
      <c r="K195">
        <f t="shared" si="27"/>
        <v>-1.8666666666666669</v>
      </c>
      <c r="L195">
        <f t="shared" si="28"/>
        <v>-1.0402777777777779</v>
      </c>
      <c r="M195">
        <f t="shared" si="29"/>
        <v>-2.0027777777777782</v>
      </c>
      <c r="N195">
        <f t="shared" si="30"/>
        <v>-2.5375000000000001</v>
      </c>
      <c r="O195">
        <f>trueraw!G194*$I195</f>
        <v>-0.77</v>
      </c>
      <c r="P195">
        <f>trueraw!H194*$I195</f>
        <v>0.14000000000000001</v>
      </c>
      <c r="Q195">
        <f>trueraw!I194*$I195</f>
        <v>-0.12</v>
      </c>
      <c r="R195">
        <f>trueraw!J194*$I195</f>
        <v>-0.43</v>
      </c>
      <c r="S195">
        <f>trueraw!K194*$I195</f>
        <v>-0.8</v>
      </c>
      <c r="T195">
        <f>trueraw!L194*$I195</f>
        <v>-0.85</v>
      </c>
      <c r="U195">
        <f>trueraw!M194*$I195</f>
        <v>0.51</v>
      </c>
      <c r="V195">
        <f>trueraw!N194*$I195</f>
        <v>-0.28999999999999998</v>
      </c>
      <c r="W195">
        <f>trueraw!O194*$I195</f>
        <v>0.69</v>
      </c>
      <c r="X195">
        <f t="shared" si="37"/>
        <v>1</v>
      </c>
      <c r="Y195">
        <f t="shared" si="37"/>
        <v>0</v>
      </c>
      <c r="Z195">
        <f t="shared" si="37"/>
        <v>0</v>
      </c>
      <c r="AA195">
        <f t="shared" si="37"/>
        <v>0</v>
      </c>
      <c r="AB195">
        <f t="shared" si="37"/>
        <v>0</v>
      </c>
      <c r="AC195">
        <f t="shared" si="37"/>
        <v>0</v>
      </c>
      <c r="AD195">
        <f t="shared" si="37"/>
        <v>0</v>
      </c>
      <c r="AE195">
        <f t="shared" si="37"/>
        <v>0</v>
      </c>
      <c r="AF195">
        <f t="shared" si="37"/>
        <v>0</v>
      </c>
      <c r="AG195">
        <f t="shared" si="37"/>
        <v>0</v>
      </c>
      <c r="AH195">
        <f t="shared" ref="AH195:AH200" si="38">IF(EXACT($B195, AH$2), 1, 0)</f>
        <v>0</v>
      </c>
    </row>
    <row r="196" spans="2:34" x14ac:dyDescent="0.35">
      <c r="B196" s="1" t="str">
        <f>VLOOKUP($D196, AVs!$A$3:$B$202, 2, FALSE)</f>
        <v>_______</v>
      </c>
      <c r="C196" s="3">
        <f>VLOOKUP($D196, AVs!$A$3:$C$202, 3, FALSE)</f>
        <v>1</v>
      </c>
      <c r="D196" t="str">
        <f>trueraw!B195</f>
        <v>Moritz Wagner</v>
      </c>
      <c r="E196" t="str">
        <f>trueraw!C195</f>
        <v>C, PF</v>
      </c>
      <c r="F196" t="str">
        <f>trueraw!D195</f>
        <v>WAS</v>
      </c>
      <c r="G196">
        <f>trueraw!E195</f>
        <v>58</v>
      </c>
      <c r="H196">
        <f>trueraw!F195</f>
        <v>18.399999999999999</v>
      </c>
      <c r="I196">
        <v>1</v>
      </c>
      <c r="J196">
        <f t="shared" ref="J196:J202" si="39">$G196/72*SUMPRODUCT($O196:$W196, $O$1:$W$1)</f>
        <v>-1.578888888888889</v>
      </c>
      <c r="K196">
        <f t="shared" ref="J196:K202" si="40">$G196/72*SUM($O196:$W196)</f>
        <v>-1.578888888888889</v>
      </c>
      <c r="L196">
        <f t="shared" ref="L196:L202" si="41">$G196/72*(SUM($O196:$S196) + SUM($U196:$W196))</f>
        <v>-0.98277777777777775</v>
      </c>
      <c r="M196">
        <f t="shared" ref="M196:M202" si="42">$G196/72*(SUM($Q196:$W196) + $O196)</f>
        <v>-1.8286111111111112</v>
      </c>
      <c r="N196">
        <f t="shared" ref="N196:N202" si="43">$G196/72*SUM($O196:$V196)</f>
        <v>-1.6433333333333333</v>
      </c>
      <c r="O196">
        <f>trueraw!G195*$I196</f>
        <v>1.25</v>
      </c>
      <c r="P196">
        <f>trueraw!H195*$I196</f>
        <v>0.31</v>
      </c>
      <c r="Q196">
        <f>trueraw!I195*$I196</f>
        <v>-1.07</v>
      </c>
      <c r="R196">
        <f>trueraw!J195*$I196</f>
        <v>-0.7</v>
      </c>
      <c r="S196">
        <f>trueraw!K195*$I196</f>
        <v>-0.01</v>
      </c>
      <c r="T196">
        <f>trueraw!L195*$I196</f>
        <v>-0.74</v>
      </c>
      <c r="U196">
        <f>trueraw!M195*$I196</f>
        <v>-0.76</v>
      </c>
      <c r="V196">
        <f>trueraw!N195*$I196</f>
        <v>-0.32</v>
      </c>
      <c r="W196">
        <f>trueraw!O195*$I196</f>
        <v>0.08</v>
      </c>
      <c r="X196">
        <f t="shared" si="37"/>
        <v>1</v>
      </c>
      <c r="Y196">
        <f t="shared" si="37"/>
        <v>0</v>
      </c>
      <c r="Z196">
        <f t="shared" si="37"/>
        <v>0</v>
      </c>
      <c r="AA196">
        <f t="shared" si="37"/>
        <v>0</v>
      </c>
      <c r="AB196">
        <f t="shared" si="37"/>
        <v>0</v>
      </c>
      <c r="AC196">
        <f t="shared" si="37"/>
        <v>0</v>
      </c>
      <c r="AD196">
        <f t="shared" si="37"/>
        <v>0</v>
      </c>
      <c r="AE196">
        <f t="shared" si="37"/>
        <v>0</v>
      </c>
      <c r="AF196">
        <f t="shared" si="37"/>
        <v>0</v>
      </c>
      <c r="AG196">
        <f t="shared" si="37"/>
        <v>0</v>
      </c>
      <c r="AH196">
        <f t="shared" si="38"/>
        <v>0</v>
      </c>
    </row>
    <row r="197" spans="2:34" x14ac:dyDescent="0.35">
      <c r="B197" s="1" t="str">
        <f>VLOOKUP($D197, AVs!$A$3:$B$202, 2, FALSE)</f>
        <v>_______</v>
      </c>
      <c r="C197" s="3">
        <f>VLOOKUP($D197, AVs!$A$3:$C$202, 3, FALSE)</f>
        <v>1</v>
      </c>
      <c r="D197" t="str">
        <f>trueraw!B196</f>
        <v>Spencer Dinwiddie</v>
      </c>
      <c r="E197" t="str">
        <f>trueraw!C196</f>
        <v>PG, SG</v>
      </c>
      <c r="F197" t="str">
        <f>trueraw!D196</f>
        <v>BRO</v>
      </c>
      <c r="G197">
        <f>trueraw!E196</f>
        <v>64</v>
      </c>
      <c r="H197">
        <f>trueraw!F196</f>
        <v>27.8</v>
      </c>
      <c r="I197">
        <v>1</v>
      </c>
      <c r="J197">
        <f t="shared" si="39"/>
        <v>-1.7422222222222221</v>
      </c>
      <c r="K197">
        <f t="shared" si="40"/>
        <v>-1.7422222222222221</v>
      </c>
      <c r="L197">
        <f t="shared" si="41"/>
        <v>-2.9422222222222221</v>
      </c>
      <c r="M197">
        <f t="shared" si="42"/>
        <v>-1.9733333333333329</v>
      </c>
      <c r="N197">
        <f t="shared" si="43"/>
        <v>-0.73777777777777775</v>
      </c>
      <c r="O197">
        <f>trueraw!G196*$I197</f>
        <v>-0.63</v>
      </c>
      <c r="P197">
        <f>trueraw!H196*$I197</f>
        <v>0.26</v>
      </c>
      <c r="Q197">
        <f>trueraw!I196*$I197</f>
        <v>0.1</v>
      </c>
      <c r="R197">
        <f>trueraw!J196*$I197</f>
        <v>0.51</v>
      </c>
      <c r="S197">
        <f>trueraw!K196*$I197</f>
        <v>-0.88</v>
      </c>
      <c r="T197">
        <f>trueraw!L196*$I197</f>
        <v>1.35</v>
      </c>
      <c r="U197">
        <f>trueraw!M196*$I197</f>
        <v>-0.98</v>
      </c>
      <c r="V197">
        <f>trueraw!N196*$I197</f>
        <v>-0.56000000000000005</v>
      </c>
      <c r="W197">
        <f>trueraw!O196*$I197</f>
        <v>-1.1299999999999999</v>
      </c>
      <c r="X197">
        <f t="shared" si="37"/>
        <v>1</v>
      </c>
      <c r="Y197">
        <f t="shared" si="37"/>
        <v>0</v>
      </c>
      <c r="Z197">
        <f t="shared" si="37"/>
        <v>0</v>
      </c>
      <c r="AA197">
        <f t="shared" si="37"/>
        <v>0</v>
      </c>
      <c r="AB197">
        <f t="shared" si="37"/>
        <v>0</v>
      </c>
      <c r="AC197">
        <f t="shared" si="37"/>
        <v>0</v>
      </c>
      <c r="AD197">
        <f t="shared" si="37"/>
        <v>0</v>
      </c>
      <c r="AE197">
        <f t="shared" si="37"/>
        <v>0</v>
      </c>
      <c r="AF197">
        <f t="shared" si="37"/>
        <v>0</v>
      </c>
      <c r="AG197">
        <f t="shared" si="37"/>
        <v>0</v>
      </c>
      <c r="AH197">
        <f t="shared" si="38"/>
        <v>0</v>
      </c>
    </row>
    <row r="198" spans="2:34" x14ac:dyDescent="0.35">
      <c r="B198" s="1" t="str">
        <f>VLOOKUP($D198, AVs!$A$3:$B$202, 2, FALSE)</f>
        <v>_______</v>
      </c>
      <c r="C198" s="3">
        <f>VLOOKUP($D198, AVs!$A$3:$C$202, 3, FALSE)</f>
        <v>1</v>
      </c>
      <c r="D198" t="str">
        <f>trueraw!B197</f>
        <v xml:space="preserve">Tristan Thompson </v>
      </c>
      <c r="E198" t="str">
        <f>trueraw!C197</f>
        <v>C</v>
      </c>
      <c r="F198" t="str">
        <f>trueraw!D197</f>
        <v>BOS</v>
      </c>
      <c r="G198">
        <f>trueraw!E197</f>
        <v>64</v>
      </c>
      <c r="H198">
        <f>trueraw!F197</f>
        <v>24.4</v>
      </c>
      <c r="I198">
        <v>1</v>
      </c>
      <c r="J198">
        <f t="shared" si="39"/>
        <v>-1.76</v>
      </c>
      <c r="K198">
        <f t="shared" si="40"/>
        <v>-1.76</v>
      </c>
      <c r="L198">
        <f t="shared" si="41"/>
        <v>-1.3688888888888893</v>
      </c>
      <c r="M198">
        <f t="shared" si="42"/>
        <v>-0.2222222222222226</v>
      </c>
      <c r="N198">
        <f t="shared" si="43"/>
        <v>-1.84</v>
      </c>
      <c r="O198">
        <f>trueraw!G197*$I198</f>
        <v>1.23</v>
      </c>
      <c r="P198">
        <f>trueraw!H197*$I198</f>
        <v>-1.73</v>
      </c>
      <c r="Q198">
        <f>trueraw!I197*$I198</f>
        <v>-1.57</v>
      </c>
      <c r="R198">
        <f>trueraw!J197*$I198</f>
        <v>-0.5</v>
      </c>
      <c r="S198">
        <f>trueraw!K197*$I198</f>
        <v>1.45</v>
      </c>
      <c r="T198">
        <f>trueraw!L197*$I198</f>
        <v>-0.44</v>
      </c>
      <c r="U198">
        <f>trueraw!M197*$I198</f>
        <v>-1</v>
      </c>
      <c r="V198">
        <f>trueraw!N197*$I198</f>
        <v>0.49</v>
      </c>
      <c r="W198">
        <f>trueraw!O197*$I198</f>
        <v>0.09</v>
      </c>
      <c r="X198">
        <f t="shared" si="37"/>
        <v>1</v>
      </c>
      <c r="Y198">
        <f t="shared" si="37"/>
        <v>0</v>
      </c>
      <c r="Z198">
        <f t="shared" si="37"/>
        <v>0</v>
      </c>
      <c r="AA198">
        <f t="shared" si="37"/>
        <v>0</v>
      </c>
      <c r="AB198">
        <f t="shared" si="37"/>
        <v>0</v>
      </c>
      <c r="AC198">
        <f t="shared" si="37"/>
        <v>0</v>
      </c>
      <c r="AD198">
        <f t="shared" si="37"/>
        <v>0</v>
      </c>
      <c r="AE198">
        <f t="shared" si="37"/>
        <v>0</v>
      </c>
      <c r="AF198">
        <f t="shared" si="37"/>
        <v>0</v>
      </c>
      <c r="AG198">
        <f t="shared" si="37"/>
        <v>0</v>
      </c>
      <c r="AH198">
        <f t="shared" si="38"/>
        <v>0</v>
      </c>
    </row>
    <row r="199" spans="2:34" x14ac:dyDescent="0.35">
      <c r="B199" s="1" t="str">
        <f>VLOOKUP($D199, AVs!$A$3:$B$202, 2, FALSE)</f>
        <v>_______</v>
      </c>
      <c r="C199" s="3">
        <f>VLOOKUP($D199, AVs!$A$3:$C$202, 3, FALSE)</f>
        <v>1</v>
      </c>
      <c r="D199" t="str">
        <f>trueraw!B198</f>
        <v>Patty Mills</v>
      </c>
      <c r="E199" t="str">
        <f>trueraw!C198</f>
        <v>PG</v>
      </c>
      <c r="F199" t="str">
        <f>trueraw!D198</f>
        <v>SAS</v>
      </c>
      <c r="G199">
        <f>trueraw!E198</f>
        <v>60</v>
      </c>
      <c r="H199">
        <f>trueraw!F198</f>
        <v>20.399999999999999</v>
      </c>
      <c r="I199">
        <v>1</v>
      </c>
      <c r="J199">
        <f t="shared" si="39"/>
        <v>-1.6583333333333337</v>
      </c>
      <c r="K199">
        <f t="shared" si="40"/>
        <v>-1.6583333333333337</v>
      </c>
      <c r="L199">
        <f t="shared" si="41"/>
        <v>-1.291666666666667</v>
      </c>
      <c r="M199">
        <f t="shared" si="42"/>
        <v>-2.3083333333333331</v>
      </c>
      <c r="N199">
        <f t="shared" si="43"/>
        <v>-2.4416666666666669</v>
      </c>
      <c r="O199">
        <f>trueraw!G198*$I199</f>
        <v>-0.61</v>
      </c>
      <c r="P199">
        <f>trueraw!H198*$I199</f>
        <v>0.78</v>
      </c>
      <c r="Q199">
        <f>trueraw!I198*$I199</f>
        <v>0.57999999999999996</v>
      </c>
      <c r="R199">
        <f>trueraw!J198*$I199</f>
        <v>-0.52</v>
      </c>
      <c r="S199">
        <f>trueraw!K198*$I199</f>
        <v>-1.33</v>
      </c>
      <c r="T199">
        <f>trueraw!L198*$I199</f>
        <v>-0.44</v>
      </c>
      <c r="U199">
        <f>trueraw!M198*$I199</f>
        <v>-0.34</v>
      </c>
      <c r="V199">
        <f>trueraw!N198*$I199</f>
        <v>-1.05</v>
      </c>
      <c r="W199">
        <f>trueraw!O198*$I199</f>
        <v>0.94</v>
      </c>
      <c r="X199">
        <f t="shared" si="37"/>
        <v>1</v>
      </c>
      <c r="Y199">
        <f t="shared" si="37"/>
        <v>0</v>
      </c>
      <c r="Z199">
        <f t="shared" si="37"/>
        <v>0</v>
      </c>
      <c r="AA199">
        <f t="shared" si="37"/>
        <v>0</v>
      </c>
      <c r="AB199">
        <f t="shared" si="37"/>
        <v>0</v>
      </c>
      <c r="AC199">
        <f t="shared" si="37"/>
        <v>0</v>
      </c>
      <c r="AD199">
        <f t="shared" si="37"/>
        <v>0</v>
      </c>
      <c r="AE199">
        <f t="shared" si="37"/>
        <v>0</v>
      </c>
      <c r="AF199">
        <f t="shared" si="37"/>
        <v>0</v>
      </c>
      <c r="AG199">
        <f t="shared" si="37"/>
        <v>0</v>
      </c>
      <c r="AH199">
        <f t="shared" si="38"/>
        <v>0</v>
      </c>
    </row>
    <row r="200" spans="2:34" x14ac:dyDescent="0.35">
      <c r="B200" s="1" t="str">
        <f>VLOOKUP($D200, AVs!$A$3:$B$202, 2, FALSE)</f>
        <v>_______</v>
      </c>
      <c r="C200" s="3">
        <f>VLOOKUP($D200, AVs!$A$3:$C$202, 3, FALSE)</f>
        <v>1</v>
      </c>
      <c r="D200" t="str">
        <f>trueraw!B199</f>
        <v>JaMychal Green</v>
      </c>
      <c r="E200" t="str">
        <f>trueraw!C199</f>
        <v>PF, C</v>
      </c>
      <c r="F200" t="str">
        <f>trueraw!D199</f>
        <v>DEN</v>
      </c>
      <c r="G200">
        <f>trueraw!E199</f>
        <v>67</v>
      </c>
      <c r="H200">
        <f>trueraw!F199</f>
        <v>20.5</v>
      </c>
      <c r="I200">
        <v>1</v>
      </c>
      <c r="J200">
        <f t="shared" si="39"/>
        <v>-1.8704166666666666</v>
      </c>
      <c r="K200">
        <f t="shared" si="40"/>
        <v>-1.8704166666666666</v>
      </c>
      <c r="L200">
        <f t="shared" si="41"/>
        <v>-0.97708333333333341</v>
      </c>
      <c r="M200">
        <f t="shared" si="42"/>
        <v>-1.8611111111111107</v>
      </c>
      <c r="N200">
        <f t="shared" si="43"/>
        <v>-2.5962499999999995</v>
      </c>
      <c r="O200">
        <f>trueraw!G199*$I200</f>
        <v>0.14000000000000001</v>
      </c>
      <c r="P200">
        <f>trueraw!H199*$I200</f>
        <v>-0.01</v>
      </c>
      <c r="Q200">
        <f>trueraw!I199*$I200</f>
        <v>-0.03</v>
      </c>
      <c r="R200">
        <f>trueraw!J199*$I200</f>
        <v>-0.91</v>
      </c>
      <c r="S200">
        <f>trueraw!K199*$I200</f>
        <v>0.52</v>
      </c>
      <c r="T200">
        <f>trueraw!L199*$I200</f>
        <v>-0.96</v>
      </c>
      <c r="U200">
        <f>trueraw!M199*$I200</f>
        <v>-1.22</v>
      </c>
      <c r="V200">
        <f>trueraw!N199*$I200</f>
        <v>-0.32</v>
      </c>
      <c r="W200">
        <f>trueraw!O199*$I200</f>
        <v>0.78</v>
      </c>
      <c r="X200">
        <f t="shared" si="37"/>
        <v>1</v>
      </c>
      <c r="Y200">
        <f t="shared" si="37"/>
        <v>0</v>
      </c>
      <c r="Z200">
        <f t="shared" si="37"/>
        <v>0</v>
      </c>
      <c r="AA200">
        <f t="shared" si="37"/>
        <v>0</v>
      </c>
      <c r="AB200">
        <f t="shared" si="37"/>
        <v>0</v>
      </c>
      <c r="AC200">
        <f t="shared" si="37"/>
        <v>0</v>
      </c>
      <c r="AD200">
        <f t="shared" si="37"/>
        <v>0</v>
      </c>
      <c r="AE200">
        <f t="shared" si="37"/>
        <v>0</v>
      </c>
      <c r="AF200">
        <f t="shared" si="37"/>
        <v>0</v>
      </c>
      <c r="AG200">
        <f t="shared" si="37"/>
        <v>0</v>
      </c>
      <c r="AH200">
        <f t="shared" si="38"/>
        <v>0</v>
      </c>
    </row>
    <row r="201" spans="2:34" x14ac:dyDescent="0.35">
      <c r="B201" s="1" t="str">
        <f>VLOOKUP($D201, AVs!$A$3:$B$202, 2, FALSE)</f>
        <v>_______</v>
      </c>
      <c r="C201" s="3">
        <f>VLOOKUP($D201, AVs!$A$3:$C$202, 3, FALSE)</f>
        <v>1</v>
      </c>
      <c r="D201" t="str">
        <f>trueraw!B200</f>
        <v>Thaddeus Young</v>
      </c>
      <c r="E201" t="str">
        <f>trueraw!C200</f>
        <v>PF, SF</v>
      </c>
      <c r="F201" t="str">
        <f>trueraw!D200</f>
        <v>CHI</v>
      </c>
      <c r="G201">
        <f>trueraw!E200</f>
        <v>67</v>
      </c>
      <c r="H201">
        <f>trueraw!F200</f>
        <v>20.7</v>
      </c>
      <c r="I201">
        <v>1</v>
      </c>
      <c r="J201">
        <f t="shared" si="39"/>
        <v>-1.8890277777777778</v>
      </c>
      <c r="K201">
        <f t="shared" si="40"/>
        <v>-1.8890277777777778</v>
      </c>
      <c r="L201">
        <f t="shared" si="41"/>
        <v>-1.3679166666666669</v>
      </c>
      <c r="M201">
        <f t="shared" si="42"/>
        <v>-1.2748611111111112</v>
      </c>
      <c r="N201">
        <f t="shared" si="43"/>
        <v>-2.0565277777777777</v>
      </c>
      <c r="O201">
        <f>trueraw!G200*$I201</f>
        <v>0.12</v>
      </c>
      <c r="P201">
        <f>trueraw!H200*$I201</f>
        <v>-0.66</v>
      </c>
      <c r="Q201">
        <f>trueraw!I200*$I201</f>
        <v>-0.47</v>
      </c>
      <c r="R201">
        <f>trueraw!J200*$I201</f>
        <v>-0.63</v>
      </c>
      <c r="S201">
        <f>trueraw!K200*$I201</f>
        <v>-0.23</v>
      </c>
      <c r="T201">
        <f>trueraw!L200*$I201</f>
        <v>-0.56000000000000005</v>
      </c>
      <c r="U201">
        <f>trueraw!M200*$I201</f>
        <v>0.68</v>
      </c>
      <c r="V201">
        <f>trueraw!N200*$I201</f>
        <v>-0.46</v>
      </c>
      <c r="W201">
        <f>trueraw!O200*$I201</f>
        <v>0.18</v>
      </c>
      <c r="X201">
        <f t="shared" si="37"/>
        <v>1</v>
      </c>
      <c r="Y201">
        <f t="shared" si="37"/>
        <v>0</v>
      </c>
      <c r="Z201">
        <f t="shared" si="37"/>
        <v>0</v>
      </c>
      <c r="AA201">
        <f t="shared" si="37"/>
        <v>0</v>
      </c>
      <c r="AB201">
        <f t="shared" si="37"/>
        <v>0</v>
      </c>
      <c r="AC201">
        <f t="shared" si="37"/>
        <v>0</v>
      </c>
      <c r="AD201">
        <f t="shared" si="37"/>
        <v>0</v>
      </c>
      <c r="AE201">
        <f t="shared" si="37"/>
        <v>0</v>
      </c>
      <c r="AF201">
        <f t="shared" si="37"/>
        <v>0</v>
      </c>
      <c r="AG201">
        <f t="shared" si="37"/>
        <v>0</v>
      </c>
      <c r="AH201">
        <f>IF(EXACT($B201, AH$2), 1, 0)</f>
        <v>0</v>
      </c>
    </row>
    <row r="202" spans="2:34" x14ac:dyDescent="0.35">
      <c r="B202" s="1" t="str">
        <f>VLOOKUP($D202, AVs!$A$3:$B$202, 2, FALSE)</f>
        <v>_______</v>
      </c>
      <c r="C202" s="3">
        <f>VLOOKUP($D202, AVs!$A$3:$C$202, 3, FALSE)</f>
        <v>1</v>
      </c>
      <c r="D202" t="str">
        <f>trueraw!B201</f>
        <v>George Hill</v>
      </c>
      <c r="E202" t="str">
        <f>trueraw!C201</f>
        <v>PG, SG</v>
      </c>
      <c r="F202" t="str">
        <f>trueraw!D201</f>
        <v>OKL</v>
      </c>
      <c r="G202">
        <f>trueraw!E201</f>
        <v>64</v>
      </c>
      <c r="H202">
        <f>trueraw!F201</f>
        <v>18.100000000000001</v>
      </c>
      <c r="I202">
        <v>1</v>
      </c>
      <c r="J202">
        <f t="shared" si="39"/>
        <v>-0.7644444444444447</v>
      </c>
      <c r="K202">
        <f t="shared" si="40"/>
        <v>-0.7644444444444447</v>
      </c>
      <c r="L202">
        <f t="shared" si="41"/>
        <v>-0.4622222222222222</v>
      </c>
      <c r="M202">
        <f t="shared" si="42"/>
        <v>-0.56888888888888889</v>
      </c>
      <c r="N202">
        <f t="shared" si="43"/>
        <v>-1.6533333333333335</v>
      </c>
      <c r="O202">
        <f>trueraw!H201*$I202</f>
        <v>0.36</v>
      </c>
      <c r="P202">
        <f>trueraw!I201*$I202</f>
        <v>-0.22</v>
      </c>
      <c r="Q202">
        <f>trueraw!J201*$I202</f>
        <v>-0.75</v>
      </c>
      <c r="R202">
        <f>trueraw!K201*$I202</f>
        <v>-0.79</v>
      </c>
      <c r="S202">
        <f>trueraw!L201*$I202</f>
        <v>0.24</v>
      </c>
      <c r="T202">
        <f>trueraw!M201*$I202</f>
        <v>-0.34</v>
      </c>
      <c r="U202">
        <f>trueraw!N201*$I202</f>
        <v>-1.07</v>
      </c>
      <c r="V202">
        <f>trueraw!O201*$I202</f>
        <v>0.71</v>
      </c>
      <c r="W202">
        <f t="shared" ref="W202:AG202" si="44">IF(EXACT($B202, X$2), 1, 0)</f>
        <v>1</v>
      </c>
      <c r="X202">
        <f t="shared" si="44"/>
        <v>0</v>
      </c>
      <c r="Y202">
        <f t="shared" si="44"/>
        <v>0</v>
      </c>
      <c r="Z202">
        <f t="shared" si="44"/>
        <v>0</v>
      </c>
      <c r="AA202">
        <f t="shared" si="44"/>
        <v>0</v>
      </c>
      <c r="AB202">
        <f t="shared" si="44"/>
        <v>0</v>
      </c>
      <c r="AC202">
        <f t="shared" si="44"/>
        <v>0</v>
      </c>
      <c r="AD202">
        <f t="shared" si="44"/>
        <v>0</v>
      </c>
      <c r="AE202">
        <f t="shared" si="44"/>
        <v>0</v>
      </c>
      <c r="AF202">
        <f t="shared" si="44"/>
        <v>0</v>
      </c>
      <c r="AG202">
        <f t="shared" si="44"/>
        <v>0</v>
      </c>
      <c r="AH202">
        <f>IF(EXACT($B202, AH$2), 1, 0)</f>
        <v>0</v>
      </c>
    </row>
  </sheetData>
  <conditionalFormatting sqref="L3:N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02:AG202 X3:AH201 AH3:AH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1 W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02:AG202 Z3:AH201 AI223:AV240 AH3:AH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W223:AZ24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W223:AZ240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N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:J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disablePrompts="1" count="1">
    <dataValidation type="list" showInputMessage="1" showErrorMessage="1" sqref="B3:B202" xr:uid="{2602F946-42BC-45E3-B7FB-D67EFEE08129}">
      <formula1>$X$2:$AH$2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E8B-15F5-472B-9835-22AE226C9698}">
  <dimension ref="A1:GS228"/>
  <sheetViews>
    <sheetView workbookViewId="0">
      <selection activeCell="I1" sqref="I1"/>
    </sheetView>
  </sheetViews>
  <sheetFormatPr defaultRowHeight="14.5" x14ac:dyDescent="0.35"/>
  <sheetData>
    <row r="1" spans="1:201" x14ac:dyDescent="0.35">
      <c r="A1" t="str">
        <f>raw!B2</f>
        <v>GM</v>
      </c>
      <c r="B1" t="str">
        <f>raw!B3</f>
        <v>Kyle</v>
      </c>
      <c r="C1" t="str">
        <f>raw!B4</f>
        <v>Ben</v>
      </c>
      <c r="D1" t="str">
        <f>raw!B5</f>
        <v>Alex</v>
      </c>
      <c r="E1" t="str">
        <f>raw!B6</f>
        <v>George</v>
      </c>
      <c r="F1" t="str">
        <f>raw!B7</f>
        <v>_______</v>
      </c>
      <c r="G1" t="str">
        <f>raw!B8</f>
        <v>_______</v>
      </c>
      <c r="H1" t="str">
        <f>raw!B9</f>
        <v>_______</v>
      </c>
      <c r="I1" t="str">
        <f>raw!B10</f>
        <v>_______</v>
      </c>
      <c r="J1" t="str">
        <f>raw!B11</f>
        <v>_______</v>
      </c>
      <c r="K1" t="str">
        <f>raw!B12</f>
        <v>_______</v>
      </c>
      <c r="L1" t="str">
        <f>raw!B13</f>
        <v>_______</v>
      </c>
      <c r="M1" t="str">
        <f>raw!B14</f>
        <v>_______</v>
      </c>
      <c r="N1" t="str">
        <f>raw!B15</f>
        <v>_______</v>
      </c>
      <c r="O1" t="str">
        <f>raw!B16</f>
        <v>_______</v>
      </c>
      <c r="P1" t="str">
        <f>raw!B17</f>
        <v>_______</v>
      </c>
      <c r="Q1" t="str">
        <f>raw!B18</f>
        <v>_______</v>
      </c>
      <c r="R1" t="str">
        <f>raw!B19</f>
        <v>_______</v>
      </c>
      <c r="S1" t="str">
        <f>raw!B20</f>
        <v>_______</v>
      </c>
      <c r="T1" t="str">
        <f>raw!B21</f>
        <v>_______</v>
      </c>
      <c r="U1" t="str">
        <f>raw!B22</f>
        <v>_______</v>
      </c>
      <c r="V1" t="str">
        <f>raw!B23</f>
        <v>_______</v>
      </c>
      <c r="W1" t="str">
        <f>raw!B24</f>
        <v>_______</v>
      </c>
      <c r="X1" t="str">
        <f>raw!B25</f>
        <v>_______</v>
      </c>
      <c r="Y1" t="str">
        <f>raw!B26</f>
        <v>_______</v>
      </c>
      <c r="Z1" t="str">
        <f>raw!B27</f>
        <v>_______</v>
      </c>
      <c r="AA1" t="str">
        <f>raw!B28</f>
        <v>_______</v>
      </c>
      <c r="AB1" t="str">
        <f>raw!B29</f>
        <v>_______</v>
      </c>
      <c r="AC1" t="str">
        <f>raw!B30</f>
        <v>_______</v>
      </c>
      <c r="AD1" t="str">
        <f>raw!B31</f>
        <v>_______</v>
      </c>
      <c r="AE1" t="str">
        <f>raw!B32</f>
        <v>_______</v>
      </c>
      <c r="AF1" t="str">
        <f>raw!B33</f>
        <v>_______</v>
      </c>
      <c r="AG1" t="str">
        <f>raw!B34</f>
        <v>_______</v>
      </c>
      <c r="AH1" t="str">
        <f>raw!B35</f>
        <v>_______</v>
      </c>
      <c r="AI1" t="str">
        <f>raw!B36</f>
        <v>_______</v>
      </c>
      <c r="AJ1" t="str">
        <f>raw!B37</f>
        <v>_______</v>
      </c>
      <c r="AK1" t="str">
        <f>raw!B38</f>
        <v>_______</v>
      </c>
      <c r="AL1" t="str">
        <f>raw!B39</f>
        <v>_______</v>
      </c>
      <c r="AM1" t="str">
        <f>raw!B40</f>
        <v>_______</v>
      </c>
      <c r="AN1" t="str">
        <f>raw!B41</f>
        <v>_______</v>
      </c>
      <c r="AO1" t="str">
        <f>raw!B42</f>
        <v>_______</v>
      </c>
      <c r="AP1" t="str">
        <f>raw!B43</f>
        <v>_______</v>
      </c>
      <c r="AQ1" t="str">
        <f>raw!B44</f>
        <v>_______</v>
      </c>
      <c r="AR1" t="str">
        <f>raw!B45</f>
        <v>_______</v>
      </c>
      <c r="AS1" t="str">
        <f>raw!B46</f>
        <v>_______</v>
      </c>
      <c r="AT1" t="str">
        <f>raw!B47</f>
        <v>_______</v>
      </c>
      <c r="AU1" t="str">
        <f>raw!B48</f>
        <v>_______</v>
      </c>
      <c r="AV1" t="str">
        <f>raw!B49</f>
        <v>_______</v>
      </c>
      <c r="AW1" t="str">
        <f>raw!B50</f>
        <v>_______</v>
      </c>
      <c r="AX1" t="str">
        <f>raw!B51</f>
        <v>_______</v>
      </c>
      <c r="AY1" t="str">
        <f>raw!B52</f>
        <v>_______</v>
      </c>
      <c r="AZ1" t="str">
        <f>raw!B53</f>
        <v>_______</v>
      </c>
      <c r="BA1" t="str">
        <f>raw!B54</f>
        <v>_______</v>
      </c>
      <c r="BB1" t="str">
        <f>raw!B55</f>
        <v>_______</v>
      </c>
      <c r="BC1" t="str">
        <f>raw!B56</f>
        <v>_______</v>
      </c>
      <c r="BD1" t="str">
        <f>raw!B57</f>
        <v>_______</v>
      </c>
      <c r="BE1" t="str">
        <f>raw!B58</f>
        <v>_______</v>
      </c>
      <c r="BF1" t="str">
        <f>raw!B59</f>
        <v>_______</v>
      </c>
      <c r="BG1" t="str">
        <f>raw!B60</f>
        <v>_______</v>
      </c>
      <c r="BH1" t="str">
        <f>raw!B61</f>
        <v>_______</v>
      </c>
      <c r="BI1" t="str">
        <f>raw!B62</f>
        <v>_______</v>
      </c>
      <c r="BJ1" t="str">
        <f>raw!B63</f>
        <v>_______</v>
      </c>
      <c r="BK1" t="str">
        <f>raw!B64</f>
        <v>_______</v>
      </c>
      <c r="BL1" t="str">
        <f>raw!B65</f>
        <v>_______</v>
      </c>
      <c r="BM1" t="str">
        <f>raw!B66</f>
        <v>_______</v>
      </c>
      <c r="BN1" t="str">
        <f>raw!B67</f>
        <v>_______</v>
      </c>
      <c r="BO1" t="str">
        <f>raw!B68</f>
        <v>_______</v>
      </c>
      <c r="BP1" t="str">
        <f>raw!B69</f>
        <v>_______</v>
      </c>
      <c r="BQ1" t="str">
        <f>raw!B70</f>
        <v>_______</v>
      </c>
      <c r="BR1" t="str">
        <f>raw!B71</f>
        <v>_______</v>
      </c>
      <c r="BS1" t="str">
        <f>raw!B72</f>
        <v>_______</v>
      </c>
      <c r="BT1" t="str">
        <f>raw!B73</f>
        <v>_______</v>
      </c>
      <c r="BU1" t="str">
        <f>raw!B74</f>
        <v>_______</v>
      </c>
      <c r="BV1" t="str">
        <f>raw!B75</f>
        <v>_______</v>
      </c>
      <c r="BW1" t="str">
        <f>raw!B76</f>
        <v>_______</v>
      </c>
      <c r="BX1" t="str">
        <f>raw!B77</f>
        <v>_______</v>
      </c>
      <c r="BY1" t="str">
        <f>raw!B78</f>
        <v>_______</v>
      </c>
      <c r="BZ1" t="str">
        <f>raw!B79</f>
        <v>_______</v>
      </c>
      <c r="CA1" t="str">
        <f>raw!B80</f>
        <v>_______</v>
      </c>
      <c r="CB1" t="str">
        <f>raw!B81</f>
        <v>_______</v>
      </c>
      <c r="CC1" t="str">
        <f>raw!B82</f>
        <v>_______</v>
      </c>
      <c r="CD1" t="str">
        <f>raw!B83</f>
        <v>_______</v>
      </c>
      <c r="CE1" t="str">
        <f>raw!B84</f>
        <v>_______</v>
      </c>
      <c r="CF1" t="str">
        <f>raw!B85</f>
        <v>_______</v>
      </c>
      <c r="CG1" t="str">
        <f>raw!B86</f>
        <v>_______</v>
      </c>
      <c r="CH1" t="str">
        <f>raw!B87</f>
        <v>_______</v>
      </c>
      <c r="CI1" t="str">
        <f>raw!B88</f>
        <v>_______</v>
      </c>
      <c r="CJ1" t="str">
        <f>raw!B89</f>
        <v>_______</v>
      </c>
      <c r="CK1" t="str">
        <f>raw!B90</f>
        <v>_______</v>
      </c>
      <c r="CL1" t="str">
        <f>raw!B91</f>
        <v>_______</v>
      </c>
      <c r="CM1" t="str">
        <f>raw!B92</f>
        <v>_______</v>
      </c>
      <c r="CN1" t="str">
        <f>raw!B93</f>
        <v>_______</v>
      </c>
      <c r="CO1" t="str">
        <f>raw!B94</f>
        <v>_______</v>
      </c>
      <c r="CP1" t="str">
        <f>raw!B95</f>
        <v>_______</v>
      </c>
      <c r="CQ1" t="str">
        <f>raw!B96</f>
        <v>_______</v>
      </c>
      <c r="CR1" t="str">
        <f>raw!B97</f>
        <v>_______</v>
      </c>
      <c r="CS1" t="str">
        <f>raw!B98</f>
        <v>_______</v>
      </c>
      <c r="CT1" t="str">
        <f>raw!B99</f>
        <v>_______</v>
      </c>
      <c r="CU1" t="str">
        <f>raw!B100</f>
        <v>_______</v>
      </c>
      <c r="CV1" t="str">
        <f>raw!B101</f>
        <v>_______</v>
      </c>
      <c r="CW1" t="str">
        <f>raw!B102</f>
        <v>_______</v>
      </c>
      <c r="CX1" t="str">
        <f>raw!B103</f>
        <v>_______</v>
      </c>
      <c r="CY1" t="str">
        <f>raw!B104</f>
        <v>_______</v>
      </c>
      <c r="CZ1" t="str">
        <f>raw!B105</f>
        <v>_______</v>
      </c>
      <c r="DA1" t="str">
        <f>raw!B106</f>
        <v>_______</v>
      </c>
      <c r="DB1" t="str">
        <f>raw!B107</f>
        <v>_______</v>
      </c>
      <c r="DC1" t="str">
        <f>raw!B108</f>
        <v>_______</v>
      </c>
      <c r="DD1" t="str">
        <f>raw!B109</f>
        <v>_______</v>
      </c>
      <c r="DE1" t="str">
        <f>raw!B110</f>
        <v>_______</v>
      </c>
      <c r="DF1" t="str">
        <f>raw!B111</f>
        <v>_______</v>
      </c>
      <c r="DG1" t="str">
        <f>raw!B112</f>
        <v>_______</v>
      </c>
      <c r="DH1" t="str">
        <f>raw!B113</f>
        <v>_______</v>
      </c>
      <c r="DI1" t="str">
        <f>raw!B114</f>
        <v>_______</v>
      </c>
      <c r="DJ1" t="str">
        <f>raw!B115</f>
        <v>_______</v>
      </c>
      <c r="DK1" t="str">
        <f>raw!B116</f>
        <v>_______</v>
      </c>
      <c r="DL1" t="str">
        <f>raw!B117</f>
        <v>_______</v>
      </c>
      <c r="DM1" t="str">
        <f>raw!B118</f>
        <v>_______</v>
      </c>
      <c r="DN1" t="str">
        <f>raw!B119</f>
        <v>_______</v>
      </c>
      <c r="DO1" t="str">
        <f>raw!B120</f>
        <v>_______</v>
      </c>
      <c r="DP1" t="str">
        <f>raw!B121</f>
        <v>_______</v>
      </c>
      <c r="DQ1" t="str">
        <f>raw!B122</f>
        <v>_______</v>
      </c>
      <c r="DR1" t="str">
        <f>raw!B123</f>
        <v>_______</v>
      </c>
      <c r="DS1" t="str">
        <f>raw!B124</f>
        <v>_______</v>
      </c>
      <c r="DT1" t="str">
        <f>raw!B125</f>
        <v>_______</v>
      </c>
      <c r="DU1" t="str">
        <f>raw!B126</f>
        <v>_______</v>
      </c>
      <c r="DV1" t="str">
        <f>raw!B127</f>
        <v>_______</v>
      </c>
      <c r="DW1" t="str">
        <f>raw!B128</f>
        <v>_______</v>
      </c>
      <c r="DX1" t="str">
        <f>raw!B129</f>
        <v>_______</v>
      </c>
      <c r="DY1" t="str">
        <f>raw!B130</f>
        <v>_______</v>
      </c>
      <c r="DZ1" t="str">
        <f>raw!B131</f>
        <v>_______</v>
      </c>
      <c r="EA1" t="str">
        <f>raw!B132</f>
        <v>_______</v>
      </c>
      <c r="EB1" t="str">
        <f>raw!B133</f>
        <v>_______</v>
      </c>
      <c r="EC1" t="str">
        <f>raw!B134</f>
        <v>_______</v>
      </c>
      <c r="ED1" t="str">
        <f>raw!B135</f>
        <v>_______</v>
      </c>
      <c r="EE1" t="str">
        <f>raw!B136</f>
        <v>_______</v>
      </c>
      <c r="EF1" t="str">
        <f>raw!B137</f>
        <v>_______</v>
      </c>
      <c r="EG1" t="str">
        <f>raw!B138</f>
        <v>_______</v>
      </c>
      <c r="EH1" t="str">
        <f>raw!B139</f>
        <v>_______</v>
      </c>
      <c r="EI1" t="str">
        <f>raw!B140</f>
        <v>_______</v>
      </c>
      <c r="EJ1" t="str">
        <f>raw!B141</f>
        <v>_______</v>
      </c>
      <c r="EK1" t="str">
        <f>raw!B142</f>
        <v>_______</v>
      </c>
      <c r="EL1" t="str">
        <f>raw!B143</f>
        <v>_______</v>
      </c>
      <c r="EM1" t="str">
        <f>raw!B144</f>
        <v>_______</v>
      </c>
      <c r="EN1" t="str">
        <f>raw!B145</f>
        <v>_______</v>
      </c>
      <c r="EO1" t="str">
        <f>raw!B146</f>
        <v>_______</v>
      </c>
      <c r="EP1" t="str">
        <f>raw!B147</f>
        <v>_______</v>
      </c>
      <c r="EQ1" t="str">
        <f>raw!B148</f>
        <v>_______</v>
      </c>
      <c r="ER1" t="str">
        <f>raw!B149</f>
        <v>_______</v>
      </c>
      <c r="ES1" t="str">
        <f>raw!B150</f>
        <v>_______</v>
      </c>
      <c r="ET1" t="str">
        <f>raw!B151</f>
        <v>_______</v>
      </c>
      <c r="EU1" t="str">
        <f>raw!B152</f>
        <v>_______</v>
      </c>
      <c r="EV1" t="str">
        <f>raw!B153</f>
        <v>_______</v>
      </c>
      <c r="EW1" t="str">
        <f>raw!B154</f>
        <v>_______</v>
      </c>
      <c r="EX1" t="str">
        <f>raw!B155</f>
        <v>_______</v>
      </c>
      <c r="EY1" t="str">
        <f>raw!B156</f>
        <v>_______</v>
      </c>
      <c r="EZ1" t="str">
        <f>raw!B157</f>
        <v>_______</v>
      </c>
      <c r="FA1" t="str">
        <f>raw!B158</f>
        <v>_______</v>
      </c>
      <c r="FB1" t="str">
        <f>raw!B159</f>
        <v>_______</v>
      </c>
      <c r="FC1" t="str">
        <f>raw!B160</f>
        <v>_______</v>
      </c>
      <c r="FD1" t="str">
        <f>raw!B161</f>
        <v>_______</v>
      </c>
      <c r="FE1" t="str">
        <f>raw!B162</f>
        <v>_______</v>
      </c>
      <c r="FF1" t="str">
        <f>raw!B163</f>
        <v>_______</v>
      </c>
      <c r="FG1" t="str">
        <f>raw!B164</f>
        <v>_______</v>
      </c>
      <c r="FH1" t="str">
        <f>raw!B165</f>
        <v>_______</v>
      </c>
      <c r="FI1" t="str">
        <f>raw!B166</f>
        <v>_______</v>
      </c>
      <c r="FJ1" t="str">
        <f>raw!B167</f>
        <v>_______</v>
      </c>
      <c r="FK1" t="str">
        <f>raw!B168</f>
        <v>_______</v>
      </c>
      <c r="FL1" t="str">
        <f>raw!B169</f>
        <v>_______</v>
      </c>
      <c r="FM1" t="str">
        <f>raw!B170</f>
        <v>_______</v>
      </c>
      <c r="FN1" t="str">
        <f>raw!B171</f>
        <v>_______</v>
      </c>
      <c r="FO1" t="str">
        <f>raw!B172</f>
        <v>_______</v>
      </c>
      <c r="FP1" t="str">
        <f>raw!B173</f>
        <v>_______</v>
      </c>
      <c r="FQ1" t="str">
        <f>raw!B174</f>
        <v>_______</v>
      </c>
      <c r="FR1" t="str">
        <f>raw!B175</f>
        <v>_______</v>
      </c>
      <c r="FS1" t="str">
        <f>raw!B176</f>
        <v>_______</v>
      </c>
      <c r="FT1" t="str">
        <f>raw!B177</f>
        <v>_______</v>
      </c>
      <c r="FU1" t="str">
        <f>raw!B178</f>
        <v>_______</v>
      </c>
      <c r="FV1" t="str">
        <f>raw!B179</f>
        <v>_______</v>
      </c>
      <c r="FW1" t="str">
        <f>raw!B180</f>
        <v>_______</v>
      </c>
      <c r="FX1" t="str">
        <f>raw!B181</f>
        <v>_______</v>
      </c>
      <c r="FY1" t="str">
        <f>raw!B182</f>
        <v>_______</v>
      </c>
      <c r="FZ1" t="str">
        <f>raw!B183</f>
        <v>_______</v>
      </c>
      <c r="GA1" t="str">
        <f>raw!B184</f>
        <v>_______</v>
      </c>
      <c r="GB1" t="str">
        <f>raw!B185</f>
        <v>_______</v>
      </c>
      <c r="GC1" t="str">
        <f>raw!B186</f>
        <v>_______</v>
      </c>
      <c r="GD1" t="str">
        <f>raw!B187</f>
        <v>_______</v>
      </c>
      <c r="GE1" t="str">
        <f>raw!B188</f>
        <v>_______</v>
      </c>
      <c r="GF1" t="str">
        <f>raw!B189</f>
        <v>_______</v>
      </c>
      <c r="GG1" t="str">
        <f>raw!B190</f>
        <v>_______</v>
      </c>
      <c r="GH1" t="str">
        <f>raw!B191</f>
        <v>_______</v>
      </c>
      <c r="GI1" t="str">
        <f>raw!B192</f>
        <v>_______</v>
      </c>
      <c r="GJ1" t="str">
        <f>raw!B193</f>
        <v>_______</v>
      </c>
      <c r="GK1" t="str">
        <f>raw!B194</f>
        <v>_______</v>
      </c>
      <c r="GL1" t="str">
        <f>raw!B195</f>
        <v>_______</v>
      </c>
      <c r="GM1" t="str">
        <f>raw!B196</f>
        <v>_______</v>
      </c>
      <c r="GN1" t="str">
        <f>raw!B197</f>
        <v>_______</v>
      </c>
      <c r="GO1" t="str">
        <f>raw!B198</f>
        <v>_______</v>
      </c>
      <c r="GP1" t="str">
        <f>raw!B199</f>
        <v>_______</v>
      </c>
      <c r="GQ1" t="str">
        <f>raw!B200</f>
        <v>_______</v>
      </c>
      <c r="GR1" t="str">
        <f>raw!B201</f>
        <v>_______</v>
      </c>
      <c r="GS1" t="str">
        <f>raw!B202</f>
        <v>_______</v>
      </c>
    </row>
    <row r="2" spans="1:201" x14ac:dyDescent="0.35">
      <c r="A2" t="str">
        <f>raw!C2</f>
        <v>$pent</v>
      </c>
      <c r="B2">
        <f>raw!C3</f>
        <v>60</v>
      </c>
      <c r="C2">
        <f>raw!C4</f>
        <v>62</v>
      </c>
      <c r="D2">
        <f>raw!C5</f>
        <v>55</v>
      </c>
      <c r="E2">
        <f>raw!C6</f>
        <v>49</v>
      </c>
      <c r="F2">
        <f>raw!C7</f>
        <v>1</v>
      </c>
      <c r="G2">
        <f>raw!C8</f>
        <v>1</v>
      </c>
      <c r="H2">
        <f>raw!C9</f>
        <v>1</v>
      </c>
      <c r="I2">
        <f>raw!C10</f>
        <v>1</v>
      </c>
      <c r="J2">
        <f>raw!C11</f>
        <v>1</v>
      </c>
      <c r="K2">
        <f>raw!C12</f>
        <v>1</v>
      </c>
      <c r="L2">
        <f>raw!C13</f>
        <v>1</v>
      </c>
      <c r="M2">
        <f>raw!C14</f>
        <v>1</v>
      </c>
      <c r="N2">
        <f>raw!C15</f>
        <v>1</v>
      </c>
      <c r="O2">
        <f>raw!C16</f>
        <v>1</v>
      </c>
      <c r="P2">
        <f>raw!C17</f>
        <v>1</v>
      </c>
      <c r="Q2">
        <f>raw!C18</f>
        <v>1</v>
      </c>
      <c r="R2">
        <f>raw!C19</f>
        <v>1</v>
      </c>
      <c r="S2">
        <f>raw!C20</f>
        <v>1</v>
      </c>
      <c r="T2">
        <f>raw!C21</f>
        <v>1</v>
      </c>
      <c r="U2">
        <f>raw!C22</f>
        <v>1</v>
      </c>
      <c r="V2">
        <f>raw!C23</f>
        <v>1</v>
      </c>
      <c r="W2">
        <f>raw!C24</f>
        <v>1</v>
      </c>
      <c r="X2">
        <f>raw!C25</f>
        <v>1</v>
      </c>
      <c r="Y2">
        <f>raw!C26</f>
        <v>1</v>
      </c>
      <c r="Z2">
        <f>raw!C27</f>
        <v>1</v>
      </c>
      <c r="AA2">
        <f>raw!C28</f>
        <v>1</v>
      </c>
      <c r="AB2">
        <f>raw!C29</f>
        <v>1</v>
      </c>
      <c r="AC2">
        <f>raw!C30</f>
        <v>1</v>
      </c>
      <c r="AD2">
        <f>raw!C31</f>
        <v>1</v>
      </c>
      <c r="AE2">
        <f>raw!C32</f>
        <v>1</v>
      </c>
      <c r="AF2">
        <f>raw!C33</f>
        <v>1</v>
      </c>
      <c r="AG2">
        <f>raw!C34</f>
        <v>1</v>
      </c>
      <c r="AH2">
        <f>raw!C35</f>
        <v>1</v>
      </c>
      <c r="AI2">
        <f>raw!C36</f>
        <v>1</v>
      </c>
      <c r="AJ2">
        <f>raw!C37</f>
        <v>1</v>
      </c>
      <c r="AK2">
        <f>raw!C38</f>
        <v>1</v>
      </c>
      <c r="AL2">
        <f>raw!C39</f>
        <v>1</v>
      </c>
      <c r="AM2">
        <f>raw!C40</f>
        <v>1</v>
      </c>
      <c r="AN2">
        <f>raw!C41</f>
        <v>1</v>
      </c>
      <c r="AO2">
        <f>raw!C42</f>
        <v>1</v>
      </c>
      <c r="AP2">
        <f>raw!C43</f>
        <v>1</v>
      </c>
      <c r="AQ2">
        <f>raw!C44</f>
        <v>1</v>
      </c>
      <c r="AR2">
        <f>raw!C45</f>
        <v>1</v>
      </c>
      <c r="AS2">
        <f>raw!C46</f>
        <v>1</v>
      </c>
      <c r="AT2">
        <f>raw!C47</f>
        <v>1</v>
      </c>
      <c r="AU2">
        <f>raw!C48</f>
        <v>1</v>
      </c>
      <c r="AV2">
        <f>raw!C49</f>
        <v>1</v>
      </c>
      <c r="AW2">
        <f>raw!C50</f>
        <v>1</v>
      </c>
      <c r="AX2">
        <f>raw!C51</f>
        <v>1</v>
      </c>
      <c r="AY2">
        <f>raw!C52</f>
        <v>1</v>
      </c>
      <c r="AZ2">
        <f>raw!C53</f>
        <v>1</v>
      </c>
      <c r="BA2">
        <f>raw!C54</f>
        <v>1</v>
      </c>
      <c r="BB2">
        <f>raw!C55</f>
        <v>1</v>
      </c>
      <c r="BC2">
        <f>raw!C56</f>
        <v>1</v>
      </c>
      <c r="BD2">
        <f>raw!C57</f>
        <v>1</v>
      </c>
      <c r="BE2">
        <f>raw!C58</f>
        <v>1</v>
      </c>
      <c r="BF2">
        <f>raw!C59</f>
        <v>1</v>
      </c>
      <c r="BG2">
        <f>raw!C60</f>
        <v>1</v>
      </c>
      <c r="BH2">
        <f>raw!C61</f>
        <v>1</v>
      </c>
      <c r="BI2">
        <f>raw!C62</f>
        <v>1</v>
      </c>
      <c r="BJ2">
        <f>raw!C63</f>
        <v>1</v>
      </c>
      <c r="BK2">
        <f>raw!C64</f>
        <v>1</v>
      </c>
      <c r="BL2">
        <f>raw!C65</f>
        <v>1</v>
      </c>
      <c r="BM2">
        <f>raw!C66</f>
        <v>1</v>
      </c>
      <c r="BN2">
        <f>raw!C67</f>
        <v>1</v>
      </c>
      <c r="BO2">
        <f>raw!C68</f>
        <v>1</v>
      </c>
      <c r="BP2">
        <f>raw!C69</f>
        <v>1</v>
      </c>
      <c r="BQ2">
        <f>raw!C70</f>
        <v>1</v>
      </c>
      <c r="BR2">
        <f>raw!C71</f>
        <v>1</v>
      </c>
      <c r="BS2">
        <f>raw!C72</f>
        <v>1</v>
      </c>
      <c r="BT2">
        <f>raw!C73</f>
        <v>1</v>
      </c>
      <c r="BU2">
        <f>raw!C74</f>
        <v>1</v>
      </c>
      <c r="BV2">
        <f>raw!C75</f>
        <v>1</v>
      </c>
      <c r="BW2">
        <f>raw!C76</f>
        <v>1</v>
      </c>
      <c r="BX2">
        <f>raw!C77</f>
        <v>1</v>
      </c>
      <c r="BY2">
        <f>raw!C78</f>
        <v>1</v>
      </c>
      <c r="BZ2">
        <f>raw!C79</f>
        <v>1</v>
      </c>
      <c r="CA2">
        <f>raw!C80</f>
        <v>1</v>
      </c>
      <c r="CB2">
        <f>raw!C81</f>
        <v>1</v>
      </c>
      <c r="CC2">
        <f>raw!C82</f>
        <v>1</v>
      </c>
      <c r="CD2">
        <f>raw!C83</f>
        <v>1</v>
      </c>
      <c r="CE2">
        <f>raw!C84</f>
        <v>1</v>
      </c>
      <c r="CF2">
        <f>raw!C85</f>
        <v>1</v>
      </c>
      <c r="CG2">
        <f>raw!C86</f>
        <v>1</v>
      </c>
      <c r="CH2">
        <f>raw!C87</f>
        <v>1</v>
      </c>
      <c r="CI2">
        <f>raw!C88</f>
        <v>1</v>
      </c>
      <c r="CJ2">
        <f>raw!C89</f>
        <v>1</v>
      </c>
      <c r="CK2">
        <f>raw!C90</f>
        <v>1</v>
      </c>
      <c r="CL2">
        <f>raw!C91</f>
        <v>1</v>
      </c>
      <c r="CM2">
        <f>raw!C92</f>
        <v>1</v>
      </c>
      <c r="CN2">
        <f>raw!C93</f>
        <v>1</v>
      </c>
      <c r="CO2">
        <f>raw!C94</f>
        <v>1</v>
      </c>
      <c r="CP2">
        <f>raw!C95</f>
        <v>1</v>
      </c>
      <c r="CQ2">
        <f>raw!C96</f>
        <v>1</v>
      </c>
      <c r="CR2">
        <f>raw!C97</f>
        <v>1</v>
      </c>
      <c r="CS2">
        <f>raw!C98</f>
        <v>1</v>
      </c>
      <c r="CT2">
        <f>raw!C99</f>
        <v>1</v>
      </c>
      <c r="CU2">
        <f>raw!C100</f>
        <v>1</v>
      </c>
      <c r="CV2">
        <f>raw!C101</f>
        <v>1</v>
      </c>
      <c r="CW2">
        <f>raw!C102</f>
        <v>1</v>
      </c>
      <c r="CX2">
        <f>raw!C103</f>
        <v>1</v>
      </c>
      <c r="CY2">
        <f>raw!C104</f>
        <v>1</v>
      </c>
      <c r="CZ2">
        <f>raw!C105</f>
        <v>1</v>
      </c>
      <c r="DA2">
        <f>raw!C106</f>
        <v>1</v>
      </c>
      <c r="DB2">
        <f>raw!C107</f>
        <v>1</v>
      </c>
      <c r="DC2">
        <f>raw!C108</f>
        <v>1</v>
      </c>
      <c r="DD2">
        <f>raw!C109</f>
        <v>1</v>
      </c>
      <c r="DE2">
        <f>raw!C110</f>
        <v>1</v>
      </c>
      <c r="DF2">
        <f>raw!C111</f>
        <v>1</v>
      </c>
      <c r="DG2">
        <f>raw!C112</f>
        <v>1</v>
      </c>
      <c r="DH2">
        <f>raw!C113</f>
        <v>1</v>
      </c>
      <c r="DI2">
        <f>raw!C114</f>
        <v>1</v>
      </c>
      <c r="DJ2">
        <f>raw!C115</f>
        <v>1</v>
      </c>
      <c r="DK2">
        <f>raw!C116</f>
        <v>1</v>
      </c>
      <c r="DL2">
        <f>raw!C117</f>
        <v>1</v>
      </c>
      <c r="DM2">
        <f>raw!C118</f>
        <v>1</v>
      </c>
      <c r="DN2">
        <f>raw!C119</f>
        <v>1</v>
      </c>
      <c r="DO2">
        <f>raw!C120</f>
        <v>1</v>
      </c>
      <c r="DP2">
        <f>raw!C121</f>
        <v>1</v>
      </c>
      <c r="DQ2">
        <f>raw!C122</f>
        <v>1</v>
      </c>
      <c r="DR2">
        <f>raw!C123</f>
        <v>1</v>
      </c>
      <c r="DS2">
        <f>raw!C124</f>
        <v>1</v>
      </c>
      <c r="DT2">
        <f>raw!C125</f>
        <v>1</v>
      </c>
      <c r="DU2">
        <f>raw!C126</f>
        <v>1</v>
      </c>
      <c r="DV2">
        <f>raw!C127</f>
        <v>1</v>
      </c>
      <c r="DW2">
        <f>raw!C128</f>
        <v>1</v>
      </c>
      <c r="DX2">
        <f>raw!C129</f>
        <v>1</v>
      </c>
      <c r="DY2">
        <f>raw!C130</f>
        <v>1</v>
      </c>
      <c r="DZ2">
        <f>raw!C131</f>
        <v>1</v>
      </c>
      <c r="EA2">
        <f>raw!C132</f>
        <v>1</v>
      </c>
      <c r="EB2">
        <f>raw!C133</f>
        <v>1</v>
      </c>
      <c r="EC2">
        <f>raw!C134</f>
        <v>1</v>
      </c>
      <c r="ED2">
        <f>raw!C135</f>
        <v>1</v>
      </c>
      <c r="EE2">
        <f>raw!C136</f>
        <v>1</v>
      </c>
      <c r="EF2">
        <f>raw!C137</f>
        <v>1</v>
      </c>
      <c r="EG2">
        <f>raw!C138</f>
        <v>1</v>
      </c>
      <c r="EH2">
        <f>raw!C139</f>
        <v>1</v>
      </c>
      <c r="EI2">
        <f>raw!C140</f>
        <v>1</v>
      </c>
      <c r="EJ2">
        <f>raw!C141</f>
        <v>1</v>
      </c>
      <c r="EK2">
        <f>raw!C142</f>
        <v>1</v>
      </c>
      <c r="EL2">
        <f>raw!C143</f>
        <v>1</v>
      </c>
      <c r="EM2">
        <f>raw!C144</f>
        <v>1</v>
      </c>
      <c r="EN2">
        <f>raw!C145</f>
        <v>1</v>
      </c>
      <c r="EO2">
        <f>raw!C146</f>
        <v>1</v>
      </c>
      <c r="EP2">
        <f>raw!C147</f>
        <v>1</v>
      </c>
      <c r="EQ2">
        <f>raw!C148</f>
        <v>1</v>
      </c>
      <c r="ER2">
        <f>raw!C149</f>
        <v>1</v>
      </c>
      <c r="ES2">
        <f>raw!C150</f>
        <v>1</v>
      </c>
      <c r="ET2">
        <f>raw!C151</f>
        <v>1</v>
      </c>
      <c r="EU2">
        <f>raw!C152</f>
        <v>1</v>
      </c>
      <c r="EV2">
        <f>raw!C153</f>
        <v>1</v>
      </c>
      <c r="EW2">
        <f>raw!C154</f>
        <v>1</v>
      </c>
      <c r="EX2">
        <f>raw!C155</f>
        <v>1</v>
      </c>
      <c r="EY2">
        <f>raw!C156</f>
        <v>1</v>
      </c>
      <c r="EZ2">
        <f>raw!C157</f>
        <v>1</v>
      </c>
      <c r="FA2">
        <f>raw!C158</f>
        <v>1</v>
      </c>
      <c r="FB2">
        <f>raw!C159</f>
        <v>1</v>
      </c>
      <c r="FC2">
        <f>raw!C160</f>
        <v>1</v>
      </c>
      <c r="FD2">
        <f>raw!C161</f>
        <v>1</v>
      </c>
      <c r="FE2">
        <f>raw!C162</f>
        <v>1</v>
      </c>
      <c r="FF2">
        <f>raw!C163</f>
        <v>1</v>
      </c>
      <c r="FG2">
        <f>raw!C164</f>
        <v>1</v>
      </c>
      <c r="FH2">
        <f>raw!C165</f>
        <v>1</v>
      </c>
      <c r="FI2">
        <f>raw!C166</f>
        <v>1</v>
      </c>
      <c r="FJ2">
        <f>raw!C167</f>
        <v>1</v>
      </c>
      <c r="FK2">
        <f>raw!C168</f>
        <v>1</v>
      </c>
      <c r="FL2">
        <f>raw!C169</f>
        <v>1</v>
      </c>
      <c r="FM2">
        <f>raw!C170</f>
        <v>1</v>
      </c>
      <c r="FN2">
        <f>raw!C171</f>
        <v>1</v>
      </c>
      <c r="FO2">
        <f>raw!C172</f>
        <v>1</v>
      </c>
      <c r="FP2">
        <f>raw!C173</f>
        <v>1</v>
      </c>
      <c r="FQ2">
        <f>raw!C174</f>
        <v>1</v>
      </c>
      <c r="FR2">
        <f>raw!C175</f>
        <v>1</v>
      </c>
      <c r="FS2">
        <f>raw!C176</f>
        <v>1</v>
      </c>
      <c r="FT2">
        <f>raw!C177</f>
        <v>1</v>
      </c>
      <c r="FU2">
        <f>raw!C178</f>
        <v>1</v>
      </c>
      <c r="FV2">
        <f>raw!C179</f>
        <v>1</v>
      </c>
      <c r="FW2">
        <f>raw!C180</f>
        <v>1</v>
      </c>
      <c r="FX2">
        <f>raw!C181</f>
        <v>1</v>
      </c>
      <c r="FY2">
        <f>raw!C182</f>
        <v>1</v>
      </c>
      <c r="FZ2">
        <f>raw!C183</f>
        <v>1</v>
      </c>
      <c r="GA2">
        <f>raw!C184</f>
        <v>1</v>
      </c>
      <c r="GB2">
        <f>raw!C185</f>
        <v>1</v>
      </c>
      <c r="GC2">
        <f>raw!C186</f>
        <v>1</v>
      </c>
      <c r="GD2">
        <f>raw!C187</f>
        <v>1</v>
      </c>
      <c r="GE2">
        <f>raw!C188</f>
        <v>1</v>
      </c>
      <c r="GF2">
        <f>raw!C189</f>
        <v>1</v>
      </c>
      <c r="GG2">
        <f>raw!C190</f>
        <v>1</v>
      </c>
      <c r="GH2">
        <f>raw!C191</f>
        <v>1</v>
      </c>
      <c r="GI2">
        <f>raw!C192</f>
        <v>1</v>
      </c>
      <c r="GJ2">
        <f>raw!C193</f>
        <v>1</v>
      </c>
      <c r="GK2">
        <f>raw!C194</f>
        <v>1</v>
      </c>
      <c r="GL2">
        <f>raw!C195</f>
        <v>1</v>
      </c>
      <c r="GM2">
        <f>raw!C196</f>
        <v>1</v>
      </c>
      <c r="GN2">
        <f>raw!C197</f>
        <v>1</v>
      </c>
      <c r="GO2">
        <f>raw!C198</f>
        <v>1</v>
      </c>
      <c r="GP2">
        <f>raw!C199</f>
        <v>1</v>
      </c>
      <c r="GQ2">
        <f>raw!C200</f>
        <v>1</v>
      </c>
      <c r="GR2">
        <f>raw!C201</f>
        <v>1</v>
      </c>
      <c r="GS2">
        <f>raw!C202</f>
        <v>1</v>
      </c>
    </row>
    <row r="3" spans="1:201" x14ac:dyDescent="0.35">
      <c r="A3" t="str">
        <f>raw!D2</f>
        <v>PLAYER</v>
      </c>
      <c r="B3" t="str">
        <f>raw!D3</f>
        <v xml:space="preserve">James Harden </v>
      </c>
      <c r="C3" t="str">
        <f>raw!D4</f>
        <v xml:space="preserve">Anthony Davis </v>
      </c>
      <c r="D3" t="str">
        <f>raw!D5</f>
        <v xml:space="preserve">Karl-Anthony Towns </v>
      </c>
      <c r="E3" t="str">
        <f>raw!D6</f>
        <v>Damian Lillard</v>
      </c>
      <c r="F3" t="str">
        <f>raw!D7</f>
        <v>Kawhi Leonard</v>
      </c>
      <c r="G3" t="str">
        <f>raw!D8</f>
        <v>Stephen Curry</v>
      </c>
      <c r="H3" t="str">
        <f>raw!D9</f>
        <v>Nikola Jokic</v>
      </c>
      <c r="I3" t="str">
        <f>raw!D10</f>
        <v>Kyrie Irving</v>
      </c>
      <c r="J3" t="str">
        <f>raw!D11</f>
        <v>Joel Embiid</v>
      </c>
      <c r="K3" t="str">
        <f>raw!D12</f>
        <v>Trae Young</v>
      </c>
      <c r="L3" t="str">
        <f>raw!D13</f>
        <v>Deandre Ayton</v>
      </c>
      <c r="M3" t="str">
        <f>raw!D14</f>
        <v>Devin Booker</v>
      </c>
      <c r="N3" t="str">
        <f>raw!D15</f>
        <v>Paul George</v>
      </c>
      <c r="O3" t="str">
        <f>raw!D16</f>
        <v>Luka Doncic</v>
      </c>
      <c r="P3" t="str">
        <f>raw!D17</f>
        <v xml:space="preserve">Kristaps Porzingis </v>
      </c>
      <c r="Q3" t="str">
        <f>raw!D18</f>
        <v>Jimmy Butler</v>
      </c>
      <c r="R3" t="str">
        <f>raw!D19</f>
        <v>Jayson Tatum</v>
      </c>
      <c r="S3" t="str">
        <f>raw!D20</f>
        <v>Giannis Antetokounmpo</v>
      </c>
      <c r="T3" t="str">
        <f>raw!D21</f>
        <v>Nikola Vucevic</v>
      </c>
      <c r="U3" t="str">
        <f>raw!D22</f>
        <v>Bam Adebayo</v>
      </c>
      <c r="V3" t="str">
        <f>raw!D23</f>
        <v xml:space="preserve">Jusuf Nurkic </v>
      </c>
      <c r="W3" t="str">
        <f>raw!D24</f>
        <v>John Collins</v>
      </c>
      <c r="X3" t="str">
        <f>raw!D25</f>
        <v xml:space="preserve">LeBron James </v>
      </c>
      <c r="Y3" t="str">
        <f>raw!D26</f>
        <v>Rudy Gobert</v>
      </c>
      <c r="Z3" t="str">
        <f>raw!D27</f>
        <v>Khris Middleton</v>
      </c>
      <c r="AA3" t="str">
        <f>raw!D28</f>
        <v>Chris Paul</v>
      </c>
      <c r="AB3" t="str">
        <f>raw!D29</f>
        <v>Shai Gilgeous-Alexander</v>
      </c>
      <c r="AC3" t="str">
        <f>raw!D30</f>
        <v>Fred VanVleet</v>
      </c>
      <c r="AD3" t="str">
        <f>raw!D31</f>
        <v>Brook Lopez</v>
      </c>
      <c r="AE3" t="str">
        <f>raw!D32</f>
        <v>Kevin Durant</v>
      </c>
      <c r="AF3" t="str">
        <f>raw!D33</f>
        <v>Bradley Beal</v>
      </c>
      <c r="AG3" t="str">
        <f>raw!D34</f>
        <v>Kyle Lowry</v>
      </c>
      <c r="AH3" t="str">
        <f>raw!D35</f>
        <v xml:space="preserve">LaMarcus Aldridge </v>
      </c>
      <c r="AI3" t="str">
        <f>raw!D36</f>
        <v>Zach LaVine</v>
      </c>
      <c r="AJ3" t="str">
        <f>raw!D37</f>
        <v>DeMar DeRozan</v>
      </c>
      <c r="AK3" t="str">
        <f>raw!D38</f>
        <v>Donovan Mitchell</v>
      </c>
      <c r="AL3" t="str">
        <f>raw!D39</f>
        <v>Ben Simmons</v>
      </c>
      <c r="AM3" t="str">
        <f>raw!D40</f>
        <v>Myles Turner</v>
      </c>
      <c r="AN3" t="str">
        <f>raw!D41</f>
        <v>Brandon Clarke</v>
      </c>
      <c r="AO3" t="str">
        <f>raw!D42</f>
        <v>Christian Wood</v>
      </c>
      <c r="AP3" t="str">
        <f>raw!D43</f>
        <v xml:space="preserve">Jaren Jackson Jr. </v>
      </c>
      <c r="AQ3" t="str">
        <f>raw!D44</f>
        <v>Pascal Siakam</v>
      </c>
      <c r="AR3" t="str">
        <f>raw!D45</f>
        <v>Robert Covington</v>
      </c>
      <c r="AS3" t="str">
        <f>raw!D46</f>
        <v>Mitchell Robinson</v>
      </c>
      <c r="AT3" t="str">
        <f>raw!D47</f>
        <v>Jamal Murray</v>
      </c>
      <c r="AU3" t="str">
        <f>raw!D48</f>
        <v>Russell Westbrook</v>
      </c>
      <c r="AV3" t="str">
        <f>raw!D49</f>
        <v>Domantas Sabonis</v>
      </c>
      <c r="AW3" t="str">
        <f>raw!D50</f>
        <v>Tobias Harris</v>
      </c>
      <c r="AX3" t="str">
        <f>raw!D51</f>
        <v>Thomas Bryant</v>
      </c>
      <c r="AY3" t="str">
        <f>raw!D52</f>
        <v>Jonas Valanciunas</v>
      </c>
      <c r="AZ3" t="str">
        <f>raw!D53</f>
        <v>T.J. Warren</v>
      </c>
      <c r="BA3" t="str">
        <f>raw!D54</f>
        <v xml:space="preserve">Derrick White </v>
      </c>
      <c r="BB3" t="str">
        <f>raw!D55</f>
        <v>D'Angelo Russell</v>
      </c>
      <c r="BC3" t="str">
        <f>raw!D56</f>
        <v>Brandon Ingram</v>
      </c>
      <c r="BD3" t="str">
        <f>raw!D57</f>
        <v>CJ McCollum</v>
      </c>
      <c r="BE3" t="str">
        <f>raw!D58</f>
        <v>Richaun Holmes</v>
      </c>
      <c r="BF3" t="str">
        <f>raw!D59</f>
        <v>Andre Drummond</v>
      </c>
      <c r="BG3" t="str">
        <f>raw!D60</f>
        <v>Al Horford</v>
      </c>
      <c r="BH3" t="str">
        <f>raw!D61</f>
        <v>Gordon Hayward</v>
      </c>
      <c r="BI3" t="str">
        <f>raw!D62</f>
        <v>Norman Powell</v>
      </c>
      <c r="BJ3" t="str">
        <f>raw!D63</f>
        <v>Jrue Holiday</v>
      </c>
      <c r="BK3" t="str">
        <f>raw!D64</f>
        <v>Mikal Bridges</v>
      </c>
      <c r="BL3" t="str">
        <f>raw!D65</f>
        <v>Dejounte Murray</v>
      </c>
      <c r="BM3" t="str">
        <f>raw!D66</f>
        <v xml:space="preserve">Daniel Theis </v>
      </c>
      <c r="BN3" t="str">
        <f>raw!D67</f>
        <v>Collin Sexton</v>
      </c>
      <c r="BO3" t="str">
        <f>raw!D68</f>
        <v>Wendell Carter Jr.</v>
      </c>
      <c r="BP3" t="str">
        <f>raw!D69</f>
        <v>Jaylen Brown</v>
      </c>
      <c r="BQ3" t="str">
        <f>raw!D70</f>
        <v>De'Aaron Fox</v>
      </c>
      <c r="BR3" t="str">
        <f>raw!D71</f>
        <v>Clint Capela</v>
      </c>
      <c r="BS3" t="str">
        <f>raw!D72</f>
        <v>Buddy Hield</v>
      </c>
      <c r="BT3" t="str">
        <f>raw!D73</f>
        <v>Lauri Markkanen</v>
      </c>
      <c r="BU3" t="str">
        <f>raw!D74</f>
        <v xml:space="preserve">Hassan Whiteside </v>
      </c>
      <c r="BV3" t="str">
        <f>raw!D75</f>
        <v>Jarrett Allen</v>
      </c>
      <c r="BW3" t="str">
        <f>raw!D76</f>
        <v>Malcolm Brogdon</v>
      </c>
      <c r="BX3" t="str">
        <f>raw!D77</f>
        <v>Duncan Robinson</v>
      </c>
      <c r="BY3" t="str">
        <f>raw!D78</f>
        <v>Ja Morant</v>
      </c>
      <c r="BZ3" t="str">
        <f>raw!D79</f>
        <v>Darius Bazley</v>
      </c>
      <c r="CA3" t="str">
        <f>raw!D80</f>
        <v>Kevin Love</v>
      </c>
      <c r="CB3" t="str">
        <f>raw!D81</f>
        <v>Michael Porter Jr.</v>
      </c>
      <c r="CC3" t="str">
        <f>raw!D82</f>
        <v>Eric Bledsoe</v>
      </c>
      <c r="CD3" t="str">
        <f>raw!D83</f>
        <v>Maxi Kleber</v>
      </c>
      <c r="CE3" t="str">
        <f>raw!D84</f>
        <v>Kelly Oubre Jr.</v>
      </c>
      <c r="CF3" t="str">
        <f>raw!D85</f>
        <v xml:space="preserve">Kemba Walker </v>
      </c>
      <c r="CG3" t="str">
        <f>raw!D86</f>
        <v>Lonzo Ball</v>
      </c>
      <c r="CH3" t="str">
        <f>raw!D87</f>
        <v>Marcus Smart</v>
      </c>
      <c r="CI3" t="str">
        <f>raw!D88</f>
        <v xml:space="preserve">Bojan Bogdanovic </v>
      </c>
      <c r="CJ3" t="str">
        <f>raw!D89</f>
        <v>Delon Wright</v>
      </c>
      <c r="CK3" t="str">
        <f>raw!D90</f>
        <v>OG Anunoby</v>
      </c>
      <c r="CL3" t="str">
        <f>raw!D91</f>
        <v>Nerlens Noel</v>
      </c>
      <c r="CM3" t="str">
        <f>raw!D92</f>
        <v>Jerami Grant</v>
      </c>
      <c r="CN3" t="str">
        <f>raw!D93</f>
        <v>JJ Redick</v>
      </c>
      <c r="CO3" t="str">
        <f>raw!D94</f>
        <v xml:space="preserve">Draymond Green </v>
      </c>
      <c r="CP3" t="str">
        <f>raw!D95</f>
        <v>Elfrid Payton</v>
      </c>
      <c r="CQ3" t="str">
        <f>raw!D96</f>
        <v>Otto Porter Jr.</v>
      </c>
      <c r="CR3" t="str">
        <f>raw!D97</f>
        <v>Zion Williamson</v>
      </c>
      <c r="CS3" t="str">
        <f>raw!D98</f>
        <v>Evan Fournier</v>
      </c>
      <c r="CT3" t="str">
        <f>raw!D99</f>
        <v>Victor Oladipo</v>
      </c>
      <c r="CU3" t="str">
        <f>raw!D100</f>
        <v>Davis Bertans</v>
      </c>
      <c r="CV3" t="str">
        <f>raw!D101</f>
        <v>Rui Hachimura</v>
      </c>
      <c r="CW3" t="str">
        <f>raw!D102</f>
        <v>Ivica Zubac</v>
      </c>
      <c r="CX3" t="str">
        <f>raw!D103</f>
        <v>Serge Ibaka</v>
      </c>
      <c r="CY3" t="str">
        <f>raw!D104</f>
        <v>Mike Conley</v>
      </c>
      <c r="CZ3" t="str">
        <f>raw!D105</f>
        <v>Josh Richardson</v>
      </c>
      <c r="DA3" t="str">
        <f>raw!D106</f>
        <v>Steven Adams</v>
      </c>
      <c r="DB3" t="str">
        <f>raw!D107</f>
        <v>DeAndre Jordan</v>
      </c>
      <c r="DC3" t="str">
        <f>raw!D108</f>
        <v>Danilo Gallinari</v>
      </c>
      <c r="DD3" t="str">
        <f>raw!D109</f>
        <v xml:space="preserve">Terrence Ross </v>
      </c>
      <c r="DE3" t="str">
        <f>raw!D110</f>
        <v>Kevon Looney</v>
      </c>
      <c r="DF3" t="str">
        <f>raw!D111</f>
        <v>Chris Boucher</v>
      </c>
      <c r="DG3" t="str">
        <f>raw!D112</f>
        <v>Nemanja Bjelica</v>
      </c>
      <c r="DH3" t="str">
        <f>raw!D113</f>
        <v>Aaron Gordon</v>
      </c>
      <c r="DI3" t="str">
        <f>raw!D114</f>
        <v>Marc Gasol</v>
      </c>
      <c r="DJ3" t="str">
        <f>raw!D115</f>
        <v>Bogdan Bogdanovic</v>
      </c>
      <c r="DK3" t="str">
        <f>raw!D116</f>
        <v>Alec Burks</v>
      </c>
      <c r="DL3" t="str">
        <f>raw!D117</f>
        <v>JaVale McGee</v>
      </c>
      <c r="DM3" t="str">
        <f>raw!D118</f>
        <v>Patrick Beverley</v>
      </c>
      <c r="DN3" t="str">
        <f>raw!D119</f>
        <v>Larry Nance Jr.</v>
      </c>
      <c r="DO3" t="str">
        <f>raw!D120</f>
        <v>Paul Millsap</v>
      </c>
      <c r="DP3" t="str">
        <f>raw!D121</f>
        <v>PJ Washington</v>
      </c>
      <c r="DQ3" t="str">
        <f>raw!D122</f>
        <v xml:space="preserve">Marvin Bagley III </v>
      </c>
      <c r="DR3" t="str">
        <f>raw!D123</f>
        <v>Donte DiVincenzo</v>
      </c>
      <c r="DS3" t="str">
        <f>raw!D124</f>
        <v>Derrick Jones Jr.</v>
      </c>
      <c r="DT3" t="str">
        <f>raw!D125</f>
        <v xml:space="preserve">Malik Beasley </v>
      </c>
      <c r="DU3" t="str">
        <f>raw!D126</f>
        <v>Terry Rozier</v>
      </c>
      <c r="DV3" t="str">
        <f>raw!D127</f>
        <v>Derrick Rose</v>
      </c>
      <c r="DW3" t="str">
        <f>raw!D128</f>
        <v>Markelle Fultz</v>
      </c>
      <c r="DX3" t="str">
        <f>raw!D129</f>
        <v>Jordan Clarkson</v>
      </c>
      <c r="DY3" t="str">
        <f>raw!D130</f>
        <v>Will Barton</v>
      </c>
      <c r="DZ3" t="str">
        <f>raw!D131</f>
        <v>P.J. Tucker</v>
      </c>
      <c r="EA3" t="str">
        <f>raw!D132</f>
        <v>Tyler Herro</v>
      </c>
      <c r="EB3" t="str">
        <f>raw!D133</f>
        <v>Dwight Powell</v>
      </c>
      <c r="EC3" t="str">
        <f>raw!D134</f>
        <v>Seth Curry</v>
      </c>
      <c r="ED3" t="str">
        <f>raw!D135</f>
        <v>Lou Williams</v>
      </c>
      <c r="EE3" t="str">
        <f>raw!D136</f>
        <v xml:space="preserve">James Wiseman </v>
      </c>
      <c r="EF3" t="str">
        <f>raw!D137</f>
        <v>Montrezl Harrell</v>
      </c>
      <c r="EG3" t="str">
        <f>raw!D138</f>
        <v xml:space="preserve">Mo Bamba </v>
      </c>
      <c r="EH3" t="str">
        <f>raw!D139</f>
        <v>Royce O'Neale</v>
      </c>
      <c r="EI3" t="str">
        <f>raw!D140</f>
        <v xml:space="preserve">Jeremy Lamb </v>
      </c>
      <c r="EJ3" t="str">
        <f>raw!D141</f>
        <v>Devonte' Graham</v>
      </c>
      <c r="EK3" t="str">
        <f>raw!D142</f>
        <v>Miles Bridges</v>
      </c>
      <c r="EL3" t="str">
        <f>raw!D143</f>
        <v xml:space="preserve">DeMarcus Cousins </v>
      </c>
      <c r="EM3" t="str">
        <f>raw!D144</f>
        <v>Aron Baynes</v>
      </c>
      <c r="EN3" t="str">
        <f>raw!D145</f>
        <v>Danuel House Jr.</v>
      </c>
      <c r="EO3" t="str">
        <f>raw!D146</f>
        <v>Dorian Finney-Smith</v>
      </c>
      <c r="EP3" t="str">
        <f>raw!D147</f>
        <v>Harrison Barnes</v>
      </c>
      <c r="EQ3" t="str">
        <f>raw!D148</f>
        <v xml:space="preserve">Matisse Thybulle </v>
      </c>
      <c r="ER3" t="str">
        <f>raw!D149</f>
        <v>John Wall</v>
      </c>
      <c r="ES3" t="str">
        <f>raw!D150</f>
        <v>Coby White</v>
      </c>
      <c r="ET3" t="str">
        <f>raw!D151</f>
        <v>Robert Williams</v>
      </c>
      <c r="EU3" t="str">
        <f>raw!D152</f>
        <v>Cody Zeller</v>
      </c>
      <c r="EV3" t="str">
        <f>raw!D153</f>
        <v>Tim Hardaway Jr.</v>
      </c>
      <c r="EW3" t="str">
        <f>raw!D154</f>
        <v>Ricky Rubio</v>
      </c>
      <c r="EX3" t="str">
        <f>raw!D155</f>
        <v xml:space="preserve">Keldon Johnson </v>
      </c>
      <c r="EY3" t="str">
        <f>raw!D156</f>
        <v>Troy Brown Jr.</v>
      </c>
      <c r="EZ3" t="str">
        <f>raw!D157</f>
        <v xml:space="preserve">Trevor Ariza </v>
      </c>
      <c r="FA3" t="str">
        <f>raw!D158</f>
        <v>Blake Griffin</v>
      </c>
      <c r="FB3" t="str">
        <f>raw!D159</f>
        <v>Killian Hayes</v>
      </c>
      <c r="FC3" t="str">
        <f>raw!D160</f>
        <v>Joe Harris</v>
      </c>
      <c r="FD3" t="str">
        <f>raw!D161</f>
        <v>Gary Harris</v>
      </c>
      <c r="FE3" t="str">
        <f>raw!D162</f>
        <v>Tyrese Haliburton</v>
      </c>
      <c r="FF3" t="str">
        <f>raw!D163</f>
        <v>Julius Randle</v>
      </c>
      <c r="FG3" t="str">
        <f>raw!D164</f>
        <v>Danny Green</v>
      </c>
      <c r="FH3" t="str">
        <f>raw!D165</f>
        <v>Justin Holiday</v>
      </c>
      <c r="FI3" t="str">
        <f>raw!D166</f>
        <v>Kevin Porter Jr.</v>
      </c>
      <c r="FJ3" t="str">
        <f>raw!D167</f>
        <v>Derrick Favors</v>
      </c>
      <c r="FK3" t="str">
        <f>raw!D168</f>
        <v>Joe Ingles</v>
      </c>
      <c r="FL3" t="str">
        <f>raw!D169</f>
        <v>Josh Okogie</v>
      </c>
      <c r="FM3" t="str">
        <f>raw!D170</f>
        <v>Andrew Wiggins</v>
      </c>
      <c r="FN3" t="str">
        <f>raw!D171</f>
        <v>Svi Mykhailiuk</v>
      </c>
      <c r="FO3" t="str">
        <f>raw!D172</f>
        <v>Gary Trent Jr.</v>
      </c>
      <c r="FP3" t="str">
        <f>raw!D173</f>
        <v>Monte Morris</v>
      </c>
      <c r="FQ3" t="str">
        <f>raw!D174</f>
        <v>Dario Saric</v>
      </c>
      <c r="FR3" t="str">
        <f>raw!D175</f>
        <v>LaMelo Ball</v>
      </c>
      <c r="FS3" t="str">
        <f>raw!D176</f>
        <v>Dennis Schroder</v>
      </c>
      <c r="FT3" t="str">
        <f>raw!D177</f>
        <v>Enes Kanter</v>
      </c>
      <c r="FU3" t="str">
        <f>raw!D178</f>
        <v>Kevin Huerter</v>
      </c>
      <c r="FV3" t="str">
        <f>raw!D179</f>
        <v>Gorgui Dieng</v>
      </c>
      <c r="FW3" t="str">
        <f>raw!D180</f>
        <v>Michael Carter-Williams</v>
      </c>
      <c r="FX3" t="str">
        <f>raw!D181</f>
        <v>Cameron Johnson</v>
      </c>
      <c r="FY3" t="str">
        <f>raw!D182</f>
        <v>Shake Milton</v>
      </c>
      <c r="FZ3" t="str">
        <f>raw!D183</f>
        <v>Cam Reddish</v>
      </c>
      <c r="GA3" t="str">
        <f>raw!D184</f>
        <v>Goran Dragic</v>
      </c>
      <c r="GB3" t="str">
        <f>raw!D185</f>
        <v>Darius Garland</v>
      </c>
      <c r="GC3" t="str">
        <f>raw!D186</f>
        <v>De'Anthony Melton</v>
      </c>
      <c r="GD3" t="str">
        <f>raw!D187</f>
        <v>Frank Ntilikina</v>
      </c>
      <c r="GE3" t="str">
        <f>raw!D188</f>
        <v>Daniel Gafford</v>
      </c>
      <c r="GF3" t="str">
        <f>raw!D189</f>
        <v>Tomas Satoransky</v>
      </c>
      <c r="GG3" t="str">
        <f>raw!D190</f>
        <v>Jabari Parker</v>
      </c>
      <c r="GH3" t="str">
        <f>raw!D191</f>
        <v>Dillon Brooks</v>
      </c>
      <c r="GI3" t="str">
        <f>raw!D192</f>
        <v>Marquese Chriss</v>
      </c>
      <c r="GJ3" t="str">
        <f>raw!D193</f>
        <v>Vincent Poirier</v>
      </c>
      <c r="GK3" t="str">
        <f>raw!D194</f>
        <v>Luke Kennard</v>
      </c>
      <c r="GL3" t="str">
        <f>raw!D195</f>
        <v>Luguentz Dort</v>
      </c>
      <c r="GM3" t="str">
        <f>raw!D196</f>
        <v>Moritz Wagner</v>
      </c>
      <c r="GN3" t="str">
        <f>raw!D197</f>
        <v>Spencer Dinwiddie</v>
      </c>
      <c r="GO3" t="str">
        <f>raw!D198</f>
        <v xml:space="preserve">Tristan Thompson </v>
      </c>
      <c r="GP3" t="str">
        <f>raw!D199</f>
        <v>Patty Mills</v>
      </c>
      <c r="GQ3" t="str">
        <f>raw!D200</f>
        <v>JaMychal Green</v>
      </c>
      <c r="GR3" t="str">
        <f>raw!D201</f>
        <v>Thaddeus Young</v>
      </c>
      <c r="GS3" t="str">
        <f>raw!D202</f>
        <v>George Hill</v>
      </c>
    </row>
    <row r="4" spans="1:201" x14ac:dyDescent="0.35">
      <c r="A4" t="str">
        <f>raw!E2</f>
        <v>POS</v>
      </c>
      <c r="B4" t="str">
        <f>raw!E3</f>
        <v>SG, PG</v>
      </c>
      <c r="C4" t="str">
        <f>raw!E4</f>
        <v>PF, C</v>
      </c>
      <c r="D4" t="str">
        <f>raw!E5</f>
        <v>C</v>
      </c>
      <c r="E4" t="str">
        <f>raw!E6</f>
        <v>PG</v>
      </c>
      <c r="F4" t="str">
        <f>raw!E7</f>
        <v>SF</v>
      </c>
      <c r="G4" t="str">
        <f>raw!E8</f>
        <v>PG</v>
      </c>
      <c r="H4" t="str">
        <f>raw!E9</f>
        <v>C</v>
      </c>
      <c r="I4" t="str">
        <f>raw!E10</f>
        <v>PG</v>
      </c>
      <c r="J4" t="str">
        <f>raw!E11</f>
        <v>C</v>
      </c>
      <c r="K4" t="str">
        <f>raw!E12</f>
        <v>PG</v>
      </c>
      <c r="L4" t="str">
        <f>raw!E13</f>
        <v>C</v>
      </c>
      <c r="M4" t="str">
        <f>raw!E14</f>
        <v>SG, PG</v>
      </c>
      <c r="N4" t="str">
        <f>raw!E15</f>
        <v>SF</v>
      </c>
      <c r="O4" t="str">
        <f>raw!E16</f>
        <v>PG</v>
      </c>
      <c r="P4" t="str">
        <f>raw!E17</f>
        <v>PF, C</v>
      </c>
      <c r="Q4" t="str">
        <f>raw!E18</f>
        <v>SF, SG</v>
      </c>
      <c r="R4" t="str">
        <f>raw!E19</f>
        <v>PF, SF</v>
      </c>
      <c r="S4" t="str">
        <f>raw!E20</f>
        <v>PF, SF</v>
      </c>
      <c r="T4" t="str">
        <f>raw!E21</f>
        <v>C</v>
      </c>
      <c r="U4" t="str">
        <f>raw!E22</f>
        <v>C, PF</v>
      </c>
      <c r="V4" t="str">
        <f>raw!E23</f>
        <v>C</v>
      </c>
      <c r="W4" t="str">
        <f>raw!E24</f>
        <v>PF, C</v>
      </c>
      <c r="X4" t="str">
        <f>raw!E25</f>
        <v>SF, PF</v>
      </c>
      <c r="Y4" t="str">
        <f>raw!E26</f>
        <v>C</v>
      </c>
      <c r="Z4" t="str">
        <f>raw!E27</f>
        <v>SF, SG</v>
      </c>
      <c r="AA4" t="str">
        <f>raw!E28</f>
        <v>PG</v>
      </c>
      <c r="AB4" t="str">
        <f>raw!E29</f>
        <v>SG, PG</v>
      </c>
      <c r="AC4" t="str">
        <f>raw!E30</f>
        <v>SG, PG</v>
      </c>
      <c r="AD4" t="str">
        <f>raw!E31</f>
        <v>C</v>
      </c>
      <c r="AE4" t="str">
        <f>raw!E32</f>
        <v>SF, PF</v>
      </c>
      <c r="AF4" t="str">
        <f>raw!E33</f>
        <v>SG</v>
      </c>
      <c r="AG4" t="str">
        <f>raw!E34</f>
        <v>PG</v>
      </c>
      <c r="AH4" t="str">
        <f>raw!E35</f>
        <v>PF, C</v>
      </c>
      <c r="AI4" t="str">
        <f>raw!E36</f>
        <v>SG</v>
      </c>
      <c r="AJ4" t="str">
        <f>raw!E37</f>
        <v>SG, SF</v>
      </c>
      <c r="AK4" t="str">
        <f>raw!E38</f>
        <v>SG</v>
      </c>
      <c r="AL4" t="str">
        <f>raw!E39</f>
        <v>PG</v>
      </c>
      <c r="AM4" t="str">
        <f>raw!E40</f>
        <v>C</v>
      </c>
      <c r="AN4" t="str">
        <f>raw!E41</f>
        <v>PF</v>
      </c>
      <c r="AO4" t="str">
        <f>raw!E42</f>
        <v>C, PF</v>
      </c>
      <c r="AP4" t="str">
        <f>raw!E43</f>
        <v xml:space="preserve"> PF, C</v>
      </c>
      <c r="AQ4" t="str">
        <f>raw!E44</f>
        <v>PF</v>
      </c>
      <c r="AR4" t="str">
        <f>raw!E45</f>
        <v>PF, SF</v>
      </c>
      <c r="AS4" t="str">
        <f>raw!E46</f>
        <v>C</v>
      </c>
      <c r="AT4" t="str">
        <f>raw!E47</f>
        <v>PG, SG</v>
      </c>
      <c r="AU4" t="str">
        <f>raw!E48</f>
        <v>PG</v>
      </c>
      <c r="AV4" t="str">
        <f>raw!E49</f>
        <v>PF, C</v>
      </c>
      <c r="AW4" t="str">
        <f>raw!E50</f>
        <v>SF</v>
      </c>
      <c r="AX4" t="str">
        <f>raw!E51</f>
        <v>C</v>
      </c>
      <c r="AY4" t="str">
        <f>raw!E52</f>
        <v>C</v>
      </c>
      <c r="AZ4" t="str">
        <f>raw!E53</f>
        <v>SF</v>
      </c>
      <c r="BA4" t="str">
        <f>raw!E54</f>
        <v>PG, SG</v>
      </c>
      <c r="BB4" t="str">
        <f>raw!E55</f>
        <v>PG</v>
      </c>
      <c r="BC4" t="str">
        <f>raw!E56</f>
        <v>SF, PF</v>
      </c>
      <c r="BD4" t="str">
        <f>raw!E57</f>
        <v>SG</v>
      </c>
      <c r="BE4" t="str">
        <f>raw!E58</f>
        <v>C, PF</v>
      </c>
      <c r="BF4" t="str">
        <f>raw!E59</f>
        <v>C</v>
      </c>
      <c r="BG4" t="str">
        <f>raw!E60</f>
        <v>PF, C</v>
      </c>
      <c r="BH4" t="str">
        <f>raw!E61</f>
        <v>SF</v>
      </c>
      <c r="BI4" t="str">
        <f>raw!E62</f>
        <v>SG, SF</v>
      </c>
      <c r="BJ4" t="str">
        <f>raw!E63</f>
        <v>PG, SG</v>
      </c>
      <c r="BK4" t="str">
        <f>raw!E64</f>
        <v>SF</v>
      </c>
      <c r="BL4" t="str">
        <f>raw!E65</f>
        <v>PG, SG</v>
      </c>
      <c r="BM4" t="str">
        <f>raw!E66</f>
        <v>C, PF</v>
      </c>
      <c r="BN4" t="str">
        <f>raw!E67</f>
        <v>SG, PG</v>
      </c>
      <c r="BO4" t="str">
        <f>raw!E68</f>
        <v xml:space="preserve"> C</v>
      </c>
      <c r="BP4" t="str">
        <f>raw!E69</f>
        <v>SG, SF</v>
      </c>
      <c r="BQ4" t="str">
        <f>raw!E70</f>
        <v>PG</v>
      </c>
      <c r="BR4" t="str">
        <f>raw!E71</f>
        <v>C</v>
      </c>
      <c r="BS4" t="str">
        <f>raw!E72</f>
        <v>SG</v>
      </c>
      <c r="BT4" t="str">
        <f>raw!E73</f>
        <v>PF</v>
      </c>
      <c r="BU4" t="str">
        <f>raw!E74</f>
        <v>C</v>
      </c>
      <c r="BV4" t="str">
        <f>raw!E75</f>
        <v>C</v>
      </c>
      <c r="BW4" t="str">
        <f>raw!E76</f>
        <v>PG, SG</v>
      </c>
      <c r="BX4" t="str">
        <f>raw!E77</f>
        <v>SG, SF</v>
      </c>
      <c r="BY4" t="str">
        <f>raw!E78</f>
        <v>PG</v>
      </c>
      <c r="BZ4" t="str">
        <f>raw!E79</f>
        <v>SF</v>
      </c>
      <c r="CA4" t="str">
        <f>raw!E80</f>
        <v>PF</v>
      </c>
      <c r="CB4" t="str">
        <f>raw!E81</f>
        <v xml:space="preserve"> SF, PF</v>
      </c>
      <c r="CC4" t="str">
        <f>raw!E82</f>
        <v>PG</v>
      </c>
      <c r="CD4" t="str">
        <f>raw!E83</f>
        <v>PF</v>
      </c>
      <c r="CE4" t="str">
        <f>raw!E84</f>
        <v xml:space="preserve"> PF, SF</v>
      </c>
      <c r="CF4" t="str">
        <f>raw!E85</f>
        <v>PG</v>
      </c>
      <c r="CG4" t="str">
        <f>raw!E86</f>
        <v>PG</v>
      </c>
      <c r="CH4" t="str">
        <f>raw!E87</f>
        <v>SG, PG</v>
      </c>
      <c r="CI4" t="str">
        <f>raw!E88</f>
        <v>SF, PF</v>
      </c>
      <c r="CJ4" t="str">
        <f>raw!E89</f>
        <v>SG, PG</v>
      </c>
      <c r="CK4" t="str">
        <f>raw!E90</f>
        <v>SF</v>
      </c>
      <c r="CL4" t="str">
        <f>raw!E91</f>
        <v>C</v>
      </c>
      <c r="CM4" t="str">
        <f>raw!E92</f>
        <v>SF, PF</v>
      </c>
      <c r="CN4" t="str">
        <f>raw!E93</f>
        <v>SG</v>
      </c>
      <c r="CO4" t="str">
        <f>raw!E94</f>
        <v>PF</v>
      </c>
      <c r="CP4" t="str">
        <f>raw!E95</f>
        <v>PG</v>
      </c>
      <c r="CQ4" t="str">
        <f>raw!E96</f>
        <v xml:space="preserve"> SF</v>
      </c>
      <c r="CR4" t="str">
        <f>raw!E97</f>
        <v>PF</v>
      </c>
      <c r="CS4" t="str">
        <f>raw!E98</f>
        <v>SG</v>
      </c>
      <c r="CT4" t="str">
        <f>raw!E99</f>
        <v>SG</v>
      </c>
      <c r="CU4" t="str">
        <f>raw!E100</f>
        <v>PF</v>
      </c>
      <c r="CV4" t="str">
        <f>raw!E101</f>
        <v>PF, SF</v>
      </c>
      <c r="CW4" t="str">
        <f>raw!E102</f>
        <v>C</v>
      </c>
      <c r="CX4" t="str">
        <f>raw!E103</f>
        <v>C, PF</v>
      </c>
      <c r="CY4" t="str">
        <f>raw!E104</f>
        <v>PG</v>
      </c>
      <c r="CZ4" t="str">
        <f>raw!E105</f>
        <v>SG, SF</v>
      </c>
      <c r="DA4" t="str">
        <f>raw!E106</f>
        <v>C</v>
      </c>
      <c r="DB4" t="str">
        <f>raw!E107</f>
        <v>C</v>
      </c>
      <c r="DC4" t="str">
        <f>raw!E108</f>
        <v>PF, SF</v>
      </c>
      <c r="DD4" t="str">
        <f>raw!E109</f>
        <v>SG, SF</v>
      </c>
      <c r="DE4" t="str">
        <f>raw!E110</f>
        <v>PF, C</v>
      </c>
      <c r="DF4" t="str">
        <f>raw!E111</f>
        <v>PF, C</v>
      </c>
      <c r="DG4" t="str">
        <f>raw!E112</f>
        <v>PF</v>
      </c>
      <c r="DH4" t="str">
        <f>raw!E113</f>
        <v>PF</v>
      </c>
      <c r="DI4" t="str">
        <f>raw!E114</f>
        <v>C</v>
      </c>
      <c r="DJ4" t="str">
        <f>raw!E115</f>
        <v>SG, SF</v>
      </c>
      <c r="DK4" t="str">
        <f>raw!E116</f>
        <v>SG</v>
      </c>
      <c r="DL4" t="str">
        <f>raw!E117</f>
        <v>C</v>
      </c>
      <c r="DM4" t="str">
        <f>raw!E118</f>
        <v>PG</v>
      </c>
      <c r="DN4" t="str">
        <f>raw!E119</f>
        <v xml:space="preserve"> PF, C</v>
      </c>
      <c r="DO4" t="str">
        <f>raw!E120</f>
        <v>PF, C</v>
      </c>
      <c r="DP4" t="str">
        <f>raw!E121</f>
        <v>PF</v>
      </c>
      <c r="DQ4" t="str">
        <f>raw!E122</f>
        <v>PF</v>
      </c>
      <c r="DR4" t="str">
        <f>raw!E123</f>
        <v>SG, PG</v>
      </c>
      <c r="DS4" t="str">
        <f>raw!E124</f>
        <v>SF, SG</v>
      </c>
      <c r="DT4" t="str">
        <f>raw!E125</f>
        <v>SG</v>
      </c>
      <c r="DU4" t="str">
        <f>raw!E126</f>
        <v>PG, SG</v>
      </c>
      <c r="DV4" t="str">
        <f>raw!E127</f>
        <v>PG</v>
      </c>
      <c r="DW4" t="str">
        <f>raw!E128</f>
        <v>PG</v>
      </c>
      <c r="DX4" t="str">
        <f>raw!E129</f>
        <v>SG</v>
      </c>
      <c r="DY4" t="str">
        <f>raw!E130</f>
        <v>SF, SG</v>
      </c>
      <c r="DZ4" t="str">
        <f>raw!E131</f>
        <v>SF, PF</v>
      </c>
      <c r="EA4" t="str">
        <f>raw!E132</f>
        <v>SG</v>
      </c>
      <c r="EB4" t="str">
        <f>raw!E133</f>
        <v>C</v>
      </c>
      <c r="EC4" t="str">
        <f>raw!E134</f>
        <v>SG, PG</v>
      </c>
      <c r="ED4" t="str">
        <f>raw!E135</f>
        <v>SG</v>
      </c>
      <c r="EE4" t="str">
        <f>raw!E136</f>
        <v>C</v>
      </c>
      <c r="EF4" t="str">
        <f>raw!E137</f>
        <v>C, PF</v>
      </c>
      <c r="EG4" t="str">
        <f>raw!E138</f>
        <v>C</v>
      </c>
      <c r="EH4" t="str">
        <f>raw!E139</f>
        <v>SF</v>
      </c>
      <c r="EI4" t="str">
        <f>raw!E140</f>
        <v>SG, SF</v>
      </c>
      <c r="EJ4" t="str">
        <f>raw!E141</f>
        <v>PG</v>
      </c>
      <c r="EK4" t="str">
        <f>raw!E142</f>
        <v>SF, PF</v>
      </c>
      <c r="EL4" t="str">
        <f>raw!E143</f>
        <v>C</v>
      </c>
      <c r="EM4" t="str">
        <f>raw!E144</f>
        <v>C</v>
      </c>
      <c r="EN4" t="str">
        <f>raw!E145</f>
        <v>SF, SG</v>
      </c>
      <c r="EO4" t="str">
        <f>raw!E146</f>
        <v>PF, SF</v>
      </c>
      <c r="EP4" t="str">
        <f>raw!E147</f>
        <v>SF, PF</v>
      </c>
      <c r="EQ4" t="str">
        <f>raw!E148</f>
        <v>SF</v>
      </c>
      <c r="ER4" t="str">
        <f>raw!E149</f>
        <v>PG</v>
      </c>
      <c r="ES4" t="str">
        <f>raw!E150</f>
        <v>PG</v>
      </c>
      <c r="ET4" t="str">
        <f>raw!E151</f>
        <v>PC, C</v>
      </c>
      <c r="EU4" t="str">
        <f>raw!E152</f>
        <v>C</v>
      </c>
      <c r="EV4" t="str">
        <f>raw!E153</f>
        <v xml:space="preserve"> SG, SF</v>
      </c>
      <c r="EW4" t="str">
        <f>raw!E154</f>
        <v>PG</v>
      </c>
      <c r="EX4" t="str">
        <f>raw!E155</f>
        <v>SF</v>
      </c>
      <c r="EY4" t="str">
        <f>raw!E156</f>
        <v>SF</v>
      </c>
      <c r="EZ4" t="str">
        <f>raw!E157</f>
        <v>SF</v>
      </c>
      <c r="FA4" t="str">
        <f>raw!E158</f>
        <v>PF</v>
      </c>
      <c r="FB4" t="str">
        <f>raw!E159</f>
        <v>PG</v>
      </c>
      <c r="FC4" t="str">
        <f>raw!E160</f>
        <v>SG, SF</v>
      </c>
      <c r="FD4" t="str">
        <f>raw!E161</f>
        <v>SG</v>
      </c>
      <c r="FE4" t="str">
        <f>raw!E162</f>
        <v>PG</v>
      </c>
      <c r="FF4" t="str">
        <f>raw!E163</f>
        <v>PF</v>
      </c>
      <c r="FG4" t="str">
        <f>raw!E164</f>
        <v>SG, SF</v>
      </c>
      <c r="FH4" t="str">
        <f>raw!E165</f>
        <v>SG, SF</v>
      </c>
      <c r="FI4" t="str">
        <f>raw!E166</f>
        <v>SG</v>
      </c>
      <c r="FJ4" t="str">
        <f>raw!E167</f>
        <v>C, PF</v>
      </c>
      <c r="FK4" t="str">
        <f>raw!E168</f>
        <v>SF</v>
      </c>
      <c r="FL4" t="str">
        <f>raw!E169</f>
        <v>SG, SF</v>
      </c>
      <c r="FM4" t="str">
        <f>raw!E170</f>
        <v>SF, SG</v>
      </c>
      <c r="FN4" t="str">
        <f>raw!E171</f>
        <v>SG, SF</v>
      </c>
      <c r="FO4" t="str">
        <f>raw!E172</f>
        <v>SG</v>
      </c>
      <c r="FP4" t="str">
        <f>raw!E173</f>
        <v>PG</v>
      </c>
      <c r="FQ4" t="str">
        <f>raw!E174</f>
        <v>PF</v>
      </c>
      <c r="FR4" t="str">
        <f>raw!E175</f>
        <v>PG</v>
      </c>
      <c r="FS4" t="str">
        <f>raw!E176</f>
        <v>PG</v>
      </c>
      <c r="FT4" t="str">
        <f>raw!E177</f>
        <v>C</v>
      </c>
      <c r="FU4" t="str">
        <f>raw!E178</f>
        <v>SG</v>
      </c>
      <c r="FV4" t="str">
        <f>raw!E179</f>
        <v>C, PF</v>
      </c>
      <c r="FW4" t="str">
        <f>raw!E180</f>
        <v>PG</v>
      </c>
      <c r="FX4" t="str">
        <f>raw!E181</f>
        <v>SF, SG</v>
      </c>
      <c r="FY4" t="str">
        <f>raw!E182</f>
        <v>PG</v>
      </c>
      <c r="FZ4" t="str">
        <f>raw!E183</f>
        <v>SF, SG</v>
      </c>
      <c r="GA4" t="str">
        <f>raw!E184</f>
        <v>PG</v>
      </c>
      <c r="GB4" t="str">
        <f>raw!E185</f>
        <v>PG</v>
      </c>
      <c r="GC4" t="str">
        <f>raw!E186</f>
        <v>PG</v>
      </c>
      <c r="GD4" t="str">
        <f>raw!E187</f>
        <v>PG</v>
      </c>
      <c r="GE4" t="str">
        <f>raw!E188</f>
        <v>C, PF</v>
      </c>
      <c r="GF4" t="str">
        <f>raw!E189</f>
        <v>PG, SG</v>
      </c>
      <c r="GG4" t="str">
        <f>raw!E190</f>
        <v>PF</v>
      </c>
      <c r="GH4" t="str">
        <f>raw!E191</f>
        <v>SG, SF</v>
      </c>
      <c r="GI4" t="str">
        <f>raw!E192</f>
        <v>PF, C</v>
      </c>
      <c r="GJ4" t="str">
        <f>raw!E193</f>
        <v>C</v>
      </c>
      <c r="GK4" t="str">
        <f>raw!E194</f>
        <v>SG</v>
      </c>
      <c r="GL4" t="str">
        <f>raw!E195</f>
        <v>SG</v>
      </c>
      <c r="GM4" t="str">
        <f>raw!E196</f>
        <v>C, PF</v>
      </c>
      <c r="GN4" t="str">
        <f>raw!E197</f>
        <v>PG, SG</v>
      </c>
      <c r="GO4" t="str">
        <f>raw!E198</f>
        <v>C</v>
      </c>
      <c r="GP4" t="str">
        <f>raw!E199</f>
        <v>PG</v>
      </c>
      <c r="GQ4" t="str">
        <f>raw!E200</f>
        <v>PF, C</v>
      </c>
      <c r="GR4" t="str">
        <f>raw!E201</f>
        <v>PF, SF</v>
      </c>
      <c r="GS4" t="str">
        <f>raw!E202</f>
        <v>PG, SG</v>
      </c>
    </row>
    <row r="5" spans="1:201" x14ac:dyDescent="0.35">
      <c r="A5" t="str">
        <f>raw!F2</f>
        <v>TEAM</v>
      </c>
      <c r="B5" t="str">
        <f>raw!F3</f>
        <v>HOU</v>
      </c>
      <c r="C5" t="str">
        <f>raw!F4</f>
        <v>LAL</v>
      </c>
      <c r="D5" t="str">
        <f>raw!F5</f>
        <v>MIN</v>
      </c>
      <c r="E5" t="str">
        <f>raw!F6</f>
        <v>POR</v>
      </c>
      <c r="F5" t="str">
        <f>raw!F7</f>
        <v>LAC</v>
      </c>
      <c r="G5" t="str">
        <f>raw!F8</f>
        <v>GSW</v>
      </c>
      <c r="H5" t="str">
        <f>raw!F9</f>
        <v>DEN</v>
      </c>
      <c r="I5" t="str">
        <f>raw!F10</f>
        <v>BRO</v>
      </c>
      <c r="J5" t="str">
        <f>raw!F11</f>
        <v>PHI</v>
      </c>
      <c r="K5" t="str">
        <f>raw!F12</f>
        <v>ATL</v>
      </c>
      <c r="L5" t="str">
        <f>raw!F13</f>
        <v>PHX</v>
      </c>
      <c r="M5" t="str">
        <f>raw!F14</f>
        <v>PHX</v>
      </c>
      <c r="N5" t="str">
        <f>raw!F15</f>
        <v>LAC</v>
      </c>
      <c r="O5" t="str">
        <f>raw!F16</f>
        <v>DAL</v>
      </c>
      <c r="P5" t="str">
        <f>raw!F17</f>
        <v>DAL</v>
      </c>
      <c r="Q5" t="str">
        <f>raw!F18</f>
        <v>MIA</v>
      </c>
      <c r="R5" t="str">
        <f>raw!F19</f>
        <v>BOS</v>
      </c>
      <c r="S5" t="str">
        <f>raw!F20</f>
        <v>MIL</v>
      </c>
      <c r="T5" t="str">
        <f>raw!F21</f>
        <v>ORL</v>
      </c>
      <c r="U5" t="str">
        <f>raw!F22</f>
        <v>MIA</v>
      </c>
      <c r="V5" t="str">
        <f>raw!F23</f>
        <v>POR</v>
      </c>
      <c r="W5" t="str">
        <f>raw!F24</f>
        <v>ATL</v>
      </c>
      <c r="X5" t="str">
        <f>raw!F25</f>
        <v>LAL</v>
      </c>
      <c r="Y5" t="str">
        <f>raw!F26</f>
        <v>UTA</v>
      </c>
      <c r="Z5" t="str">
        <f>raw!F27</f>
        <v>MIL</v>
      </c>
      <c r="AA5" t="str">
        <f>raw!F28</f>
        <v>PHX</v>
      </c>
      <c r="AB5" t="str">
        <f>raw!F29</f>
        <v>OKL</v>
      </c>
      <c r="AC5" t="str">
        <f>raw!F30</f>
        <v>TOR</v>
      </c>
      <c r="AD5" t="str">
        <f>raw!F31</f>
        <v>MIL</v>
      </c>
      <c r="AE5" t="str">
        <f>raw!F32</f>
        <v>BRO</v>
      </c>
      <c r="AF5" t="str">
        <f>raw!F33</f>
        <v>WAS</v>
      </c>
      <c r="AG5" t="str">
        <f>raw!F34</f>
        <v>TOR</v>
      </c>
      <c r="AH5" t="str">
        <f>raw!F35</f>
        <v>SAS</v>
      </c>
      <c r="AI5" t="str">
        <f>raw!F36</f>
        <v>CHI</v>
      </c>
      <c r="AJ5" t="str">
        <f>raw!F37</f>
        <v>SAS</v>
      </c>
      <c r="AK5" t="str">
        <f>raw!F38</f>
        <v>UTA</v>
      </c>
      <c r="AL5" t="str">
        <f>raw!F39</f>
        <v>PHI</v>
      </c>
      <c r="AM5" t="str">
        <f>raw!F40</f>
        <v>IND</v>
      </c>
      <c r="AN5" t="str">
        <f>raw!F41</f>
        <v>MEM</v>
      </c>
      <c r="AO5" t="str">
        <f>raw!F42</f>
        <v>HOU</v>
      </c>
      <c r="AP5" t="str">
        <f>raw!F43</f>
        <v>MEM</v>
      </c>
      <c r="AQ5" t="str">
        <f>raw!F44</f>
        <v>TOR</v>
      </c>
      <c r="AR5" t="str">
        <f>raw!F45</f>
        <v>POR</v>
      </c>
      <c r="AS5" t="str">
        <f>raw!F46</f>
        <v>NYK</v>
      </c>
      <c r="AT5" t="str">
        <f>raw!F47</f>
        <v>DEN</v>
      </c>
      <c r="AU5" t="str">
        <f>raw!F48</f>
        <v>WAS</v>
      </c>
      <c r="AV5" t="str">
        <f>raw!F49</f>
        <v>IND</v>
      </c>
      <c r="AW5" t="str">
        <f>raw!F50</f>
        <v>PHI</v>
      </c>
      <c r="AX5" t="str">
        <f>raw!F51</f>
        <v>WAS</v>
      </c>
      <c r="AY5" t="str">
        <f>raw!F52</f>
        <v>MEM</v>
      </c>
      <c r="AZ5" t="str">
        <f>raw!F53</f>
        <v>IND</v>
      </c>
      <c r="BA5" t="str">
        <f>raw!F54</f>
        <v>SAS</v>
      </c>
      <c r="BB5" t="str">
        <f>raw!F55</f>
        <v>MIN</v>
      </c>
      <c r="BC5" t="str">
        <f>raw!F56</f>
        <v>NOP</v>
      </c>
      <c r="BD5" t="str">
        <f>raw!F57</f>
        <v>POR</v>
      </c>
      <c r="BE5" t="str">
        <f>raw!F58</f>
        <v>SAC</v>
      </c>
      <c r="BF5" t="str">
        <f>raw!F59</f>
        <v>CLE</v>
      </c>
      <c r="BG5" t="str">
        <f>raw!F60</f>
        <v>OKL</v>
      </c>
      <c r="BH5" t="str">
        <f>raw!F61</f>
        <v>CHA</v>
      </c>
      <c r="BI5" t="str">
        <f>raw!F62</f>
        <v>TOR</v>
      </c>
      <c r="BJ5" t="str">
        <f>raw!F63</f>
        <v>MIL</v>
      </c>
      <c r="BK5" t="str">
        <f>raw!F64</f>
        <v>PHX</v>
      </c>
      <c r="BL5" t="str">
        <f>raw!F65</f>
        <v>SAS</v>
      </c>
      <c r="BM5" t="str">
        <f>raw!F66</f>
        <v>BOS</v>
      </c>
      <c r="BN5" t="str">
        <f>raw!F67</f>
        <v>CLE</v>
      </c>
      <c r="BO5" t="str">
        <f>raw!F68</f>
        <v>CHI</v>
      </c>
      <c r="BP5" t="str">
        <f>raw!F69</f>
        <v>BOS</v>
      </c>
      <c r="BQ5" t="str">
        <f>raw!F70</f>
        <v>SAC</v>
      </c>
      <c r="BR5" t="str">
        <f>raw!F71</f>
        <v>ATL</v>
      </c>
      <c r="BS5" t="str">
        <f>raw!F72</f>
        <v>SAC</v>
      </c>
      <c r="BT5" t="str">
        <f>raw!F73</f>
        <v>CHI</v>
      </c>
      <c r="BU5" t="str">
        <f>raw!F74</f>
        <v>SAC</v>
      </c>
      <c r="BV5" t="str">
        <f>raw!F75</f>
        <v>BRO</v>
      </c>
      <c r="BW5" t="str">
        <f>raw!F76</f>
        <v>IND</v>
      </c>
      <c r="BX5" t="str">
        <f>raw!F77</f>
        <v>MIA</v>
      </c>
      <c r="BY5" t="str">
        <f>raw!F78</f>
        <v>MEM</v>
      </c>
      <c r="BZ5" t="str">
        <f>raw!F79</f>
        <v>OKL</v>
      </c>
      <c r="CA5" t="str">
        <f>raw!F80</f>
        <v>CLE</v>
      </c>
      <c r="CB5" t="str">
        <f>raw!F81</f>
        <v>DEN</v>
      </c>
      <c r="CC5" t="str">
        <f>raw!F82</f>
        <v>NOP</v>
      </c>
      <c r="CD5" t="str">
        <f>raw!F83</f>
        <v>DAL</v>
      </c>
      <c r="CE5" t="str">
        <f>raw!F84</f>
        <v>GSW</v>
      </c>
      <c r="CF5" t="str">
        <f>raw!F85</f>
        <v>BOS</v>
      </c>
      <c r="CG5" t="str">
        <f>raw!F86</f>
        <v>NOP</v>
      </c>
      <c r="CH5" t="str">
        <f>raw!F87</f>
        <v>BOS</v>
      </c>
      <c r="CI5" t="str">
        <f>raw!F88</f>
        <v>UTA</v>
      </c>
      <c r="CJ5" t="str">
        <f>raw!F89</f>
        <v>DET</v>
      </c>
      <c r="CK5" t="str">
        <f>raw!F90</f>
        <v>TOR</v>
      </c>
      <c r="CL5" t="str">
        <f>raw!F91</f>
        <v>NYK</v>
      </c>
      <c r="CM5" t="str">
        <f>raw!F92</f>
        <v>DET</v>
      </c>
      <c r="CN5" t="str">
        <f>raw!F93</f>
        <v>NOP</v>
      </c>
      <c r="CO5" t="str">
        <f>raw!F94</f>
        <v>GSW</v>
      </c>
      <c r="CP5" t="str">
        <f>raw!F95</f>
        <v>NYK</v>
      </c>
      <c r="CQ5" t="str">
        <f>raw!F96</f>
        <v>CHI</v>
      </c>
      <c r="CR5" t="str">
        <f>raw!F97</f>
        <v>NOP</v>
      </c>
      <c r="CS5" t="str">
        <f>raw!F98</f>
        <v>ORL</v>
      </c>
      <c r="CT5" t="str">
        <f>raw!F99</f>
        <v>IND</v>
      </c>
      <c r="CU5" t="str">
        <f>raw!F100</f>
        <v>WAS</v>
      </c>
      <c r="CV5" t="str">
        <f>raw!F101</f>
        <v>WAS</v>
      </c>
      <c r="CW5" t="str">
        <f>raw!F102</f>
        <v>LAC</v>
      </c>
      <c r="CX5" t="str">
        <f>raw!F103</f>
        <v>LAC</v>
      </c>
      <c r="CY5" t="str">
        <f>raw!F104</f>
        <v>UTA</v>
      </c>
      <c r="CZ5" t="str">
        <f>raw!F105</f>
        <v>DAL</v>
      </c>
      <c r="DA5" t="str">
        <f>raw!F106</f>
        <v>NOP</v>
      </c>
      <c r="DB5" t="str">
        <f>raw!F107</f>
        <v>BRO</v>
      </c>
      <c r="DC5" t="str">
        <f>raw!F108</f>
        <v>ATL</v>
      </c>
      <c r="DD5" t="str">
        <f>raw!F109</f>
        <v>ORL</v>
      </c>
      <c r="DE5" t="str">
        <f>raw!F110</f>
        <v>GSW</v>
      </c>
      <c r="DF5" t="str">
        <f>raw!F111</f>
        <v>TOR</v>
      </c>
      <c r="DG5" t="str">
        <f>raw!F112</f>
        <v>SAC</v>
      </c>
      <c r="DH5" t="str">
        <f>raw!F113</f>
        <v>ORL</v>
      </c>
      <c r="DI5" t="str">
        <f>raw!F114</f>
        <v>LAL</v>
      </c>
      <c r="DJ5" t="str">
        <f>raw!F115</f>
        <v>ATL</v>
      </c>
      <c r="DK5" t="str">
        <f>raw!F116</f>
        <v>NYK</v>
      </c>
      <c r="DL5" t="str">
        <f>raw!F117</f>
        <v>CLE</v>
      </c>
      <c r="DM5" t="str">
        <f>raw!F118</f>
        <v>LAC</v>
      </c>
      <c r="DN5" t="str">
        <f>raw!F119</f>
        <v>CLE</v>
      </c>
      <c r="DO5" t="str">
        <f>raw!F120</f>
        <v>DEN</v>
      </c>
      <c r="DP5" t="str">
        <f>raw!F121</f>
        <v>CHA</v>
      </c>
      <c r="DQ5" t="str">
        <f>raw!F122</f>
        <v>SAC</v>
      </c>
      <c r="DR5" t="str">
        <f>raw!F123</f>
        <v>MIL</v>
      </c>
      <c r="DS5" t="str">
        <f>raw!F124</f>
        <v>POR</v>
      </c>
      <c r="DT5" t="str">
        <f>raw!F125</f>
        <v>MIN</v>
      </c>
      <c r="DU5" t="str">
        <f>raw!F126</f>
        <v>CHA</v>
      </c>
      <c r="DV5" t="str">
        <f>raw!F127</f>
        <v>DET</v>
      </c>
      <c r="DW5" t="str">
        <f>raw!F128</f>
        <v>ORL</v>
      </c>
      <c r="DX5" t="str">
        <f>raw!F129</f>
        <v>UTA</v>
      </c>
      <c r="DY5" t="str">
        <f>raw!F130</f>
        <v>DEN</v>
      </c>
      <c r="DZ5" t="str">
        <f>raw!F131</f>
        <v>HOU</v>
      </c>
      <c r="EA5" t="str">
        <f>raw!F132</f>
        <v>MIA</v>
      </c>
      <c r="EB5" t="str">
        <f>raw!F133</f>
        <v>DAL</v>
      </c>
      <c r="EC5" t="str">
        <f>raw!F134</f>
        <v>PHI</v>
      </c>
      <c r="ED5" t="str">
        <f>raw!F135</f>
        <v>LAC</v>
      </c>
      <c r="EE5" t="str">
        <f>raw!F136</f>
        <v>GSW</v>
      </c>
      <c r="EF5" t="str">
        <f>raw!F137</f>
        <v>LAL</v>
      </c>
      <c r="EG5" t="str">
        <f>raw!F138</f>
        <v>ORL</v>
      </c>
      <c r="EH5" t="str">
        <f>raw!F139</f>
        <v>UTA</v>
      </c>
      <c r="EI5" t="str">
        <f>raw!F140</f>
        <v>IND</v>
      </c>
      <c r="EJ5" t="str">
        <f>raw!F141</f>
        <v>CHA</v>
      </c>
      <c r="EK5" t="str">
        <f>raw!F142</f>
        <v>CHA</v>
      </c>
      <c r="EL5" t="str">
        <f>raw!F143</f>
        <v>HOU</v>
      </c>
      <c r="EM5" t="str">
        <f>raw!F144</f>
        <v>TOR</v>
      </c>
      <c r="EN5" t="str">
        <f>raw!F145</f>
        <v>HOU</v>
      </c>
      <c r="EO5" t="str">
        <f>raw!F146</f>
        <v>DAL</v>
      </c>
      <c r="EP5" t="str">
        <f>raw!F147</f>
        <v>SAC</v>
      </c>
      <c r="EQ5" t="str">
        <f>raw!F148</f>
        <v>PHI</v>
      </c>
      <c r="ER5" t="str">
        <f>raw!F149</f>
        <v>HOU</v>
      </c>
      <c r="ES5" t="str">
        <f>raw!F150</f>
        <v>CHI</v>
      </c>
      <c r="ET5" t="str">
        <f>raw!F151</f>
        <v>BOS</v>
      </c>
      <c r="EU5" t="str">
        <f>raw!F152</f>
        <v>CHA</v>
      </c>
      <c r="EV5" t="str">
        <f>raw!F153</f>
        <v>DAL</v>
      </c>
      <c r="EW5" t="str">
        <f>raw!F154</f>
        <v>MIN</v>
      </c>
      <c r="EX5" t="str">
        <f>raw!F155</f>
        <v>SAS</v>
      </c>
      <c r="EY5" t="str">
        <f>raw!F156</f>
        <v>WAS</v>
      </c>
      <c r="EZ5" t="str">
        <f>raw!F157</f>
        <v>OKL</v>
      </c>
      <c r="FA5" t="str">
        <f>raw!F158</f>
        <v>DET</v>
      </c>
      <c r="FB5" t="str">
        <f>raw!F159</f>
        <v>DET</v>
      </c>
      <c r="FC5" t="str">
        <f>raw!F160</f>
        <v>BRO</v>
      </c>
      <c r="FD5" t="str">
        <f>raw!F161</f>
        <v>DEN</v>
      </c>
      <c r="FE5" t="str">
        <f>raw!F162</f>
        <v>SAC</v>
      </c>
      <c r="FF5" t="str">
        <f>raw!F163</f>
        <v>NYK</v>
      </c>
      <c r="FG5" t="str">
        <f>raw!F164</f>
        <v>PHI</v>
      </c>
      <c r="FH5" t="str">
        <f>raw!F165</f>
        <v>IND</v>
      </c>
      <c r="FI5" t="str">
        <f>raw!F166</f>
        <v>CLE</v>
      </c>
      <c r="FJ5" t="str">
        <f>raw!F167</f>
        <v>UTA</v>
      </c>
      <c r="FK5" t="str">
        <f>raw!F168</f>
        <v>UTA</v>
      </c>
      <c r="FL5" t="str">
        <f>raw!F169</f>
        <v>MIN</v>
      </c>
      <c r="FM5" t="str">
        <f>raw!F170</f>
        <v>GSW</v>
      </c>
      <c r="FN5" t="str">
        <f>raw!F171</f>
        <v>DET</v>
      </c>
      <c r="FO5" t="str">
        <f>raw!F172</f>
        <v>POR</v>
      </c>
      <c r="FP5" t="str">
        <f>raw!F173</f>
        <v>DEN</v>
      </c>
      <c r="FQ5" t="str">
        <f>raw!F174</f>
        <v>PHX</v>
      </c>
      <c r="FR5" t="str">
        <f>raw!F175</f>
        <v>CHA</v>
      </c>
      <c r="FS5" t="str">
        <f>raw!F176</f>
        <v>LAL</v>
      </c>
      <c r="FT5" t="str">
        <f>raw!F177</f>
        <v>POR</v>
      </c>
      <c r="FU5" t="str">
        <f>raw!F178</f>
        <v>ATL</v>
      </c>
      <c r="FV5" t="str">
        <f>raw!F179</f>
        <v>MEM</v>
      </c>
      <c r="FW5" t="str">
        <f>raw!F180</f>
        <v>ORL</v>
      </c>
      <c r="FX5" t="str">
        <f>raw!F181</f>
        <v>PHX</v>
      </c>
      <c r="FY5" t="str">
        <f>raw!F182</f>
        <v>PHI</v>
      </c>
      <c r="FZ5" t="str">
        <f>raw!F183</f>
        <v>ATL</v>
      </c>
      <c r="GA5" t="str">
        <f>raw!F184</f>
        <v>MIA</v>
      </c>
      <c r="GB5" t="str">
        <f>raw!F185</f>
        <v>CLE</v>
      </c>
      <c r="GC5" t="str">
        <f>raw!F186</f>
        <v>MEM</v>
      </c>
      <c r="GD5" t="str">
        <f>raw!F187</f>
        <v>NYK</v>
      </c>
      <c r="GE5" t="str">
        <f>raw!F188</f>
        <v>CHI</v>
      </c>
      <c r="GF5" t="str">
        <f>raw!F189</f>
        <v>CHI</v>
      </c>
      <c r="GG5" t="str">
        <f>raw!F190</f>
        <v>SAC</v>
      </c>
      <c r="GH5" t="str">
        <f>raw!F191</f>
        <v>MEM</v>
      </c>
      <c r="GI5" t="str">
        <f>raw!F192</f>
        <v>GSW</v>
      </c>
      <c r="GJ5" t="str">
        <f>raw!F193</f>
        <v>OKL</v>
      </c>
      <c r="GK5" t="str">
        <f>raw!F194</f>
        <v>LAC</v>
      </c>
      <c r="GL5" t="str">
        <f>raw!F195</f>
        <v>OKL</v>
      </c>
      <c r="GM5" t="str">
        <f>raw!F196</f>
        <v>WAS</v>
      </c>
      <c r="GN5" t="str">
        <f>raw!F197</f>
        <v>BRO</v>
      </c>
      <c r="GO5" t="str">
        <f>raw!F198</f>
        <v>BOS</v>
      </c>
      <c r="GP5" t="str">
        <f>raw!F199</f>
        <v>SAS</v>
      </c>
      <c r="GQ5" t="str">
        <f>raw!F200</f>
        <v>DEN</v>
      </c>
      <c r="GR5" t="str">
        <f>raw!F201</f>
        <v>CHI</v>
      </c>
      <c r="GS5" t="str">
        <f>raw!F202</f>
        <v>OKL</v>
      </c>
    </row>
    <row r="6" spans="1:201" x14ac:dyDescent="0.35">
      <c r="A6" t="str">
        <f>raw!G2</f>
        <v>GP</v>
      </c>
      <c r="B6">
        <f>raw!G3</f>
        <v>64</v>
      </c>
      <c r="C6">
        <f>raw!G4</f>
        <v>62</v>
      </c>
      <c r="D6">
        <f>raw!G5</f>
        <v>69</v>
      </c>
      <c r="E6">
        <f>raw!G6</f>
        <v>67</v>
      </c>
      <c r="F6">
        <f>raw!G7</f>
        <v>60</v>
      </c>
      <c r="G6">
        <f>raw!G8</f>
        <v>65</v>
      </c>
      <c r="H6">
        <f>raw!G9</f>
        <v>70</v>
      </c>
      <c r="I6">
        <f>raw!G10</f>
        <v>60</v>
      </c>
      <c r="J6">
        <f>raw!G11</f>
        <v>60</v>
      </c>
      <c r="K6">
        <f>raw!G12</f>
        <v>68</v>
      </c>
      <c r="L6">
        <f>raw!G13</f>
        <v>67</v>
      </c>
      <c r="M6">
        <f>raw!G14</f>
        <v>70</v>
      </c>
      <c r="N6">
        <f>raw!G15</f>
        <v>63</v>
      </c>
      <c r="O6">
        <f>raw!G16</f>
        <v>67</v>
      </c>
      <c r="P6">
        <f>raw!G17</f>
        <v>55</v>
      </c>
      <c r="Q6">
        <f>raw!G18</f>
        <v>64</v>
      </c>
      <c r="R6">
        <f>raw!G19</f>
        <v>70</v>
      </c>
      <c r="S6">
        <f>raw!G20</f>
        <v>69</v>
      </c>
      <c r="T6">
        <f>raw!G21</f>
        <v>69</v>
      </c>
      <c r="U6">
        <f>raw!G22</f>
        <v>65</v>
      </c>
      <c r="V6">
        <f>raw!G23</f>
        <v>60</v>
      </c>
      <c r="W6">
        <f>raw!G24</f>
        <v>65</v>
      </c>
      <c r="X6">
        <f>raw!G25</f>
        <v>59</v>
      </c>
      <c r="Y6">
        <f>raw!G26</f>
        <v>67</v>
      </c>
      <c r="Z6">
        <f>raw!G27</f>
        <v>67</v>
      </c>
      <c r="AA6">
        <f>raw!G28</f>
        <v>61</v>
      </c>
      <c r="AB6">
        <f>raw!G29</f>
        <v>68</v>
      </c>
      <c r="AC6">
        <f>raw!G30</f>
        <v>67</v>
      </c>
      <c r="AD6">
        <f>raw!G31</f>
        <v>68</v>
      </c>
      <c r="AE6">
        <f>raw!G32</f>
        <v>62</v>
      </c>
      <c r="AF6">
        <f>raw!G33</f>
        <v>60</v>
      </c>
      <c r="AG6">
        <f>raw!G34</f>
        <v>60</v>
      </c>
      <c r="AH6">
        <f>raw!G35</f>
        <v>58</v>
      </c>
      <c r="AI6">
        <f>raw!G36</f>
        <v>68</v>
      </c>
      <c r="AJ6">
        <f>raw!G37</f>
        <v>70</v>
      </c>
      <c r="AK6">
        <f>raw!G38</f>
        <v>70</v>
      </c>
      <c r="AL6">
        <f>raw!G39</f>
        <v>65</v>
      </c>
      <c r="AM6">
        <f>raw!G40</f>
        <v>70</v>
      </c>
      <c r="AN6">
        <f>raw!G41</f>
        <v>68</v>
      </c>
      <c r="AO6">
        <f>raw!G42</f>
        <v>67</v>
      </c>
      <c r="AP6">
        <f>raw!G43</f>
        <v>58</v>
      </c>
      <c r="AQ6">
        <f>raw!G44</f>
        <v>67</v>
      </c>
      <c r="AR6">
        <f>raw!G45</f>
        <v>64</v>
      </c>
      <c r="AS6">
        <f>raw!G46</f>
        <v>68</v>
      </c>
      <c r="AT6">
        <f>raw!G47</f>
        <v>68</v>
      </c>
      <c r="AU6">
        <f>raw!G48</f>
        <v>67</v>
      </c>
      <c r="AV6">
        <f>raw!G49</f>
        <v>64</v>
      </c>
      <c r="AW6">
        <f>raw!G50</f>
        <v>70</v>
      </c>
      <c r="AX6">
        <f>raw!G51</f>
        <v>60</v>
      </c>
      <c r="AY6">
        <f>raw!G52</f>
        <v>70</v>
      </c>
      <c r="AZ6">
        <f>raw!G53</f>
        <v>60</v>
      </c>
      <c r="BA6">
        <f>raw!G54</f>
        <v>67</v>
      </c>
      <c r="BB6">
        <f>raw!G55</f>
        <v>67</v>
      </c>
      <c r="BC6">
        <f>raw!G56</f>
        <v>64</v>
      </c>
      <c r="BD6">
        <f>raw!G57</f>
        <v>65</v>
      </c>
      <c r="BE6">
        <f>raw!G58</f>
        <v>67</v>
      </c>
      <c r="BF6">
        <f>raw!G59</f>
        <v>70</v>
      </c>
      <c r="BG6">
        <f>raw!G60</f>
        <v>62</v>
      </c>
      <c r="BH6">
        <f>raw!G61</f>
        <v>58</v>
      </c>
      <c r="BI6">
        <f>raw!G62</f>
        <v>55</v>
      </c>
      <c r="BJ6">
        <f>raw!G63</f>
        <v>63</v>
      </c>
      <c r="BK6">
        <f>raw!G64</f>
        <v>69</v>
      </c>
      <c r="BL6">
        <f>raw!G65</f>
        <v>67</v>
      </c>
      <c r="BM6">
        <f>raw!G66</f>
        <v>70</v>
      </c>
      <c r="BN6">
        <f>raw!G67</f>
        <v>70</v>
      </c>
      <c r="BO6">
        <f>raw!G68</f>
        <v>67</v>
      </c>
      <c r="BP6">
        <f>raw!G69</f>
        <v>70</v>
      </c>
      <c r="BQ6">
        <f>raw!G70</f>
        <v>65</v>
      </c>
      <c r="BR6">
        <f>raw!G71</f>
        <v>59</v>
      </c>
      <c r="BS6">
        <f>raw!G72</f>
        <v>70</v>
      </c>
      <c r="BT6">
        <f>raw!G73</f>
        <v>50</v>
      </c>
      <c r="BU6">
        <f>raw!G74</f>
        <v>60</v>
      </c>
      <c r="BV6">
        <f>raw!G75</f>
        <v>70</v>
      </c>
      <c r="BW6">
        <f>raw!G76</f>
        <v>62</v>
      </c>
      <c r="BX6">
        <f>raw!G77</f>
        <v>70</v>
      </c>
      <c r="BY6">
        <f>raw!G78</f>
        <v>68</v>
      </c>
      <c r="BZ6">
        <f>raw!G79</f>
        <v>64</v>
      </c>
      <c r="CA6">
        <f>raw!G80</f>
        <v>54</v>
      </c>
      <c r="CB6">
        <f>raw!G81</f>
        <v>64</v>
      </c>
      <c r="CC6">
        <f>raw!G82</f>
        <v>62</v>
      </c>
      <c r="CD6">
        <f>raw!G83</f>
        <v>70</v>
      </c>
      <c r="CE6">
        <f>raw!G84</f>
        <v>64</v>
      </c>
      <c r="CF6">
        <f>raw!G85</f>
        <v>48</v>
      </c>
      <c r="CG6">
        <f>raw!G86</f>
        <v>67</v>
      </c>
      <c r="CH6">
        <f>raw!G87</f>
        <v>67</v>
      </c>
      <c r="CI6">
        <f>raw!G88</f>
        <v>64</v>
      </c>
      <c r="CJ6">
        <f>raw!G89</f>
        <v>68</v>
      </c>
      <c r="CK6">
        <f>raw!G90</f>
        <v>70</v>
      </c>
      <c r="CL6">
        <f>raw!G91</f>
        <v>65</v>
      </c>
      <c r="CM6">
        <f>raw!G92</f>
        <v>70</v>
      </c>
      <c r="CN6">
        <f>raw!G93</f>
        <v>64</v>
      </c>
      <c r="CO6">
        <f>raw!G94</f>
        <v>67</v>
      </c>
      <c r="CP6">
        <f>raw!G95</f>
        <v>67</v>
      </c>
      <c r="CQ6">
        <f>raw!G96</f>
        <v>50</v>
      </c>
      <c r="CR6">
        <f>raw!G97</f>
        <v>60</v>
      </c>
      <c r="CS6">
        <f>raw!G98</f>
        <v>67</v>
      </c>
      <c r="CT6">
        <f>raw!G99</f>
        <v>60</v>
      </c>
      <c r="CU6">
        <f>raw!G100</f>
        <v>60</v>
      </c>
      <c r="CV6">
        <f>raw!G101</f>
        <v>67</v>
      </c>
      <c r="CW6">
        <f>raw!G102</f>
        <v>68</v>
      </c>
      <c r="CX6">
        <f>raw!G103</f>
        <v>62</v>
      </c>
      <c r="CY6">
        <f>raw!G104</f>
        <v>58</v>
      </c>
      <c r="CZ6">
        <f>raw!G105</f>
        <v>66</v>
      </c>
      <c r="DA6">
        <f>raw!G106</f>
        <v>70</v>
      </c>
      <c r="DB6">
        <f>raw!G107</f>
        <v>68</v>
      </c>
      <c r="DC6">
        <f>raw!G108</f>
        <v>58</v>
      </c>
      <c r="DD6">
        <f>raw!G109</f>
        <v>67</v>
      </c>
      <c r="DE6">
        <f>raw!G110</f>
        <v>64</v>
      </c>
      <c r="DF6">
        <f>raw!G111</f>
        <v>64</v>
      </c>
      <c r="DG6">
        <f>raw!G112</f>
        <v>70</v>
      </c>
      <c r="DH6">
        <f>raw!G113</f>
        <v>68</v>
      </c>
      <c r="DI6">
        <f>raw!G114</f>
        <v>60</v>
      </c>
      <c r="DJ6">
        <f>raw!G115</f>
        <v>62</v>
      </c>
      <c r="DK6">
        <f>raw!G116</f>
        <v>60</v>
      </c>
      <c r="DL6">
        <f>raw!G117</f>
        <v>68</v>
      </c>
      <c r="DM6">
        <f>raw!G118</f>
        <v>60</v>
      </c>
      <c r="DN6">
        <f>raw!G119</f>
        <v>56</v>
      </c>
      <c r="DO6">
        <f>raw!G120</f>
        <v>60</v>
      </c>
      <c r="DP6">
        <f>raw!G121</f>
        <v>70</v>
      </c>
      <c r="DQ6">
        <f>raw!G122</f>
        <v>58</v>
      </c>
      <c r="DR6">
        <f>raw!G123</f>
        <v>68</v>
      </c>
      <c r="DS6">
        <f>raw!G124</f>
        <v>54</v>
      </c>
      <c r="DT6">
        <f>raw!G125</f>
        <v>64</v>
      </c>
      <c r="DU6">
        <f>raw!G126</f>
        <v>70</v>
      </c>
      <c r="DV6">
        <f>raw!G127</f>
        <v>64</v>
      </c>
      <c r="DW6">
        <f>raw!G128</f>
        <v>70</v>
      </c>
      <c r="DX6">
        <f>raw!G129</f>
        <v>67</v>
      </c>
      <c r="DY6">
        <f>raw!G130</f>
        <v>68</v>
      </c>
      <c r="DZ6">
        <f>raw!G131</f>
        <v>71</v>
      </c>
      <c r="EA6">
        <f>raw!G132</f>
        <v>64</v>
      </c>
      <c r="EB6">
        <f>raw!G133</f>
        <v>68</v>
      </c>
      <c r="EC6">
        <f>raw!G134</f>
        <v>67</v>
      </c>
      <c r="ED6">
        <f>raw!G135</f>
        <v>68</v>
      </c>
      <c r="EE6">
        <f>raw!G136</f>
        <v>65</v>
      </c>
      <c r="EF6">
        <f>raw!G137</f>
        <v>64</v>
      </c>
      <c r="EG6">
        <f>raw!G138</f>
        <v>63</v>
      </c>
      <c r="EH6">
        <f>raw!G139</f>
        <v>70</v>
      </c>
      <c r="EI6">
        <f>raw!G140</f>
        <v>58</v>
      </c>
      <c r="EJ6">
        <f>raw!G141</f>
        <v>70</v>
      </c>
      <c r="EK6">
        <f>raw!G142</f>
        <v>70</v>
      </c>
      <c r="EL6">
        <f>raw!G143</f>
        <v>30</v>
      </c>
      <c r="EM6">
        <f>raw!G144</f>
        <v>58</v>
      </c>
      <c r="EN6">
        <f>raw!G145</f>
        <v>58</v>
      </c>
      <c r="EO6">
        <f>raw!G146</f>
        <v>70</v>
      </c>
      <c r="EP6">
        <f>raw!G147</f>
        <v>70</v>
      </c>
      <c r="EQ6">
        <f>raw!G148</f>
        <v>64</v>
      </c>
      <c r="ER6">
        <f>raw!G149</f>
        <v>55</v>
      </c>
      <c r="ES6">
        <f>raw!G150</f>
        <v>70</v>
      </c>
      <c r="ET6">
        <f>raw!G151</f>
        <v>24</v>
      </c>
      <c r="EU6">
        <f>raw!G152</f>
        <v>58</v>
      </c>
      <c r="EV6">
        <f>raw!G153</f>
        <v>67</v>
      </c>
      <c r="EW6">
        <f>raw!G154</f>
        <v>64</v>
      </c>
      <c r="EX6">
        <f>raw!G155</f>
        <v>40</v>
      </c>
      <c r="EY6">
        <f>raw!G156</f>
        <v>67</v>
      </c>
      <c r="EZ6">
        <f>raw!G157</f>
        <v>58</v>
      </c>
      <c r="FA6">
        <f>raw!G158</f>
        <v>58</v>
      </c>
      <c r="FB6">
        <f>raw!G159</f>
        <v>64</v>
      </c>
      <c r="FC6">
        <f>raw!G160</f>
        <v>70</v>
      </c>
      <c r="FD6">
        <f>raw!G161</f>
        <v>67</v>
      </c>
      <c r="FE6">
        <f>raw!G162</f>
        <v>64</v>
      </c>
      <c r="FF6">
        <f>raw!G163</f>
        <v>65</v>
      </c>
      <c r="FG6">
        <f>raw!G164</f>
        <v>70</v>
      </c>
      <c r="FH6">
        <f>raw!G165</f>
        <v>67</v>
      </c>
      <c r="FI6">
        <f>raw!G166</f>
        <v>64</v>
      </c>
      <c r="FJ6">
        <f>raw!G167</f>
        <v>60</v>
      </c>
      <c r="FK6">
        <f>raw!G168</f>
        <v>68</v>
      </c>
      <c r="FL6">
        <f>raw!G169</f>
        <v>68</v>
      </c>
      <c r="FM6">
        <f>raw!G170</f>
        <v>67</v>
      </c>
      <c r="FN6">
        <f>raw!G171</f>
        <v>67</v>
      </c>
      <c r="FO6">
        <f>raw!G172</f>
        <v>64</v>
      </c>
      <c r="FP6">
        <f>raw!G173</f>
        <v>67</v>
      </c>
      <c r="FQ6">
        <f>raw!G174</f>
        <v>60</v>
      </c>
      <c r="FR6">
        <f>raw!G175</f>
        <v>65</v>
      </c>
      <c r="FS6">
        <f>raw!G176</f>
        <v>67</v>
      </c>
      <c r="FT6">
        <f>raw!G177</f>
        <v>55</v>
      </c>
      <c r="FU6">
        <f>raw!G178</f>
        <v>67</v>
      </c>
      <c r="FV6">
        <f>raw!G179</f>
        <v>58</v>
      </c>
      <c r="FW6">
        <f>raw!G180</f>
        <v>58</v>
      </c>
      <c r="FX6">
        <f>raw!G181</f>
        <v>64</v>
      </c>
      <c r="FY6">
        <f>raw!G182</f>
        <v>60</v>
      </c>
      <c r="FZ6">
        <f>raw!G183</f>
        <v>68</v>
      </c>
      <c r="GA6">
        <f>raw!G184</f>
        <v>48</v>
      </c>
      <c r="GB6">
        <f>raw!G185</f>
        <v>70</v>
      </c>
      <c r="GC6">
        <f>raw!G186</f>
        <v>68</v>
      </c>
      <c r="GD6">
        <f>raw!G187</f>
        <v>68</v>
      </c>
      <c r="GE6">
        <f>raw!G188</f>
        <v>56</v>
      </c>
      <c r="GF6">
        <f>raw!G189</f>
        <v>67</v>
      </c>
      <c r="GG6">
        <f>raw!G190</f>
        <v>50</v>
      </c>
      <c r="GH6">
        <f>raw!G191</f>
        <v>70</v>
      </c>
      <c r="GI6">
        <f>raw!G192</f>
        <v>44</v>
      </c>
      <c r="GJ6">
        <f>raw!G193</f>
        <v>54</v>
      </c>
      <c r="GK6">
        <f>raw!G194</f>
        <v>50</v>
      </c>
      <c r="GL6">
        <f>raw!G195</f>
        <v>70</v>
      </c>
      <c r="GM6">
        <f>raw!G196</f>
        <v>58</v>
      </c>
      <c r="GN6">
        <f>raw!G197</f>
        <v>64</v>
      </c>
      <c r="GO6">
        <f>raw!G198</f>
        <v>64</v>
      </c>
      <c r="GP6">
        <f>raw!G199</f>
        <v>60</v>
      </c>
      <c r="GQ6">
        <f>raw!G200</f>
        <v>67</v>
      </c>
      <c r="GR6">
        <f>raw!G201</f>
        <v>67</v>
      </c>
      <c r="GS6">
        <f>raw!G202</f>
        <v>64</v>
      </c>
    </row>
    <row r="7" spans="1:201" x14ac:dyDescent="0.35">
      <c r="A7" t="str">
        <f>raw!H2</f>
        <v>MPG</v>
      </c>
      <c r="B7">
        <f>raw!H3</f>
        <v>36.299999999999997</v>
      </c>
      <c r="C7">
        <f>raw!H4</f>
        <v>34.799999999999997</v>
      </c>
      <c r="D7">
        <f>raw!H5</f>
        <v>33.1</v>
      </c>
      <c r="E7">
        <f>raw!H6</f>
        <v>35.9</v>
      </c>
      <c r="F7">
        <f>raw!H7</f>
        <v>32.1</v>
      </c>
      <c r="G7">
        <f>raw!H8</f>
        <v>33.1</v>
      </c>
      <c r="H7">
        <f>raw!H9</f>
        <v>32.299999999999997</v>
      </c>
      <c r="I7">
        <f>raw!H10</f>
        <v>32.200000000000003</v>
      </c>
      <c r="J7">
        <f>raw!H11</f>
        <v>30.7</v>
      </c>
      <c r="K7">
        <f>raw!H12</f>
        <v>34.1</v>
      </c>
      <c r="L7">
        <f>raw!H13</f>
        <v>32.5</v>
      </c>
      <c r="M7">
        <f>raw!H14</f>
        <v>35.6</v>
      </c>
      <c r="N7">
        <f>raw!H15</f>
        <v>33.200000000000003</v>
      </c>
      <c r="O7">
        <f>raw!H16</f>
        <v>34.1</v>
      </c>
      <c r="P7">
        <f>raw!H17</f>
        <v>30.8</v>
      </c>
      <c r="Q7">
        <f>raw!H18</f>
        <v>33.4</v>
      </c>
      <c r="R7">
        <f>raw!H19</f>
        <v>34.6</v>
      </c>
      <c r="S7">
        <f>raw!H20</f>
        <v>30.8</v>
      </c>
      <c r="T7">
        <f>raw!H21</f>
        <v>31.6</v>
      </c>
      <c r="U7">
        <f>raw!H22</f>
        <v>34.5</v>
      </c>
      <c r="V7">
        <f>raw!H23</f>
        <v>30.1</v>
      </c>
      <c r="W7">
        <f>raw!H24</f>
        <v>31.1</v>
      </c>
      <c r="X7">
        <f>raw!H25</f>
        <v>34.1</v>
      </c>
      <c r="Y7">
        <f>raw!H26</f>
        <v>34.799999999999997</v>
      </c>
      <c r="Z7">
        <f>raw!H27</f>
        <v>31.1</v>
      </c>
      <c r="AA7">
        <f>raw!H28</f>
        <v>28.5</v>
      </c>
      <c r="AB7">
        <f>raw!H29</f>
        <v>34.9</v>
      </c>
      <c r="AC7">
        <f>raw!H30</f>
        <v>35.6</v>
      </c>
      <c r="AD7">
        <f>raw!H31</f>
        <v>27.7</v>
      </c>
      <c r="AE7">
        <f>raw!H32</f>
        <v>30.6</v>
      </c>
      <c r="AF7">
        <f>raw!H33</f>
        <v>35</v>
      </c>
      <c r="AG7">
        <f>raw!H34</f>
        <v>33.9</v>
      </c>
      <c r="AH7">
        <f>raw!H35</f>
        <v>30.9</v>
      </c>
      <c r="AI7">
        <f>raw!H36</f>
        <v>35</v>
      </c>
      <c r="AJ7">
        <f>raw!H37</f>
        <v>33.6</v>
      </c>
      <c r="AK7">
        <f>raw!H38</f>
        <v>34.9</v>
      </c>
      <c r="AL7">
        <f>raw!H39</f>
        <v>35.200000000000003</v>
      </c>
      <c r="AM7">
        <f>raw!H40</f>
        <v>29.8</v>
      </c>
      <c r="AN7">
        <f>raw!H41</f>
        <v>25.2</v>
      </c>
      <c r="AO7">
        <f>raw!H42</f>
        <v>29.5</v>
      </c>
      <c r="AP7">
        <f>raw!H43</f>
        <v>30.1</v>
      </c>
      <c r="AQ7">
        <f>raw!H44</f>
        <v>35.1</v>
      </c>
      <c r="AR7">
        <f>raw!H45</f>
        <v>33.799999999999997</v>
      </c>
      <c r="AS7">
        <f>raw!H46</f>
        <v>23.2</v>
      </c>
      <c r="AT7">
        <f>raw!H47</f>
        <v>33.799999999999997</v>
      </c>
      <c r="AU7">
        <f>raw!H48</f>
        <v>35.799999999999997</v>
      </c>
      <c r="AV7">
        <f>raw!H49</f>
        <v>34.200000000000003</v>
      </c>
      <c r="AW7">
        <f>raw!H50</f>
        <v>34.5</v>
      </c>
      <c r="AX7">
        <f>raw!H51</f>
        <v>27.5</v>
      </c>
      <c r="AY7">
        <f>raw!H52</f>
        <v>27.2</v>
      </c>
      <c r="AZ7">
        <f>raw!H53</f>
        <v>32.5</v>
      </c>
      <c r="BA7">
        <f>raw!H54</f>
        <v>28.1</v>
      </c>
      <c r="BB7">
        <f>raw!H55</f>
        <v>31.3</v>
      </c>
      <c r="BC7">
        <f>raw!H56</f>
        <v>33.4</v>
      </c>
      <c r="BD7">
        <f>raw!H57</f>
        <v>34.700000000000003</v>
      </c>
      <c r="BE7">
        <f>raw!H58</f>
        <v>25.3</v>
      </c>
      <c r="BF7">
        <f>raw!H59</f>
        <v>31.2</v>
      </c>
      <c r="BG7">
        <f>raw!H60</f>
        <v>30.2</v>
      </c>
      <c r="BH7">
        <f>raw!H61</f>
        <v>33.200000000000003</v>
      </c>
      <c r="BI7">
        <f>raw!H62</f>
        <v>27.8</v>
      </c>
      <c r="BJ7">
        <f>raw!H63</f>
        <v>31.4</v>
      </c>
      <c r="BK7">
        <f>raw!H64</f>
        <v>31.6</v>
      </c>
      <c r="BL7">
        <f>raw!H65</f>
        <v>28.3</v>
      </c>
      <c r="BM7">
        <f>raw!H66</f>
        <v>26.1</v>
      </c>
      <c r="BN7">
        <f>raw!H67</f>
        <v>34.9</v>
      </c>
      <c r="BO7">
        <f>raw!H68</f>
        <v>32.6</v>
      </c>
      <c r="BP7">
        <f>raw!H69</f>
        <v>34.4</v>
      </c>
      <c r="BQ7">
        <f>raw!H70</f>
        <v>33.6</v>
      </c>
      <c r="BR7">
        <f>raw!H71</f>
        <v>29.7</v>
      </c>
      <c r="BS7">
        <f>raw!H72</f>
        <v>29.6</v>
      </c>
      <c r="BT7">
        <f>raw!H73</f>
        <v>32.5</v>
      </c>
      <c r="BU7">
        <f>raw!H74</f>
        <v>22.4</v>
      </c>
      <c r="BV7">
        <f>raw!H75</f>
        <v>26.4</v>
      </c>
      <c r="BW7">
        <f>raw!H76</f>
        <v>30.8</v>
      </c>
      <c r="BX7">
        <f>raw!H77</f>
        <v>30.2</v>
      </c>
      <c r="BY7">
        <f>raw!H78</f>
        <v>33.1</v>
      </c>
      <c r="BZ7">
        <f>raw!H79</f>
        <v>30.1</v>
      </c>
      <c r="CA7">
        <f>raw!H80</f>
        <v>29.5</v>
      </c>
      <c r="CB7">
        <f>raw!H81</f>
        <v>26.4</v>
      </c>
      <c r="CC7">
        <f>raw!H82</f>
        <v>29</v>
      </c>
      <c r="CD7">
        <f>raw!H83</f>
        <v>27.1</v>
      </c>
      <c r="CE7">
        <f>raw!H84</f>
        <v>31.6</v>
      </c>
      <c r="CF7">
        <f>raw!H85</f>
        <v>29.2</v>
      </c>
      <c r="CG7">
        <f>raw!H86</f>
        <v>33.1</v>
      </c>
      <c r="CH7">
        <f>raw!H87</f>
        <v>32.1</v>
      </c>
      <c r="CI7">
        <f>raw!H88</f>
        <v>32.9</v>
      </c>
      <c r="CJ7">
        <f>raw!H89</f>
        <v>27.8</v>
      </c>
      <c r="CK7">
        <f>raw!H90</f>
        <v>30.8</v>
      </c>
      <c r="CL7">
        <f>raw!H91</f>
        <v>23</v>
      </c>
      <c r="CM7">
        <f>raw!H92</f>
        <v>30.4</v>
      </c>
      <c r="CN7">
        <f>raw!H93</f>
        <v>26.4</v>
      </c>
      <c r="CO7">
        <f>raw!H94</f>
        <v>31.2</v>
      </c>
      <c r="CP7">
        <f>raw!H95</f>
        <v>32.5</v>
      </c>
      <c r="CQ7">
        <f>raw!H96</f>
        <v>28.4</v>
      </c>
      <c r="CR7">
        <f>raw!H97</f>
        <v>31.5</v>
      </c>
      <c r="CS7">
        <f>raw!H98</f>
        <v>31.1</v>
      </c>
      <c r="CT7">
        <f>raw!H99</f>
        <v>31.7</v>
      </c>
      <c r="CU7">
        <f>raw!H100</f>
        <v>27.1</v>
      </c>
      <c r="CV7">
        <f>raw!H101</f>
        <v>32.4</v>
      </c>
      <c r="CW7">
        <f>raw!H102</f>
        <v>24.1</v>
      </c>
      <c r="CX7">
        <f>raw!H103</f>
        <v>28.2</v>
      </c>
      <c r="CY7">
        <f>raw!H104</f>
        <v>33.799999999999997</v>
      </c>
      <c r="CZ7">
        <f>raw!H105</f>
        <v>32.299999999999997</v>
      </c>
      <c r="DA7">
        <f>raw!H106</f>
        <v>27.4</v>
      </c>
      <c r="DB7">
        <f>raw!H107</f>
        <v>22</v>
      </c>
      <c r="DC7">
        <f>raw!H108</f>
        <v>26.2</v>
      </c>
      <c r="DD7">
        <f>raw!H109</f>
        <v>27.4</v>
      </c>
      <c r="DE7">
        <f>raw!H110</f>
        <v>22.7</v>
      </c>
      <c r="DF7">
        <f>raw!H111</f>
        <v>18.399999999999999</v>
      </c>
      <c r="DG7">
        <f>raw!H112</f>
        <v>24.2</v>
      </c>
      <c r="DH7">
        <f>raw!H113</f>
        <v>32.5</v>
      </c>
      <c r="DI7">
        <f>raw!H114</f>
        <v>25.7</v>
      </c>
      <c r="DJ7">
        <f>raw!H115</f>
        <v>29.8</v>
      </c>
      <c r="DK7">
        <f>raw!H116</f>
        <v>28.7</v>
      </c>
      <c r="DL7">
        <f>raw!H117</f>
        <v>17.2</v>
      </c>
      <c r="DM7">
        <f>raw!H118</f>
        <v>26.9</v>
      </c>
      <c r="DN7">
        <f>raw!H119</f>
        <v>25.8</v>
      </c>
      <c r="DO7">
        <f>raw!H120</f>
        <v>24.1</v>
      </c>
      <c r="DP7">
        <f>raw!H121</f>
        <v>32.4</v>
      </c>
      <c r="DQ7">
        <f>raw!H122</f>
        <v>28.6</v>
      </c>
      <c r="DR7">
        <f>raw!H123</f>
        <v>25.2</v>
      </c>
      <c r="DS7">
        <f>raw!H124</f>
        <v>26.4</v>
      </c>
      <c r="DT7">
        <f>raw!H125</f>
        <v>26.3</v>
      </c>
      <c r="DU7">
        <f>raw!H126</f>
        <v>27.8</v>
      </c>
      <c r="DV7">
        <f>raw!H127</f>
        <v>25.5</v>
      </c>
      <c r="DW7">
        <f>raw!H128</f>
        <v>30.1</v>
      </c>
      <c r="DX7">
        <f>raw!H129</f>
        <v>24.7</v>
      </c>
      <c r="DY7">
        <f>raw!H130</f>
        <v>27.5</v>
      </c>
      <c r="DZ7">
        <f>raw!H131</f>
        <v>34.700000000000003</v>
      </c>
      <c r="EA7">
        <f>raw!H132</f>
        <v>31.2</v>
      </c>
      <c r="EB7">
        <f>raw!H133</f>
        <v>26.8</v>
      </c>
      <c r="EC7">
        <f>raw!H134</f>
        <v>26.7</v>
      </c>
      <c r="ED7">
        <f>raw!H135</f>
        <v>27.2</v>
      </c>
      <c r="EE7">
        <f>raw!H136</f>
        <v>25.2</v>
      </c>
      <c r="EF7">
        <f>raw!H137</f>
        <v>26.1</v>
      </c>
      <c r="EG7">
        <f>raw!H138</f>
        <v>17.600000000000001</v>
      </c>
      <c r="EH7">
        <f>raw!H139</f>
        <v>28.2</v>
      </c>
      <c r="EI7">
        <f>raw!H140</f>
        <v>24.7</v>
      </c>
      <c r="EJ7">
        <f>raw!H141</f>
        <v>30.6</v>
      </c>
      <c r="EK7">
        <f>raw!H142</f>
        <v>28.4</v>
      </c>
      <c r="EL7">
        <f>raw!H143</f>
        <v>23.2</v>
      </c>
      <c r="EM7">
        <f>raw!H144</f>
        <v>27.6</v>
      </c>
      <c r="EN7">
        <f>raw!H145</f>
        <v>28.9</v>
      </c>
      <c r="EO7">
        <f>raw!H146</f>
        <v>26.1</v>
      </c>
      <c r="EP7">
        <f>raw!H147</f>
        <v>33.799999999999997</v>
      </c>
      <c r="EQ7">
        <f>raw!H148</f>
        <v>25.1</v>
      </c>
      <c r="ER7">
        <f>raw!H149</f>
        <v>30.1</v>
      </c>
      <c r="ES7">
        <f>raw!H150</f>
        <v>32.1</v>
      </c>
      <c r="ET7">
        <f>raw!H151</f>
        <v>14.2</v>
      </c>
      <c r="EU7">
        <f>raw!H152</f>
        <v>26.1</v>
      </c>
      <c r="EV7">
        <f>raw!H153</f>
        <v>29.6</v>
      </c>
      <c r="EW7">
        <f>raw!H154</f>
        <v>26.4</v>
      </c>
      <c r="EX7">
        <f>raw!H155</f>
        <v>21.1</v>
      </c>
      <c r="EY7">
        <f>raw!H156</f>
        <v>25.8</v>
      </c>
      <c r="EZ7">
        <f>raw!H157</f>
        <v>24.8</v>
      </c>
      <c r="FA7">
        <f>raw!H158</f>
        <v>32.4</v>
      </c>
      <c r="FB7">
        <f>raw!H159</f>
        <v>28.6</v>
      </c>
      <c r="FC7">
        <f>raw!H160</f>
        <v>30.2</v>
      </c>
      <c r="FD7">
        <f>raw!H161</f>
        <v>31.4</v>
      </c>
      <c r="FE7">
        <f>raw!H162</f>
        <v>26.4</v>
      </c>
      <c r="FF7">
        <f>raw!H163</f>
        <v>32.200000000000003</v>
      </c>
      <c r="FG7">
        <f>raw!H164</f>
        <v>24.9</v>
      </c>
      <c r="FH7">
        <f>raw!H165</f>
        <v>22.5</v>
      </c>
      <c r="FI7">
        <f>raw!H166</f>
        <v>27.9</v>
      </c>
      <c r="FJ7">
        <f>raw!H167</f>
        <v>18.600000000000001</v>
      </c>
      <c r="FK7">
        <f>raw!H168</f>
        <v>27.6</v>
      </c>
      <c r="FL7">
        <f>raw!H169</f>
        <v>25.3</v>
      </c>
      <c r="FM7">
        <f>raw!H170</f>
        <v>32.799999999999997</v>
      </c>
      <c r="FN7">
        <f>raw!H171</f>
        <v>26.8</v>
      </c>
      <c r="FO7">
        <f>raw!H172</f>
        <v>26.4</v>
      </c>
      <c r="FP7">
        <f>raw!H173</f>
        <v>22.7</v>
      </c>
      <c r="FQ7">
        <f>raw!H174</f>
        <v>22.1</v>
      </c>
      <c r="FR7">
        <f>raw!H175</f>
        <v>28.4</v>
      </c>
      <c r="FS7">
        <f>raw!H176</f>
        <v>28.9</v>
      </c>
      <c r="FT7">
        <f>raw!H177</f>
        <v>16</v>
      </c>
      <c r="FU7">
        <f>raw!H178</f>
        <v>26.2</v>
      </c>
      <c r="FV7">
        <f>raw!H179</f>
        <v>13.7</v>
      </c>
      <c r="FW7">
        <f>raw!H180</f>
        <v>18.100000000000001</v>
      </c>
      <c r="FX7">
        <f>raw!H181</f>
        <v>24.2</v>
      </c>
      <c r="FY7">
        <f>raw!H182</f>
        <v>24.7</v>
      </c>
      <c r="FZ7">
        <f>raw!H183</f>
        <v>27.3</v>
      </c>
      <c r="GA7">
        <f>raw!H184</f>
        <v>26.5</v>
      </c>
      <c r="GB7">
        <f>raw!H185</f>
        <v>31.6</v>
      </c>
      <c r="GC7">
        <f>raw!H186</f>
        <v>20.2</v>
      </c>
      <c r="GD7">
        <f>raw!H187</f>
        <v>24.6</v>
      </c>
      <c r="GE7">
        <f>raw!H188</f>
        <v>15.5</v>
      </c>
      <c r="GF7">
        <f>raw!H189</f>
        <v>24.6</v>
      </c>
      <c r="GG7">
        <f>raw!H190</f>
        <v>17.100000000000001</v>
      </c>
      <c r="GH7">
        <f>raw!H191</f>
        <v>28.7</v>
      </c>
      <c r="GI7">
        <f>raw!H192</f>
        <v>14.4</v>
      </c>
      <c r="GJ7">
        <f>raw!H193</f>
        <v>19.100000000000001</v>
      </c>
      <c r="GK7">
        <f>raw!H194</f>
        <v>22.9</v>
      </c>
      <c r="GL7">
        <f>raw!H195</f>
        <v>28.4</v>
      </c>
      <c r="GM7">
        <f>raw!H196</f>
        <v>18.399999999999999</v>
      </c>
      <c r="GN7">
        <f>raw!H197</f>
        <v>27.8</v>
      </c>
      <c r="GO7">
        <f>raw!H198</f>
        <v>24.4</v>
      </c>
      <c r="GP7">
        <f>raw!H199</f>
        <v>20.399999999999999</v>
      </c>
      <c r="GQ7">
        <f>raw!H200</f>
        <v>20.5</v>
      </c>
      <c r="GR7">
        <f>raw!H201</f>
        <v>20.7</v>
      </c>
      <c r="GS7">
        <f>raw!H202</f>
        <v>18.100000000000001</v>
      </c>
    </row>
    <row r="8" spans="1:201" x14ac:dyDescent="0.35">
      <c r="A8" t="str">
        <f>raw!I2</f>
        <v>Mod</v>
      </c>
      <c r="B8">
        <f>raw!I3</f>
        <v>0.85</v>
      </c>
      <c r="C8">
        <f>raw!I4</f>
        <v>1</v>
      </c>
      <c r="D8">
        <f>raw!I5</f>
        <v>1</v>
      </c>
      <c r="E8">
        <f>raw!I6</f>
        <v>1</v>
      </c>
      <c r="F8">
        <f>raw!I7</f>
        <v>1</v>
      </c>
      <c r="G8">
        <f>raw!I8</f>
        <v>1</v>
      </c>
      <c r="H8">
        <f>raw!I9</f>
        <v>1</v>
      </c>
      <c r="I8">
        <f>raw!I10</f>
        <v>1</v>
      </c>
      <c r="J8">
        <f>raw!I11</f>
        <v>1</v>
      </c>
      <c r="K8">
        <f>raw!I12</f>
        <v>1</v>
      </c>
      <c r="L8">
        <f>raw!I13</f>
        <v>1</v>
      </c>
      <c r="M8">
        <f>raw!I14</f>
        <v>0.95</v>
      </c>
      <c r="N8">
        <f>raw!I15</f>
        <v>1</v>
      </c>
      <c r="O8">
        <f>raw!I16</f>
        <v>1</v>
      </c>
      <c r="P8">
        <f>raw!I17</f>
        <v>1</v>
      </c>
      <c r="Q8">
        <f>raw!I18</f>
        <v>1</v>
      </c>
      <c r="R8">
        <f>raw!I19</f>
        <v>1</v>
      </c>
      <c r="S8">
        <f>raw!I20</f>
        <v>1</v>
      </c>
      <c r="T8">
        <f>raw!I21</f>
        <v>1</v>
      </c>
      <c r="U8">
        <f>raw!I22</f>
        <v>1</v>
      </c>
      <c r="V8">
        <f>raw!I23</f>
        <v>1</v>
      </c>
      <c r="W8">
        <f>raw!I24</f>
        <v>1</v>
      </c>
      <c r="X8">
        <f>raw!I25</f>
        <v>1</v>
      </c>
      <c r="Y8">
        <f>raw!I26</f>
        <v>1</v>
      </c>
      <c r="Z8">
        <f>raw!I27</f>
        <v>1</v>
      </c>
      <c r="AA8">
        <f>raw!I28</f>
        <v>1</v>
      </c>
      <c r="AB8">
        <f>raw!I29</f>
        <v>1</v>
      </c>
      <c r="AC8">
        <f>raw!I30</f>
        <v>1</v>
      </c>
      <c r="AD8">
        <f>raw!I31</f>
        <v>1</v>
      </c>
      <c r="AE8">
        <f>raw!I32</f>
        <v>1</v>
      </c>
      <c r="AF8">
        <f>raw!I33</f>
        <v>1</v>
      </c>
      <c r="AG8">
        <f>raw!I34</f>
        <v>1</v>
      </c>
      <c r="AH8">
        <f>raw!I35</f>
        <v>1</v>
      </c>
      <c r="AI8">
        <f>raw!I36</f>
        <v>1</v>
      </c>
      <c r="AJ8">
        <f>raw!I37</f>
        <v>1</v>
      </c>
      <c r="AK8">
        <f>raw!I38</f>
        <v>1</v>
      </c>
      <c r="AL8">
        <f>raw!I39</f>
        <v>1</v>
      </c>
      <c r="AM8">
        <f>raw!I40</f>
        <v>1</v>
      </c>
      <c r="AN8">
        <f>raw!I41</f>
        <v>1</v>
      </c>
      <c r="AO8">
        <f>raw!I42</f>
        <v>1</v>
      </c>
      <c r="AP8">
        <f>raw!I43</f>
        <v>1</v>
      </c>
      <c r="AQ8">
        <f>raw!I44</f>
        <v>1</v>
      </c>
      <c r="AR8">
        <f>raw!I45</f>
        <v>1</v>
      </c>
      <c r="AS8">
        <f>raw!I46</f>
        <v>1</v>
      </c>
      <c r="AT8">
        <f>raw!I47</f>
        <v>1</v>
      </c>
      <c r="AU8">
        <f>raw!I48</f>
        <v>1</v>
      </c>
      <c r="AV8">
        <f>raw!I49</f>
        <v>1</v>
      </c>
      <c r="AW8">
        <f>raw!I50</f>
        <v>1</v>
      </c>
      <c r="AX8">
        <f>raw!I51</f>
        <v>1</v>
      </c>
      <c r="AY8">
        <f>raw!I52</f>
        <v>1</v>
      </c>
      <c r="AZ8">
        <f>raw!I53</f>
        <v>1</v>
      </c>
      <c r="BA8">
        <f>raw!I54</f>
        <v>1</v>
      </c>
      <c r="BB8">
        <f>raw!I55</f>
        <v>1</v>
      </c>
      <c r="BC8">
        <f>raw!I56</f>
        <v>1</v>
      </c>
      <c r="BD8">
        <f>raw!I57</f>
        <v>1</v>
      </c>
      <c r="BE8">
        <f>raw!I58</f>
        <v>1</v>
      </c>
      <c r="BF8">
        <f>raw!I59</f>
        <v>1</v>
      </c>
      <c r="BG8">
        <f>raw!I60</f>
        <v>1</v>
      </c>
      <c r="BH8">
        <f>raw!I61</f>
        <v>1</v>
      </c>
      <c r="BI8">
        <f>raw!I62</f>
        <v>1</v>
      </c>
      <c r="BJ8">
        <f>raw!I63</f>
        <v>1</v>
      </c>
      <c r="BK8">
        <f>raw!I64</f>
        <v>1</v>
      </c>
      <c r="BL8">
        <f>raw!I65</f>
        <v>1</v>
      </c>
      <c r="BM8">
        <f>raw!I66</f>
        <v>1</v>
      </c>
      <c r="BN8">
        <f>raw!I67</f>
        <v>1</v>
      </c>
      <c r="BO8">
        <f>raw!I68</f>
        <v>1</v>
      </c>
      <c r="BP8">
        <f>raw!I69</f>
        <v>1</v>
      </c>
      <c r="BQ8">
        <f>raw!I70</f>
        <v>1</v>
      </c>
      <c r="BR8">
        <f>raw!I71</f>
        <v>1</v>
      </c>
      <c r="BS8">
        <f>raw!I72</f>
        <v>1</v>
      </c>
      <c r="BT8">
        <f>raw!I73</f>
        <v>1</v>
      </c>
      <c r="BU8">
        <f>raw!I74</f>
        <v>1</v>
      </c>
      <c r="BV8">
        <f>raw!I75</f>
        <v>1</v>
      </c>
      <c r="BW8">
        <f>raw!I76</f>
        <v>1</v>
      </c>
      <c r="BX8">
        <f>raw!I77</f>
        <v>1</v>
      </c>
      <c r="BY8">
        <f>raw!I78</f>
        <v>1</v>
      </c>
      <c r="BZ8">
        <f>raw!I79</f>
        <v>1</v>
      </c>
      <c r="CA8">
        <f>raw!I80</f>
        <v>1</v>
      </c>
      <c r="CB8">
        <f>raw!I81</f>
        <v>1</v>
      </c>
      <c r="CC8">
        <f>raw!I82</f>
        <v>1</v>
      </c>
      <c r="CD8">
        <f>raw!I83</f>
        <v>1</v>
      </c>
      <c r="CE8">
        <f>raw!I84</f>
        <v>1</v>
      </c>
      <c r="CF8">
        <f>raw!I85</f>
        <v>1</v>
      </c>
      <c r="CG8">
        <f>raw!I86</f>
        <v>1</v>
      </c>
      <c r="CH8">
        <f>raw!I87</f>
        <v>1</v>
      </c>
      <c r="CI8">
        <f>raw!I88</f>
        <v>1</v>
      </c>
      <c r="CJ8">
        <f>raw!I89</f>
        <v>1</v>
      </c>
      <c r="CK8">
        <f>raw!I90</f>
        <v>1</v>
      </c>
      <c r="CL8">
        <f>raw!I91</f>
        <v>1</v>
      </c>
      <c r="CM8">
        <f>raw!I92</f>
        <v>1</v>
      </c>
      <c r="CN8">
        <f>raw!I93</f>
        <v>1</v>
      </c>
      <c r="CO8">
        <f>raw!I94</f>
        <v>1</v>
      </c>
      <c r="CP8">
        <f>raw!I95</f>
        <v>1</v>
      </c>
      <c r="CQ8">
        <f>raw!I96</f>
        <v>1</v>
      </c>
      <c r="CR8">
        <f>raw!I97</f>
        <v>1</v>
      </c>
      <c r="CS8">
        <f>raw!I98</f>
        <v>1</v>
      </c>
      <c r="CT8">
        <f>raw!I99</f>
        <v>1</v>
      </c>
      <c r="CU8">
        <f>raw!I100</f>
        <v>1</v>
      </c>
      <c r="CV8">
        <f>raw!I101</f>
        <v>1</v>
      </c>
      <c r="CW8">
        <f>raw!I102</f>
        <v>1</v>
      </c>
      <c r="CX8">
        <f>raw!I103</f>
        <v>1</v>
      </c>
      <c r="CY8">
        <f>raw!I104</f>
        <v>1</v>
      </c>
      <c r="CZ8">
        <f>raw!I105</f>
        <v>1</v>
      </c>
      <c r="DA8">
        <f>raw!I106</f>
        <v>1</v>
      </c>
      <c r="DB8">
        <f>raw!I107</f>
        <v>1</v>
      </c>
      <c r="DC8">
        <f>raw!I108</f>
        <v>1</v>
      </c>
      <c r="DD8">
        <f>raw!I109</f>
        <v>1</v>
      </c>
      <c r="DE8">
        <f>raw!I110</f>
        <v>1</v>
      </c>
      <c r="DF8">
        <f>raw!I111</f>
        <v>1</v>
      </c>
      <c r="DG8">
        <f>raw!I112</f>
        <v>1</v>
      </c>
      <c r="DH8">
        <f>raw!I113</f>
        <v>1</v>
      </c>
      <c r="DI8">
        <f>raw!I114</f>
        <v>1</v>
      </c>
      <c r="DJ8">
        <f>raw!I115</f>
        <v>1</v>
      </c>
      <c r="DK8">
        <f>raw!I116</f>
        <v>1</v>
      </c>
      <c r="DL8">
        <f>raw!I117</f>
        <v>1</v>
      </c>
      <c r="DM8">
        <f>raw!I118</f>
        <v>1</v>
      </c>
      <c r="DN8">
        <f>raw!I119</f>
        <v>1</v>
      </c>
      <c r="DO8">
        <f>raw!I120</f>
        <v>1</v>
      </c>
      <c r="DP8">
        <f>raw!I121</f>
        <v>1</v>
      </c>
      <c r="DQ8">
        <f>raw!I122</f>
        <v>1</v>
      </c>
      <c r="DR8">
        <f>raw!I123</f>
        <v>1</v>
      </c>
      <c r="DS8">
        <f>raw!I124</f>
        <v>1</v>
      </c>
      <c r="DT8">
        <f>raw!I125</f>
        <v>1</v>
      </c>
      <c r="DU8">
        <f>raw!I126</f>
        <v>1</v>
      </c>
      <c r="DV8">
        <f>raw!I127</f>
        <v>1</v>
      </c>
      <c r="DW8">
        <f>raw!I128</f>
        <v>1</v>
      </c>
      <c r="DX8">
        <f>raw!I129</f>
        <v>1</v>
      </c>
      <c r="DY8">
        <f>raw!I130</f>
        <v>1</v>
      </c>
      <c r="DZ8">
        <f>raw!I131</f>
        <v>1</v>
      </c>
      <c r="EA8">
        <f>raw!I132</f>
        <v>1</v>
      </c>
      <c r="EB8">
        <f>raw!I133</f>
        <v>1</v>
      </c>
      <c r="EC8">
        <f>raw!I134</f>
        <v>1</v>
      </c>
      <c r="ED8">
        <f>raw!I135</f>
        <v>1</v>
      </c>
      <c r="EE8">
        <f>raw!I136</f>
        <v>1</v>
      </c>
      <c r="EF8">
        <f>raw!I137</f>
        <v>1</v>
      </c>
      <c r="EG8">
        <f>raw!I138</f>
        <v>1</v>
      </c>
      <c r="EH8">
        <f>raw!I139</f>
        <v>1</v>
      </c>
      <c r="EI8">
        <f>raw!I140</f>
        <v>1</v>
      </c>
      <c r="EJ8">
        <f>raw!I141</f>
        <v>1</v>
      </c>
      <c r="EK8">
        <f>raw!I142</f>
        <v>1</v>
      </c>
      <c r="EL8">
        <f>raw!I143</f>
        <v>1</v>
      </c>
      <c r="EM8">
        <f>raw!I144</f>
        <v>1</v>
      </c>
      <c r="EN8">
        <f>raw!I145</f>
        <v>1</v>
      </c>
      <c r="EO8">
        <f>raw!I146</f>
        <v>1</v>
      </c>
      <c r="EP8">
        <f>raw!I147</f>
        <v>1</v>
      </c>
      <c r="EQ8">
        <f>raw!I148</f>
        <v>1</v>
      </c>
      <c r="ER8">
        <f>raw!I149</f>
        <v>1</v>
      </c>
      <c r="ES8">
        <f>raw!I150</f>
        <v>1</v>
      </c>
      <c r="ET8">
        <f>raw!I151</f>
        <v>1</v>
      </c>
      <c r="EU8">
        <f>raw!I152</f>
        <v>1</v>
      </c>
      <c r="EV8">
        <f>raw!I153</f>
        <v>1</v>
      </c>
      <c r="EW8">
        <f>raw!I154</f>
        <v>1</v>
      </c>
      <c r="EX8">
        <f>raw!I155</f>
        <v>1</v>
      </c>
      <c r="EY8">
        <f>raw!I156</f>
        <v>1</v>
      </c>
      <c r="EZ8">
        <f>raw!I157</f>
        <v>1</v>
      </c>
      <c r="FA8">
        <f>raw!I158</f>
        <v>1</v>
      </c>
      <c r="FB8">
        <f>raw!I159</f>
        <v>1</v>
      </c>
      <c r="FC8">
        <f>raw!I160</f>
        <v>1</v>
      </c>
      <c r="FD8">
        <f>raw!I161</f>
        <v>1</v>
      </c>
      <c r="FE8">
        <f>raw!I162</f>
        <v>1</v>
      </c>
      <c r="FF8">
        <f>raw!I163</f>
        <v>1</v>
      </c>
      <c r="FG8">
        <f>raw!I164</f>
        <v>1</v>
      </c>
      <c r="FH8">
        <f>raw!I165</f>
        <v>1</v>
      </c>
      <c r="FI8">
        <f>raw!I166</f>
        <v>1</v>
      </c>
      <c r="FJ8">
        <f>raw!I167</f>
        <v>1</v>
      </c>
      <c r="FK8">
        <f>raw!I168</f>
        <v>1</v>
      </c>
      <c r="FL8">
        <f>raw!I169</f>
        <v>1</v>
      </c>
      <c r="FM8">
        <f>raw!I170</f>
        <v>1</v>
      </c>
      <c r="FN8">
        <f>raw!I171</f>
        <v>1</v>
      </c>
      <c r="FO8">
        <f>raw!I172</f>
        <v>1</v>
      </c>
      <c r="FP8">
        <f>raw!I173</f>
        <v>1</v>
      </c>
      <c r="FQ8">
        <f>raw!I174</f>
        <v>1</v>
      </c>
      <c r="FR8">
        <f>raw!I175</f>
        <v>1</v>
      </c>
      <c r="FS8">
        <f>raw!I176</f>
        <v>1</v>
      </c>
      <c r="FT8">
        <f>raw!I177</f>
        <v>1</v>
      </c>
      <c r="FU8">
        <f>raw!I178</f>
        <v>1</v>
      </c>
      <c r="FV8">
        <f>raw!I179</f>
        <v>1</v>
      </c>
      <c r="FW8">
        <f>raw!I180</f>
        <v>1</v>
      </c>
      <c r="FX8">
        <f>raw!I181</f>
        <v>1</v>
      </c>
      <c r="FY8">
        <f>raw!I182</f>
        <v>1</v>
      </c>
      <c r="FZ8">
        <f>raw!I183</f>
        <v>1</v>
      </c>
      <c r="GA8">
        <f>raw!I184</f>
        <v>1</v>
      </c>
      <c r="GB8">
        <f>raw!I185</f>
        <v>1</v>
      </c>
      <c r="GC8">
        <f>raw!I186</f>
        <v>1</v>
      </c>
      <c r="GD8">
        <f>raw!I187</f>
        <v>1</v>
      </c>
      <c r="GE8">
        <f>raw!I188</f>
        <v>1</v>
      </c>
      <c r="GF8">
        <f>raw!I189</f>
        <v>1</v>
      </c>
      <c r="GG8">
        <f>raw!I190</f>
        <v>1</v>
      </c>
      <c r="GH8">
        <f>raw!I191</f>
        <v>1</v>
      </c>
      <c r="GI8">
        <f>raw!I192</f>
        <v>1</v>
      </c>
      <c r="GJ8">
        <f>raw!I193</f>
        <v>1</v>
      </c>
      <c r="GK8">
        <f>raw!I194</f>
        <v>1</v>
      </c>
      <c r="GL8">
        <f>raw!I195</f>
        <v>1</v>
      </c>
      <c r="GM8">
        <f>raw!I196</f>
        <v>1</v>
      </c>
      <c r="GN8">
        <f>raw!I197</f>
        <v>1</v>
      </c>
      <c r="GO8">
        <f>raw!I198</f>
        <v>1</v>
      </c>
      <c r="GP8">
        <f>raw!I199</f>
        <v>1</v>
      </c>
      <c r="GQ8">
        <f>raw!I200</f>
        <v>1</v>
      </c>
      <c r="GR8">
        <f>raw!I201</f>
        <v>1</v>
      </c>
      <c r="GS8">
        <f>raw!I202</f>
        <v>1</v>
      </c>
    </row>
    <row r="9" spans="1:201" x14ac:dyDescent="0.35">
      <c r="A9" t="str">
        <f>raw!J2</f>
        <v>Punt</v>
      </c>
      <c r="B9">
        <f>raw!J3</f>
        <v>11.431555555555555</v>
      </c>
      <c r="C9">
        <f>raw!J4</f>
        <v>11.8575</v>
      </c>
      <c r="D9">
        <f>raw!J5</f>
        <v>10.100833333333332</v>
      </c>
      <c r="E9">
        <f>raw!J6</f>
        <v>9.6126388888888901</v>
      </c>
      <c r="F9">
        <f>raw!J7</f>
        <v>8.3583333333333343</v>
      </c>
      <c r="G9">
        <f>raw!J8</f>
        <v>8.6666666666666661</v>
      </c>
      <c r="H9">
        <f>raw!J9</f>
        <v>8.2638888888888911</v>
      </c>
      <c r="I9">
        <f>raw!J10</f>
        <v>6.8083333333333336</v>
      </c>
      <c r="J9">
        <f>raw!J11</f>
        <v>6.3166666666666673</v>
      </c>
      <c r="K9">
        <f>raw!J12</f>
        <v>7.0361111111111114</v>
      </c>
      <c r="L9">
        <f>raw!J13</f>
        <v>6.6720833333333331</v>
      </c>
      <c r="M9">
        <f>raw!J14</f>
        <v>6.6222916666666682</v>
      </c>
      <c r="N9">
        <f>raw!J15</f>
        <v>5.9675000000000002</v>
      </c>
      <c r="O9">
        <f>raw!J16</f>
        <v>6.3184722222222218</v>
      </c>
      <c r="P9">
        <f>raw!J17</f>
        <v>5.0798611111111107</v>
      </c>
      <c r="Q9">
        <f>raw!J18</f>
        <v>5.8933333333333326</v>
      </c>
      <c r="R9">
        <f>raw!J19</f>
        <v>6.3680555555555562</v>
      </c>
      <c r="S9">
        <f>raw!J20</f>
        <v>6.1620833333333351</v>
      </c>
      <c r="T9">
        <f>raw!J21</f>
        <v>6.1524999999999999</v>
      </c>
      <c r="U9">
        <f>raw!J22</f>
        <v>5.3895833333333334</v>
      </c>
      <c r="V9">
        <f>raw!J23</f>
        <v>4.875</v>
      </c>
      <c r="W9">
        <f>raw!J24</f>
        <v>5.1097222222222216</v>
      </c>
      <c r="X9">
        <f>raw!J25</f>
        <v>4.5397222222222222</v>
      </c>
      <c r="Y9">
        <f>raw!J26</f>
        <v>5.1552777777777781</v>
      </c>
      <c r="Z9">
        <f>raw!J27</f>
        <v>5.0994444444444449</v>
      </c>
      <c r="AA9">
        <f>raw!J28</f>
        <v>4.2361111111111107</v>
      </c>
      <c r="AB9">
        <f>raw!J29</f>
        <v>4.5144444444444449</v>
      </c>
      <c r="AC9">
        <f>raw!J30</f>
        <v>4.4201388888888893</v>
      </c>
      <c r="AD9">
        <f>raw!J31</f>
        <v>4.42</v>
      </c>
      <c r="AE9">
        <f>raw!J32</f>
        <v>3.9697222222222237</v>
      </c>
      <c r="AF9">
        <f>raw!J33</f>
        <v>3.7416666666666671</v>
      </c>
      <c r="AG9">
        <f>raw!J34</f>
        <v>3.7000000000000006</v>
      </c>
      <c r="AH9">
        <f>raw!J35</f>
        <v>3.5686111111111112</v>
      </c>
      <c r="AI9">
        <f>raw!J36</f>
        <v>4.0799999999999983</v>
      </c>
      <c r="AJ9">
        <f>raw!J37</f>
        <v>4.0444444444444452</v>
      </c>
      <c r="AK9">
        <f>raw!J38</f>
        <v>3.9666666666666668</v>
      </c>
      <c r="AL9">
        <f>raw!J39</f>
        <v>3.6020833333333342</v>
      </c>
      <c r="AM9">
        <f>raw!J40</f>
        <v>3.8694444444444445</v>
      </c>
      <c r="AN9">
        <f>raw!J41</f>
        <v>3.7399999999999998</v>
      </c>
      <c r="AO9">
        <f>raw!J42</f>
        <v>3.657083333333333</v>
      </c>
      <c r="AP9">
        <f>raw!J43</f>
        <v>3.1577777777777776</v>
      </c>
      <c r="AQ9">
        <f>raw!J44</f>
        <v>3.6384722222222226</v>
      </c>
      <c r="AR9">
        <f>raw!J45</f>
        <v>3.36</v>
      </c>
      <c r="AS9">
        <f>raw!J46</f>
        <v>3.3527777777777774</v>
      </c>
      <c r="AT9">
        <f>raw!J47</f>
        <v>3.3433333333333324</v>
      </c>
      <c r="AU9">
        <f>raw!J48</f>
        <v>3.2383333333333337</v>
      </c>
      <c r="AV9">
        <f>raw!J49</f>
        <v>2.9955555555555553</v>
      </c>
      <c r="AW9">
        <f>raw!J50</f>
        <v>3.276388888888889</v>
      </c>
      <c r="AX9">
        <f>raw!J51</f>
        <v>2.7166666666666668</v>
      </c>
      <c r="AY9">
        <f>raw!J52</f>
        <v>3.1111111111111107</v>
      </c>
      <c r="AZ9">
        <f>raw!J53</f>
        <v>2.6416666666666671</v>
      </c>
      <c r="BA9">
        <f>raw!J54</f>
        <v>2.8661111111111111</v>
      </c>
      <c r="BB9">
        <f>raw!J55</f>
        <v>2.8195833333333336</v>
      </c>
      <c r="BC9">
        <f>raw!J56</f>
        <v>2.6399999999999997</v>
      </c>
      <c r="BD9">
        <f>raw!J57</f>
        <v>2.6631944444444438</v>
      </c>
      <c r="BE9">
        <f>raw!J58</f>
        <v>2.7451388888888886</v>
      </c>
      <c r="BF9">
        <f>raw!J59</f>
        <v>2.8680555555555554</v>
      </c>
      <c r="BG9">
        <f>raw!J60</f>
        <v>2.5144444444444445</v>
      </c>
      <c r="BH9">
        <f>raw!J61</f>
        <v>2.2636111111111115</v>
      </c>
      <c r="BI9">
        <f>raw!J62</f>
        <v>2.0930555555555554</v>
      </c>
      <c r="BJ9">
        <f>raw!J63</f>
        <v>2.2662499999999999</v>
      </c>
      <c r="BK9">
        <f>raw!J64</f>
        <v>2.4341666666666666</v>
      </c>
      <c r="BL9">
        <f>raw!J65</f>
        <v>2.3449999999999998</v>
      </c>
      <c r="BM9">
        <f>raw!J66</f>
        <v>2.4500000000000002</v>
      </c>
      <c r="BN9">
        <f>raw!J67</f>
        <v>2.3624999999999994</v>
      </c>
      <c r="BO9">
        <f>raw!J68</f>
        <v>2.2240277777777782</v>
      </c>
      <c r="BP9">
        <f>raw!J69</f>
        <v>2.3236111111111111</v>
      </c>
      <c r="BQ9">
        <f>raw!J70</f>
        <v>2.1395833333333329</v>
      </c>
      <c r="BR9">
        <f>raw!J71</f>
        <v>1.9175000000000002</v>
      </c>
      <c r="BS9">
        <f>raw!J72</f>
        <v>2.2361111111111107</v>
      </c>
      <c r="BT9">
        <f>raw!J73</f>
        <v>1.5694444444444446</v>
      </c>
      <c r="BU9">
        <f>raw!J74</f>
        <v>1.875</v>
      </c>
      <c r="BV9">
        <f>raw!J75</f>
        <v>2.1388888888888888</v>
      </c>
      <c r="BW9">
        <f>raw!J76</f>
        <v>1.7911111111111109</v>
      </c>
      <c r="BX9">
        <f>raw!J77</f>
        <v>1.9930555555555558</v>
      </c>
      <c r="BY9">
        <f>raw!J78</f>
        <v>1.8699999999999999</v>
      </c>
      <c r="BZ9">
        <f>raw!J79</f>
        <v>1.7333333333333332</v>
      </c>
      <c r="CA9">
        <f>raw!J80</f>
        <v>1.3649999999999995</v>
      </c>
      <c r="CB9">
        <f>raw!J81</f>
        <v>1.5999999999999996</v>
      </c>
      <c r="CC9">
        <f>raw!J82</f>
        <v>1.412222222222222</v>
      </c>
      <c r="CD9">
        <f>raw!J83</f>
        <v>1.5847222222222226</v>
      </c>
      <c r="CE9">
        <f>raw!J84</f>
        <v>1.4311111111111112</v>
      </c>
      <c r="CF9">
        <f>raw!J85</f>
        <v>1.033333333333333</v>
      </c>
      <c r="CG9">
        <f>raw!J86</f>
        <v>1.3586111111111112</v>
      </c>
      <c r="CH9">
        <f>raw!J87</f>
        <v>1.3306944444444444</v>
      </c>
      <c r="CI9">
        <f>raw!J88</f>
        <v>1.2444444444444434</v>
      </c>
      <c r="CJ9">
        <f>raw!J89</f>
        <v>1.3222222222222222</v>
      </c>
      <c r="CK9">
        <f>raw!J90</f>
        <v>1.3416666666666668</v>
      </c>
      <c r="CL9">
        <f>raw!J91</f>
        <v>1.2277777777777776</v>
      </c>
      <c r="CM9">
        <f>raw!J92</f>
        <v>1.1375</v>
      </c>
      <c r="CN9">
        <f>raw!J93</f>
        <v>0.99555555555555597</v>
      </c>
      <c r="CO9">
        <f>raw!J94</f>
        <v>1.023611111111111</v>
      </c>
      <c r="CP9">
        <f>raw!J95</f>
        <v>1.0049999999999997</v>
      </c>
      <c r="CQ9">
        <f>raw!J96</f>
        <v>0.76388888888888895</v>
      </c>
      <c r="CR9">
        <f>raw!J97</f>
        <v>0.83333333333333415</v>
      </c>
      <c r="CS9">
        <f>raw!J98</f>
        <v>0.92125000000000012</v>
      </c>
      <c r="CT9">
        <f>raw!J99</f>
        <v>0.80000000000000016</v>
      </c>
      <c r="CU9">
        <f>raw!J100</f>
        <v>0.74166666666666692</v>
      </c>
      <c r="CV9">
        <f>raw!J101</f>
        <v>0.79097222222222219</v>
      </c>
      <c r="CW9">
        <f>raw!J102</f>
        <v>0.7366666666666668</v>
      </c>
      <c r="CX9">
        <f>raw!J103</f>
        <v>0.66305555555555584</v>
      </c>
      <c r="CY9">
        <f>raw!J104</f>
        <v>0.59611111111111126</v>
      </c>
      <c r="CZ9">
        <f>raw!J105</f>
        <v>0.67833333333333312</v>
      </c>
      <c r="DA9">
        <f>raw!J106</f>
        <v>0.68055555555555525</v>
      </c>
      <c r="DB9">
        <f>raw!J107</f>
        <v>0.65166666666666662</v>
      </c>
      <c r="DC9">
        <f>raw!J108</f>
        <v>0.53972222222222221</v>
      </c>
      <c r="DD9">
        <f>raw!J109</f>
        <v>0.5676388888888888</v>
      </c>
      <c r="DE9">
        <f>raw!J110</f>
        <v>0.49777777777777782</v>
      </c>
      <c r="DF9">
        <f>raw!J111</f>
        <v>0.49777777777777782</v>
      </c>
      <c r="DG9">
        <f>raw!J112</f>
        <v>0.53472222222222221</v>
      </c>
      <c r="DH9">
        <f>raw!J113</f>
        <v>0.46277777777777768</v>
      </c>
      <c r="DI9">
        <f>raw!J114</f>
        <v>0.36666666666666664</v>
      </c>
      <c r="DJ9">
        <f>raw!J115</f>
        <v>0.37027777777777793</v>
      </c>
      <c r="DK9">
        <f>raw!J116</f>
        <v>0.35000000000000009</v>
      </c>
      <c r="DL9">
        <f>raw!J117</f>
        <v>0.37777777777777799</v>
      </c>
      <c r="DM9">
        <f>raw!J118</f>
        <v>0.31666666666666671</v>
      </c>
      <c r="DN9">
        <f>raw!J119</f>
        <v>0.2877777777777778</v>
      </c>
      <c r="DO9">
        <f>raw!J120</f>
        <v>0.24999999999999992</v>
      </c>
      <c r="DP9">
        <f>raw!J121</f>
        <v>0.26250000000000018</v>
      </c>
      <c r="DQ9">
        <f>raw!J122</f>
        <v>0.20138888888888898</v>
      </c>
      <c r="DR9">
        <f>raw!J123</f>
        <v>0.17944444444444435</v>
      </c>
      <c r="DS9">
        <f>raw!J124</f>
        <v>0.14249999999999979</v>
      </c>
      <c r="DT9">
        <f>raw!J125</f>
        <v>0.16888888888888909</v>
      </c>
      <c r="DU9">
        <f>raw!J126</f>
        <v>0.12638888888888858</v>
      </c>
      <c r="DV9">
        <f>raw!J127</f>
        <v>0.10666666666666656</v>
      </c>
      <c r="DW9">
        <f>raw!J128</f>
        <v>0.10694444444444454</v>
      </c>
      <c r="DX9">
        <f>raw!J129</f>
        <v>7.4444444444444646E-2</v>
      </c>
      <c r="DY9">
        <f>raw!J130</f>
        <v>5.6666666666666768E-2</v>
      </c>
      <c r="DZ9">
        <f>raw!J131</f>
        <v>-7.8888888888888856E-2</v>
      </c>
      <c r="EA9">
        <f>raw!J132</f>
        <v>-8.000000000000021E-2</v>
      </c>
      <c r="EB9">
        <f>raw!J133</f>
        <v>-0.13222222222222213</v>
      </c>
      <c r="EC9">
        <f>raw!J134</f>
        <v>-0.1302777777777778</v>
      </c>
      <c r="ED9">
        <f>raw!J135</f>
        <v>-0.17944444444444418</v>
      </c>
      <c r="EE9">
        <f>raw!J136</f>
        <v>-0.17152777777777783</v>
      </c>
      <c r="EF9">
        <f>raw!J137</f>
        <v>-0.17777777777777795</v>
      </c>
      <c r="EG9">
        <f>raw!J138</f>
        <v>-0.21874999999999989</v>
      </c>
      <c r="EH9">
        <f>raw!J139</f>
        <v>-0.30138888888888871</v>
      </c>
      <c r="EI9">
        <f>raw!J140</f>
        <v>-0.27388888888888913</v>
      </c>
      <c r="EJ9">
        <f>raw!J141</f>
        <v>-0.33055555555555532</v>
      </c>
      <c r="EK9">
        <f>raw!J142</f>
        <v>-0.39861111111111108</v>
      </c>
      <c r="EL9">
        <f>raw!J143</f>
        <v>-0.17500000000000007</v>
      </c>
      <c r="EM9">
        <f>raw!J144</f>
        <v>-0.36250000000000021</v>
      </c>
      <c r="EN9">
        <f>raw!J145</f>
        <v>-0.35444444444444478</v>
      </c>
      <c r="EO9">
        <f>raw!J146</f>
        <v>-0.45694444444444465</v>
      </c>
      <c r="EP9">
        <f>raw!J147</f>
        <v>-0.46666666666666651</v>
      </c>
      <c r="EQ9">
        <f>raw!J148</f>
        <v>-0.42666666666666653</v>
      </c>
      <c r="ER9">
        <f>raw!J149</f>
        <v>-0.37430555555555534</v>
      </c>
      <c r="ES9">
        <f>raw!J150</f>
        <v>-0.48611111111111088</v>
      </c>
      <c r="ET9">
        <f>raw!J151</f>
        <v>-0.16666666666666666</v>
      </c>
      <c r="EU9">
        <f>raw!J152</f>
        <v>-0.42694444444444429</v>
      </c>
      <c r="EV9">
        <f>raw!J153</f>
        <v>-0.54902777777777789</v>
      </c>
      <c r="EW9">
        <f>raw!J154</f>
        <v>-0.55111111111111122</v>
      </c>
      <c r="EX9">
        <f>raw!J155</f>
        <v>-0.35555555555555551</v>
      </c>
      <c r="EY9">
        <f>raw!J156</f>
        <v>-0.64208333333333323</v>
      </c>
      <c r="EZ9">
        <f>raw!J157</f>
        <v>-0.5477777777777777</v>
      </c>
      <c r="FA9">
        <f>raw!J158</f>
        <v>-0.5477777777777777</v>
      </c>
      <c r="FB9">
        <f>raw!J159</f>
        <v>-0.63111111111111107</v>
      </c>
      <c r="FC9">
        <f>raw!J160</f>
        <v>-0.74861111111111089</v>
      </c>
      <c r="FD9">
        <f>raw!J161</f>
        <v>-0.75374999999999992</v>
      </c>
      <c r="FE9">
        <f>raw!J162</f>
        <v>-0.7466666666666667</v>
      </c>
      <c r="FF9">
        <f>raw!J163</f>
        <v>-0.79444444444444429</v>
      </c>
      <c r="FG9">
        <f>raw!J164</f>
        <v>-0.90416666666666656</v>
      </c>
      <c r="FH9">
        <f>raw!J165</f>
        <v>-0.89333333333333376</v>
      </c>
      <c r="FI9">
        <f>raw!J166</f>
        <v>-0.84444444444444433</v>
      </c>
      <c r="FJ9">
        <f>raw!J167</f>
        <v>-0.85000000000000009</v>
      </c>
      <c r="FK9">
        <f>raw!J168</f>
        <v>-0.99166666666666647</v>
      </c>
      <c r="FL9">
        <f>raw!J169</f>
        <v>-1.1238888888888887</v>
      </c>
      <c r="FM9">
        <f>raw!J170</f>
        <v>-1.1445833333333333</v>
      </c>
      <c r="FN9">
        <f>raw!J171</f>
        <v>-1.2097222222222224</v>
      </c>
      <c r="FO9">
        <f>raw!J172</f>
        <v>-1.1555555555555554</v>
      </c>
      <c r="FP9">
        <f>raw!J173</f>
        <v>-1.2376388888888887</v>
      </c>
      <c r="FQ9">
        <f>raw!J174</f>
        <v>-1.1250000000000002</v>
      </c>
      <c r="FR9">
        <f>raw!J175</f>
        <v>-1.2729166666666671</v>
      </c>
      <c r="FS9">
        <f>raw!J176</f>
        <v>-1.3493055555555555</v>
      </c>
      <c r="FT9">
        <f>raw!J177</f>
        <v>-1.138194444444445</v>
      </c>
      <c r="FU9">
        <f>raw!J178</f>
        <v>-1.3772222222222221</v>
      </c>
      <c r="FV9">
        <f>raw!J179</f>
        <v>-1.2163888888888887</v>
      </c>
      <c r="FW9">
        <f>raw!J180</f>
        <v>-1.2325000000000002</v>
      </c>
      <c r="FX9">
        <f>raw!J181</f>
        <v>-1.4488888888888889</v>
      </c>
      <c r="FY9">
        <f>raw!J182</f>
        <v>-1.375</v>
      </c>
      <c r="FZ9">
        <f>raw!J183</f>
        <v>-1.5677777777777779</v>
      </c>
      <c r="GA9">
        <f>raw!J184</f>
        <v>-1.1199999999999997</v>
      </c>
      <c r="GB9">
        <f>raw!J185</f>
        <v>-1.7111111111111108</v>
      </c>
      <c r="GC9">
        <f>raw!J186</f>
        <v>-1.662222222222222</v>
      </c>
      <c r="GD9">
        <f>raw!J187</f>
        <v>-1.6811111111111108</v>
      </c>
      <c r="GE9">
        <f>raw!J188</f>
        <v>-1.3844444444444446</v>
      </c>
      <c r="GF9">
        <f>raw!J189</f>
        <v>-1.7029166666666669</v>
      </c>
      <c r="GG9">
        <f>raw!J190</f>
        <v>-1.2708333333333333</v>
      </c>
      <c r="GH9">
        <f>raw!J191</f>
        <v>-1.788888888888889</v>
      </c>
      <c r="GI9">
        <f>raw!J192</f>
        <v>-1.1427777777777779</v>
      </c>
      <c r="GJ9">
        <f>raw!J193</f>
        <v>-1.41</v>
      </c>
      <c r="GK9">
        <f>raw!J194</f>
        <v>-1.3333333333333333</v>
      </c>
      <c r="GL9">
        <f>raw!J195</f>
        <v>-1.8666666666666669</v>
      </c>
      <c r="GM9">
        <f>raw!J196</f>
        <v>-1.578888888888889</v>
      </c>
      <c r="GN9">
        <f>raw!J197</f>
        <v>-1.7422222222222221</v>
      </c>
      <c r="GO9">
        <f>raw!J198</f>
        <v>-1.76</v>
      </c>
      <c r="GP9">
        <f>raw!J199</f>
        <v>-1.6583333333333337</v>
      </c>
      <c r="GQ9">
        <f>raw!J200</f>
        <v>-1.8704166666666666</v>
      </c>
      <c r="GR9">
        <f>raw!J201</f>
        <v>-1.8890277777777778</v>
      </c>
      <c r="GS9">
        <f>raw!J202</f>
        <v>-0.7644444444444447</v>
      </c>
    </row>
    <row r="10" spans="1:201" x14ac:dyDescent="0.35">
      <c r="A10" t="str">
        <f>raw!K2</f>
        <v>Normal</v>
      </c>
      <c r="B10">
        <f>raw!K3</f>
        <v>11.431555555555555</v>
      </c>
      <c r="C10">
        <f>raw!K4</f>
        <v>11.8575</v>
      </c>
      <c r="D10">
        <f>raw!K5</f>
        <v>10.100833333333332</v>
      </c>
      <c r="E10">
        <f>raw!K6</f>
        <v>9.6126388888888901</v>
      </c>
      <c r="F10">
        <f>raw!K7</f>
        <v>8.3583333333333343</v>
      </c>
      <c r="G10">
        <f>raw!K8</f>
        <v>8.6666666666666661</v>
      </c>
      <c r="H10">
        <f>raw!K9</f>
        <v>8.2638888888888911</v>
      </c>
      <c r="I10">
        <f>raw!K10</f>
        <v>6.8083333333333336</v>
      </c>
      <c r="J10">
        <f>raw!K11</f>
        <v>6.3166666666666673</v>
      </c>
      <c r="K10">
        <f>raw!K12</f>
        <v>7.0361111111111114</v>
      </c>
      <c r="L10">
        <f>raw!K13</f>
        <v>6.6720833333333331</v>
      </c>
      <c r="M10">
        <f>raw!K14</f>
        <v>6.6222916666666682</v>
      </c>
      <c r="N10">
        <f>raw!K15</f>
        <v>5.9675000000000002</v>
      </c>
      <c r="O10">
        <f>raw!K16</f>
        <v>6.3184722222222218</v>
      </c>
      <c r="P10">
        <f>raw!K17</f>
        <v>5.0798611111111107</v>
      </c>
      <c r="Q10">
        <f>raw!K18</f>
        <v>5.8933333333333326</v>
      </c>
      <c r="R10">
        <f>raw!K19</f>
        <v>6.3680555555555562</v>
      </c>
      <c r="S10">
        <f>raw!K20</f>
        <v>6.1620833333333351</v>
      </c>
      <c r="T10">
        <f>raw!K21</f>
        <v>6.1524999999999999</v>
      </c>
      <c r="U10">
        <f>raw!K22</f>
        <v>5.3895833333333334</v>
      </c>
      <c r="V10">
        <f>raw!K23</f>
        <v>4.875</v>
      </c>
      <c r="W10">
        <f>raw!K24</f>
        <v>5.1097222222222216</v>
      </c>
      <c r="X10">
        <f>raw!K25</f>
        <v>4.5397222222222222</v>
      </c>
      <c r="Y10">
        <f>raw!K26</f>
        <v>5.1552777777777781</v>
      </c>
      <c r="Z10">
        <f>raw!K27</f>
        <v>5.0994444444444449</v>
      </c>
      <c r="AA10">
        <f>raw!K28</f>
        <v>4.2361111111111107</v>
      </c>
      <c r="AB10">
        <f>raw!K29</f>
        <v>4.5144444444444449</v>
      </c>
      <c r="AC10">
        <f>raw!K30</f>
        <v>4.4201388888888893</v>
      </c>
      <c r="AD10">
        <f>raw!K31</f>
        <v>4.42</v>
      </c>
      <c r="AE10">
        <f>raw!K32</f>
        <v>3.9697222222222237</v>
      </c>
      <c r="AF10">
        <f>raw!K33</f>
        <v>3.7416666666666671</v>
      </c>
      <c r="AG10">
        <f>raw!K34</f>
        <v>3.7000000000000006</v>
      </c>
      <c r="AH10">
        <f>raw!K35</f>
        <v>3.5686111111111112</v>
      </c>
      <c r="AI10">
        <f>raw!K36</f>
        <v>4.0799999999999983</v>
      </c>
      <c r="AJ10">
        <f>raw!K37</f>
        <v>4.0444444444444452</v>
      </c>
      <c r="AK10">
        <f>raw!K38</f>
        <v>3.9666666666666668</v>
      </c>
      <c r="AL10">
        <f>raw!K39</f>
        <v>3.6020833333333342</v>
      </c>
      <c r="AM10">
        <f>raw!K40</f>
        <v>3.8694444444444445</v>
      </c>
      <c r="AN10">
        <f>raw!K41</f>
        <v>3.7399999999999998</v>
      </c>
      <c r="AO10">
        <f>raw!K42</f>
        <v>3.657083333333333</v>
      </c>
      <c r="AP10">
        <f>raw!K43</f>
        <v>3.1577777777777776</v>
      </c>
      <c r="AQ10">
        <f>raw!K44</f>
        <v>3.6384722222222226</v>
      </c>
      <c r="AR10">
        <f>raw!K45</f>
        <v>3.36</v>
      </c>
      <c r="AS10">
        <f>raw!K46</f>
        <v>3.3527777777777774</v>
      </c>
      <c r="AT10">
        <f>raw!K47</f>
        <v>3.3433333333333324</v>
      </c>
      <c r="AU10">
        <f>raw!K48</f>
        <v>3.2383333333333337</v>
      </c>
      <c r="AV10">
        <f>raw!K49</f>
        <v>2.9955555555555553</v>
      </c>
      <c r="AW10">
        <f>raw!K50</f>
        <v>3.276388888888889</v>
      </c>
      <c r="AX10">
        <f>raw!K51</f>
        <v>2.7166666666666668</v>
      </c>
      <c r="AY10">
        <f>raw!K52</f>
        <v>3.1111111111111107</v>
      </c>
      <c r="AZ10">
        <f>raw!K53</f>
        <v>2.6416666666666671</v>
      </c>
      <c r="BA10">
        <f>raw!K54</f>
        <v>2.8661111111111111</v>
      </c>
      <c r="BB10">
        <f>raw!K55</f>
        <v>2.8195833333333336</v>
      </c>
      <c r="BC10">
        <f>raw!K56</f>
        <v>2.6399999999999997</v>
      </c>
      <c r="BD10">
        <f>raw!K57</f>
        <v>2.6631944444444438</v>
      </c>
      <c r="BE10">
        <f>raw!K58</f>
        <v>2.7451388888888886</v>
      </c>
      <c r="BF10">
        <f>raw!K59</f>
        <v>2.8680555555555554</v>
      </c>
      <c r="BG10">
        <f>raw!K60</f>
        <v>2.5144444444444445</v>
      </c>
      <c r="BH10">
        <f>raw!K61</f>
        <v>2.2636111111111115</v>
      </c>
      <c r="BI10">
        <f>raw!K62</f>
        <v>2.0930555555555554</v>
      </c>
      <c r="BJ10">
        <f>raw!K63</f>
        <v>2.2662499999999999</v>
      </c>
      <c r="BK10">
        <f>raw!K64</f>
        <v>2.4341666666666666</v>
      </c>
      <c r="BL10">
        <f>raw!K65</f>
        <v>2.3449999999999998</v>
      </c>
      <c r="BM10">
        <f>raw!K66</f>
        <v>2.4500000000000002</v>
      </c>
      <c r="BN10">
        <f>raw!K67</f>
        <v>2.3624999999999994</v>
      </c>
      <c r="BO10">
        <f>raw!K68</f>
        <v>2.2240277777777782</v>
      </c>
      <c r="BP10">
        <f>raw!K69</f>
        <v>2.3236111111111111</v>
      </c>
      <c r="BQ10">
        <f>raw!K70</f>
        <v>2.1395833333333329</v>
      </c>
      <c r="BR10">
        <f>raw!K71</f>
        <v>1.9175000000000002</v>
      </c>
      <c r="BS10">
        <f>raw!K72</f>
        <v>2.2361111111111107</v>
      </c>
      <c r="BT10">
        <f>raw!K73</f>
        <v>1.5694444444444446</v>
      </c>
      <c r="BU10">
        <f>raw!K74</f>
        <v>1.875</v>
      </c>
      <c r="BV10">
        <f>raw!K75</f>
        <v>2.1388888888888888</v>
      </c>
      <c r="BW10">
        <f>raw!K76</f>
        <v>1.7911111111111109</v>
      </c>
      <c r="BX10">
        <f>raw!K77</f>
        <v>1.9930555555555558</v>
      </c>
      <c r="BY10">
        <f>raw!K78</f>
        <v>1.8699999999999999</v>
      </c>
      <c r="BZ10">
        <f>raw!K79</f>
        <v>1.7333333333333332</v>
      </c>
      <c r="CA10">
        <f>raw!K80</f>
        <v>1.3649999999999995</v>
      </c>
      <c r="CB10">
        <f>raw!K81</f>
        <v>1.5999999999999996</v>
      </c>
      <c r="CC10">
        <f>raw!K82</f>
        <v>1.412222222222222</v>
      </c>
      <c r="CD10">
        <f>raw!K83</f>
        <v>1.5847222222222226</v>
      </c>
      <c r="CE10">
        <f>raw!K84</f>
        <v>1.4311111111111112</v>
      </c>
      <c r="CF10">
        <f>raw!K85</f>
        <v>1.033333333333333</v>
      </c>
      <c r="CG10">
        <f>raw!K86</f>
        <v>1.3586111111111112</v>
      </c>
      <c r="CH10">
        <f>raw!K87</f>
        <v>1.3306944444444444</v>
      </c>
      <c r="CI10">
        <f>raw!K88</f>
        <v>1.2444444444444434</v>
      </c>
      <c r="CJ10">
        <f>raw!K89</f>
        <v>1.3222222222222222</v>
      </c>
      <c r="CK10">
        <f>raw!K90</f>
        <v>1.3416666666666668</v>
      </c>
      <c r="CL10">
        <f>raw!K91</f>
        <v>1.2277777777777776</v>
      </c>
      <c r="CM10">
        <f>raw!K92</f>
        <v>1.1375</v>
      </c>
      <c r="CN10">
        <f>raw!K93</f>
        <v>0.99555555555555597</v>
      </c>
      <c r="CO10">
        <f>raw!K94</f>
        <v>1.023611111111111</v>
      </c>
      <c r="CP10">
        <f>raw!K95</f>
        <v>1.0049999999999997</v>
      </c>
      <c r="CQ10">
        <f>raw!K96</f>
        <v>0.76388888888888895</v>
      </c>
      <c r="CR10">
        <f>raw!K97</f>
        <v>0.83333333333333415</v>
      </c>
      <c r="CS10">
        <f>raw!K98</f>
        <v>0.92125000000000012</v>
      </c>
      <c r="CT10">
        <f>raw!K99</f>
        <v>0.80000000000000016</v>
      </c>
      <c r="CU10">
        <f>raw!K100</f>
        <v>0.74166666666666692</v>
      </c>
      <c r="CV10">
        <f>raw!K101</f>
        <v>0.79097222222222219</v>
      </c>
      <c r="CW10">
        <f>raw!K102</f>
        <v>0.7366666666666668</v>
      </c>
      <c r="CX10">
        <f>raw!K103</f>
        <v>0.66305555555555584</v>
      </c>
      <c r="CY10">
        <f>raw!K104</f>
        <v>0.59611111111111126</v>
      </c>
      <c r="CZ10">
        <f>raw!K105</f>
        <v>0.67833333333333312</v>
      </c>
      <c r="DA10">
        <f>raw!K106</f>
        <v>0.68055555555555525</v>
      </c>
      <c r="DB10">
        <f>raw!K107</f>
        <v>0.65166666666666662</v>
      </c>
      <c r="DC10">
        <f>raw!K108</f>
        <v>0.53972222222222221</v>
      </c>
      <c r="DD10">
        <f>raw!K109</f>
        <v>0.5676388888888888</v>
      </c>
      <c r="DE10">
        <f>raw!K110</f>
        <v>0.49777777777777782</v>
      </c>
      <c r="DF10">
        <f>raw!K111</f>
        <v>0.49777777777777782</v>
      </c>
      <c r="DG10">
        <f>raw!K112</f>
        <v>0.53472222222222221</v>
      </c>
      <c r="DH10">
        <f>raw!K113</f>
        <v>0.46277777777777768</v>
      </c>
      <c r="DI10">
        <f>raw!K114</f>
        <v>0.36666666666666664</v>
      </c>
      <c r="DJ10">
        <f>raw!K115</f>
        <v>0.37027777777777793</v>
      </c>
      <c r="DK10">
        <f>raw!K116</f>
        <v>0.35000000000000009</v>
      </c>
      <c r="DL10">
        <f>raw!K117</f>
        <v>0.37777777777777799</v>
      </c>
      <c r="DM10">
        <f>raw!K118</f>
        <v>0.31666666666666671</v>
      </c>
      <c r="DN10">
        <f>raw!K119</f>
        <v>0.2877777777777778</v>
      </c>
      <c r="DO10">
        <f>raw!K120</f>
        <v>0.24999999999999992</v>
      </c>
      <c r="DP10">
        <f>raw!K121</f>
        <v>0.26250000000000018</v>
      </c>
      <c r="DQ10">
        <f>raw!K122</f>
        <v>0.20138888888888898</v>
      </c>
      <c r="DR10">
        <f>raw!K123</f>
        <v>0.17944444444444435</v>
      </c>
      <c r="DS10">
        <f>raw!K124</f>
        <v>0.14249999999999979</v>
      </c>
      <c r="DT10">
        <f>raw!K125</f>
        <v>0.16888888888888909</v>
      </c>
      <c r="DU10">
        <f>raw!K126</f>
        <v>0.12638888888888858</v>
      </c>
      <c r="DV10">
        <f>raw!K127</f>
        <v>0.10666666666666656</v>
      </c>
      <c r="DW10">
        <f>raw!K128</f>
        <v>0.10694444444444454</v>
      </c>
      <c r="DX10">
        <f>raw!K129</f>
        <v>7.4444444444444646E-2</v>
      </c>
      <c r="DY10">
        <f>raw!K130</f>
        <v>5.6666666666666768E-2</v>
      </c>
      <c r="DZ10">
        <f>raw!K131</f>
        <v>-7.8888888888888856E-2</v>
      </c>
      <c r="EA10">
        <f>raw!K132</f>
        <v>-8.000000000000021E-2</v>
      </c>
      <c r="EB10">
        <f>raw!K133</f>
        <v>-0.13222222222222213</v>
      </c>
      <c r="EC10">
        <f>raw!K134</f>
        <v>-0.1302777777777778</v>
      </c>
      <c r="ED10">
        <f>raw!K135</f>
        <v>-0.17944444444444418</v>
      </c>
      <c r="EE10">
        <f>raw!K136</f>
        <v>-0.17152777777777783</v>
      </c>
      <c r="EF10">
        <f>raw!K137</f>
        <v>-0.17777777777777795</v>
      </c>
      <c r="EG10">
        <f>raw!K138</f>
        <v>-0.21874999999999989</v>
      </c>
      <c r="EH10">
        <f>raw!K139</f>
        <v>-0.30138888888888871</v>
      </c>
      <c r="EI10">
        <f>raw!K140</f>
        <v>-0.27388888888888913</v>
      </c>
      <c r="EJ10">
        <f>raw!K141</f>
        <v>-0.33055555555555532</v>
      </c>
      <c r="EK10">
        <f>raw!K142</f>
        <v>-0.39861111111111108</v>
      </c>
      <c r="EL10">
        <f>raw!K143</f>
        <v>-0.17500000000000007</v>
      </c>
      <c r="EM10">
        <f>raw!K144</f>
        <v>-0.36250000000000021</v>
      </c>
      <c r="EN10">
        <f>raw!K145</f>
        <v>-0.35444444444444478</v>
      </c>
      <c r="EO10">
        <f>raw!K146</f>
        <v>-0.45694444444444465</v>
      </c>
      <c r="EP10">
        <f>raw!K147</f>
        <v>-0.46666666666666651</v>
      </c>
      <c r="EQ10">
        <f>raw!K148</f>
        <v>-0.42666666666666653</v>
      </c>
      <c r="ER10">
        <f>raw!K149</f>
        <v>-0.37430555555555534</v>
      </c>
      <c r="ES10">
        <f>raw!K150</f>
        <v>-0.48611111111111088</v>
      </c>
      <c r="ET10">
        <f>raw!K151</f>
        <v>-0.16666666666666666</v>
      </c>
      <c r="EU10">
        <f>raw!K152</f>
        <v>-0.42694444444444429</v>
      </c>
      <c r="EV10">
        <f>raw!K153</f>
        <v>-0.54902777777777789</v>
      </c>
      <c r="EW10">
        <f>raw!K154</f>
        <v>-0.55111111111111122</v>
      </c>
      <c r="EX10">
        <f>raw!K155</f>
        <v>-0.35555555555555551</v>
      </c>
      <c r="EY10">
        <f>raw!K156</f>
        <v>-0.64208333333333323</v>
      </c>
      <c r="EZ10">
        <f>raw!K157</f>
        <v>-0.5477777777777777</v>
      </c>
      <c r="FA10">
        <f>raw!K158</f>
        <v>-0.5477777777777777</v>
      </c>
      <c r="FB10">
        <f>raw!K159</f>
        <v>-0.63111111111111107</v>
      </c>
      <c r="FC10">
        <f>raw!K160</f>
        <v>-0.74861111111111089</v>
      </c>
      <c r="FD10">
        <f>raw!K161</f>
        <v>-0.75374999999999992</v>
      </c>
      <c r="FE10">
        <f>raw!K162</f>
        <v>-0.7466666666666667</v>
      </c>
      <c r="FF10">
        <f>raw!K163</f>
        <v>-0.79444444444444429</v>
      </c>
      <c r="FG10">
        <f>raw!K164</f>
        <v>-0.90416666666666656</v>
      </c>
      <c r="FH10">
        <f>raw!K165</f>
        <v>-0.89333333333333376</v>
      </c>
      <c r="FI10">
        <f>raw!K166</f>
        <v>-0.84444444444444433</v>
      </c>
      <c r="FJ10">
        <f>raw!K167</f>
        <v>-0.85000000000000009</v>
      </c>
      <c r="FK10">
        <f>raw!K168</f>
        <v>-0.99166666666666647</v>
      </c>
      <c r="FL10">
        <f>raw!K169</f>
        <v>-1.1238888888888887</v>
      </c>
      <c r="FM10">
        <f>raw!K170</f>
        <v>-1.1445833333333333</v>
      </c>
      <c r="FN10">
        <f>raw!K171</f>
        <v>-1.2097222222222224</v>
      </c>
      <c r="FO10">
        <f>raw!K172</f>
        <v>-1.1555555555555554</v>
      </c>
      <c r="FP10">
        <f>raw!K173</f>
        <v>-1.2376388888888887</v>
      </c>
      <c r="FQ10">
        <f>raw!K174</f>
        <v>-1.1250000000000002</v>
      </c>
      <c r="FR10">
        <f>raw!K175</f>
        <v>-1.2729166666666671</v>
      </c>
      <c r="FS10">
        <f>raw!K176</f>
        <v>-1.3493055555555555</v>
      </c>
      <c r="FT10">
        <f>raw!K177</f>
        <v>-1.138194444444445</v>
      </c>
      <c r="FU10">
        <f>raw!K178</f>
        <v>-1.3772222222222221</v>
      </c>
      <c r="FV10">
        <f>raw!K179</f>
        <v>-1.2163888888888887</v>
      </c>
      <c r="FW10">
        <f>raw!K180</f>
        <v>-1.2325000000000002</v>
      </c>
      <c r="FX10">
        <f>raw!K181</f>
        <v>-1.4488888888888889</v>
      </c>
      <c r="FY10">
        <f>raw!K182</f>
        <v>-1.375</v>
      </c>
      <c r="FZ10">
        <f>raw!K183</f>
        <v>-1.5677777777777779</v>
      </c>
      <c r="GA10">
        <f>raw!K184</f>
        <v>-1.1199999999999997</v>
      </c>
      <c r="GB10">
        <f>raw!K185</f>
        <v>-1.7111111111111108</v>
      </c>
      <c r="GC10">
        <f>raw!K186</f>
        <v>-1.662222222222222</v>
      </c>
      <c r="GD10">
        <f>raw!K187</f>
        <v>-1.6811111111111108</v>
      </c>
      <c r="GE10">
        <f>raw!K188</f>
        <v>-1.3844444444444446</v>
      </c>
      <c r="GF10">
        <f>raw!K189</f>
        <v>-1.7029166666666669</v>
      </c>
      <c r="GG10">
        <f>raw!K190</f>
        <v>-1.2708333333333333</v>
      </c>
      <c r="GH10">
        <f>raw!K191</f>
        <v>-1.788888888888889</v>
      </c>
      <c r="GI10">
        <f>raw!K192</f>
        <v>-1.1427777777777779</v>
      </c>
      <c r="GJ10">
        <f>raw!K193</f>
        <v>-1.41</v>
      </c>
      <c r="GK10">
        <f>raw!K194</f>
        <v>-1.3333333333333333</v>
      </c>
      <c r="GL10">
        <f>raw!K195</f>
        <v>-1.8666666666666669</v>
      </c>
      <c r="GM10">
        <f>raw!K196</f>
        <v>-1.578888888888889</v>
      </c>
      <c r="GN10">
        <f>raw!K197</f>
        <v>-1.7422222222222221</v>
      </c>
      <c r="GO10">
        <f>raw!K198</f>
        <v>-1.76</v>
      </c>
      <c r="GP10">
        <f>raw!K199</f>
        <v>-1.6583333333333337</v>
      </c>
      <c r="GQ10">
        <f>raw!K200</f>
        <v>-1.8704166666666666</v>
      </c>
      <c r="GR10">
        <f>raw!K201</f>
        <v>-1.8890277777777778</v>
      </c>
      <c r="GS10">
        <f>raw!K202</f>
        <v>-0.7644444444444447</v>
      </c>
    </row>
    <row r="11" spans="1:201" x14ac:dyDescent="0.35">
      <c r="A11" t="str">
        <f>raw!L2</f>
        <v>PAst</v>
      </c>
      <c r="B11">
        <f>raw!L3</f>
        <v>8.9533333333333331</v>
      </c>
      <c r="C11">
        <f>raw!L4</f>
        <v>11.495833333333332</v>
      </c>
      <c r="D11">
        <f>raw!L5</f>
        <v>9.439583333333335</v>
      </c>
      <c r="E11">
        <f>raw!L6</f>
        <v>6.8954166666666659</v>
      </c>
      <c r="F11">
        <f>raw!L7</f>
        <v>7.2666666666666657</v>
      </c>
      <c r="G11">
        <f>raw!L8</f>
        <v>6.6805555555555554</v>
      </c>
      <c r="H11">
        <f>raw!L9</f>
        <v>5.6388888888888893</v>
      </c>
      <c r="I11">
        <f>raw!L10</f>
        <v>5.1416666666666675</v>
      </c>
      <c r="J11">
        <f>raw!L11</f>
        <v>6.0250000000000004</v>
      </c>
      <c r="K11">
        <f>raw!L12</f>
        <v>3.2677777777777783</v>
      </c>
      <c r="L11">
        <f>raw!L13</f>
        <v>6.9419444444444451</v>
      </c>
      <c r="M11">
        <f>raw!L14</f>
        <v>4.5626388888888902</v>
      </c>
      <c r="N11">
        <f>raw!L15</f>
        <v>5.2762500000000001</v>
      </c>
      <c r="O11">
        <f>raw!L16</f>
        <v>2.8940277777777772</v>
      </c>
      <c r="P11">
        <f>raw!L17</f>
        <v>5.3701388888888886</v>
      </c>
      <c r="Q11">
        <f>raw!L18</f>
        <v>4.177777777777778</v>
      </c>
      <c r="R11">
        <f>raw!L19</f>
        <v>5.8722222222222227</v>
      </c>
      <c r="S11">
        <f>raw!L20</f>
        <v>4.4562500000000007</v>
      </c>
      <c r="T11">
        <f>raw!L21</f>
        <v>5.5966666666666667</v>
      </c>
      <c r="U11">
        <f>raw!L22</f>
        <v>3.9541666666666666</v>
      </c>
      <c r="V11">
        <f>raw!L23</f>
        <v>4.3833333333333337</v>
      </c>
      <c r="W11">
        <f>raw!L24</f>
        <v>5.615277777777778</v>
      </c>
      <c r="X11">
        <f>raw!L25</f>
        <v>1.0816666666666668</v>
      </c>
      <c r="Y11">
        <f>raw!L26</f>
        <v>5.6670833333333333</v>
      </c>
      <c r="Z11">
        <f>raw!L27</f>
        <v>4.0665277777777771</v>
      </c>
      <c r="AA11">
        <f>raw!L28</f>
        <v>2.3722222222222222</v>
      </c>
      <c r="AB11">
        <f>raw!L29</f>
        <v>3.2772222222222229</v>
      </c>
      <c r="AC11">
        <f>raw!L30</f>
        <v>2.1495833333333336</v>
      </c>
      <c r="AD11">
        <f>raw!L31</f>
        <v>4.9111111111111105</v>
      </c>
      <c r="AE11">
        <f>raw!L32</f>
        <v>3.2291666666666674</v>
      </c>
      <c r="AF11">
        <f>raw!L33</f>
        <v>2.5750000000000002</v>
      </c>
      <c r="AG11">
        <f>raw!L34</f>
        <v>1.4916666666666667</v>
      </c>
      <c r="AH11">
        <f>raw!L35</f>
        <v>3.6733333333333338</v>
      </c>
      <c r="AI11">
        <f>raw!L36</f>
        <v>3.1733333333333329</v>
      </c>
      <c r="AJ11">
        <f>raw!L37</f>
        <v>2.5375000000000001</v>
      </c>
      <c r="AK11">
        <f>raw!L38</f>
        <v>2.7416666666666667</v>
      </c>
      <c r="AL11">
        <f>raw!L39</f>
        <v>0.77638888888888924</v>
      </c>
      <c r="AM11">
        <f>raw!L40</f>
        <v>4.5597222222222218</v>
      </c>
      <c r="AN11">
        <f>raw!L41</f>
        <v>4.2311111111111117</v>
      </c>
      <c r="AO11">
        <f>raw!L42</f>
        <v>4.215416666666667</v>
      </c>
      <c r="AP11">
        <f>raw!L43</f>
        <v>3.6169444444444441</v>
      </c>
      <c r="AQ11">
        <f>raw!L44</f>
        <v>3.2290277777777776</v>
      </c>
      <c r="AR11">
        <f>raw!L45</f>
        <v>3.9022222222222225</v>
      </c>
      <c r="AS11">
        <f>raw!L46</f>
        <v>4.3727777777777774</v>
      </c>
      <c r="AT11">
        <f>raw!L47</f>
        <v>1.9833333333333329</v>
      </c>
      <c r="AU11">
        <f>raw!L48</f>
        <v>-6.5138888888889149E-2</v>
      </c>
      <c r="AV11">
        <f>raw!L49</f>
        <v>2.0444444444444443</v>
      </c>
      <c r="AW11">
        <f>raw!L50</f>
        <v>2.8680555555555558</v>
      </c>
      <c r="AX11">
        <f>raw!L51</f>
        <v>3.0583333333333336</v>
      </c>
      <c r="AY11">
        <f>raw!L52</f>
        <v>3.3833333333333329</v>
      </c>
      <c r="AZ11">
        <f>raw!L53</f>
        <v>2.9250000000000003</v>
      </c>
      <c r="BA11">
        <f>raw!L54</f>
        <v>1.9913888888888891</v>
      </c>
      <c r="BB11">
        <f>raw!L55</f>
        <v>0.96777777777777807</v>
      </c>
      <c r="BC11">
        <f>raw!L56</f>
        <v>2.1511111111111108</v>
      </c>
      <c r="BD11">
        <f>raw!L57</f>
        <v>1.7874999999999996</v>
      </c>
      <c r="BE11">
        <f>raw!L58</f>
        <v>3.5826388888888885</v>
      </c>
      <c r="BF11">
        <f>raw!L59</f>
        <v>3.072222222222222</v>
      </c>
      <c r="BG11">
        <f>raw!L60</f>
        <v>1.7997222222222222</v>
      </c>
      <c r="BH11">
        <f>raw!L61</f>
        <v>1.7077777777777778</v>
      </c>
      <c r="BI11">
        <f>raw!L62</f>
        <v>2.4138888888888888</v>
      </c>
      <c r="BJ11">
        <f>raw!L63</f>
        <v>0.98874999999999991</v>
      </c>
      <c r="BK11">
        <f>raw!L64</f>
        <v>2.6833333333333331</v>
      </c>
      <c r="BL11">
        <f>raw!L65</f>
        <v>1.2841666666666669</v>
      </c>
      <c r="BM11">
        <f>raw!L66</f>
        <v>2.8874999999999997</v>
      </c>
      <c r="BN11">
        <f>raw!L67</f>
        <v>1.7013888888888886</v>
      </c>
      <c r="BO11">
        <f>raw!L68</f>
        <v>2.8288888888888888</v>
      </c>
      <c r="BP11">
        <f>raw!L69</f>
        <v>2.5375000000000001</v>
      </c>
      <c r="BQ11">
        <f>raw!L70</f>
        <v>-0.35208333333333347</v>
      </c>
      <c r="BR11">
        <f>raw!L71</f>
        <v>2.4337500000000003</v>
      </c>
      <c r="BS11">
        <f>raw!L72</f>
        <v>2.0611111111111113</v>
      </c>
      <c r="BT11">
        <f>raw!L73</f>
        <v>1.9166666666666667</v>
      </c>
      <c r="BU11">
        <f>raw!L74</f>
        <v>2.6916666666666669</v>
      </c>
      <c r="BV11">
        <f>raw!L75</f>
        <v>2.7416666666666667</v>
      </c>
      <c r="BW11">
        <f>raw!L76</f>
        <v>-0.41333333333333333</v>
      </c>
      <c r="BX11">
        <f>raw!L77</f>
        <v>2.4111111111111114</v>
      </c>
      <c r="BY11">
        <f>raw!L78</f>
        <v>-1.0294444444444444</v>
      </c>
      <c r="BZ11">
        <f>raw!L79</f>
        <v>2.2044444444444444</v>
      </c>
      <c r="CA11">
        <f>raw!L80</f>
        <v>1.2824999999999998</v>
      </c>
      <c r="CB11">
        <f>raw!L81</f>
        <v>2.2755555555555551</v>
      </c>
      <c r="CC11">
        <f>raw!L82</f>
        <v>0.13777777777777772</v>
      </c>
      <c r="CD11">
        <f>raw!L83</f>
        <v>2.1680555555555561</v>
      </c>
      <c r="CE11">
        <f>raw!L84</f>
        <v>1.9911111111111113</v>
      </c>
      <c r="CF11">
        <f>raw!L85</f>
        <v>0.57333333333333325</v>
      </c>
      <c r="CG11">
        <f>raw!L86</f>
        <v>-1.0608333333333335</v>
      </c>
      <c r="CH11">
        <f>raw!L87</f>
        <v>0.2326388888888889</v>
      </c>
      <c r="CI11">
        <f>raw!L88</f>
        <v>1.448888888888888</v>
      </c>
      <c r="CJ11">
        <f>raw!L89</f>
        <v>0.4533333333333332</v>
      </c>
      <c r="CK11">
        <f>raw!L90</f>
        <v>1.788888888888889</v>
      </c>
      <c r="CL11">
        <f>raw!L91</f>
        <v>1.9500000000000002</v>
      </c>
      <c r="CM11">
        <f>raw!L92</f>
        <v>1.7305555555555556</v>
      </c>
      <c r="CN11">
        <f>raw!L93</f>
        <v>1.2088888888888891</v>
      </c>
      <c r="CO11">
        <f>raw!L94</f>
        <v>-0.82819444444444457</v>
      </c>
      <c r="CP11">
        <f>raw!L95</f>
        <v>-1.6936111111111114</v>
      </c>
      <c r="CQ11">
        <f>raw!L96</f>
        <v>0.91666666666666663</v>
      </c>
      <c r="CR11">
        <f>raw!L97</f>
        <v>0.81666666666666743</v>
      </c>
      <c r="CS11">
        <f>raw!L98</f>
        <v>0.56763888888888925</v>
      </c>
      <c r="CT11">
        <f>raw!L99</f>
        <v>-4.9999999999999864E-2</v>
      </c>
      <c r="CU11">
        <f>raw!L100</f>
        <v>1.2250000000000003</v>
      </c>
      <c r="CV11">
        <f>raw!L101</f>
        <v>1.0143055555555553</v>
      </c>
      <c r="CW11">
        <f>raw!L102</f>
        <v>1.3033333333333335</v>
      </c>
      <c r="CX11">
        <f>raw!L103</f>
        <v>1.1883333333333332</v>
      </c>
      <c r="CY11">
        <f>raw!L104</f>
        <v>-0.59611111111111093</v>
      </c>
      <c r="CZ11">
        <f>raw!L105</f>
        <v>0.56833333333333325</v>
      </c>
      <c r="DA11">
        <f>raw!L106</f>
        <v>0.75833333333333308</v>
      </c>
      <c r="DB11">
        <f>raw!L107</f>
        <v>1.0294444444444444</v>
      </c>
      <c r="DC11">
        <f>raw!L108</f>
        <v>0.98277777777777775</v>
      </c>
      <c r="DD11">
        <f>raw!L109</f>
        <v>1.2469444444444444</v>
      </c>
      <c r="DE11">
        <f>raw!L110</f>
        <v>0.65777777777777779</v>
      </c>
      <c r="DF11">
        <f>raw!L111</f>
        <v>1.4755555555555555</v>
      </c>
      <c r="DG11">
        <f>raw!L112</f>
        <v>0.56388888888888899</v>
      </c>
      <c r="DH11">
        <f>raw!L113</f>
        <v>-0.21722222222222234</v>
      </c>
      <c r="DI11">
        <f>raw!L114</f>
        <v>-4.1666666666666706E-2</v>
      </c>
      <c r="DJ11">
        <f>raw!L115</f>
        <v>8.6111111111111197E-3</v>
      </c>
      <c r="DK11">
        <f>raw!L116</f>
        <v>8.3333333333333412E-2</v>
      </c>
      <c r="DL11">
        <f>raw!L117</f>
        <v>1.4261111111111113</v>
      </c>
      <c r="DM11">
        <f>raw!L118</f>
        <v>-0.27499999999999997</v>
      </c>
      <c r="DN11">
        <f>raw!L119</f>
        <v>0.45888888888888896</v>
      </c>
      <c r="DO11">
        <f>raw!L120</f>
        <v>0.68333333333333324</v>
      </c>
      <c r="DP11">
        <f>raw!L121</f>
        <v>0.36944444444444463</v>
      </c>
      <c r="DQ11">
        <f>raw!L122</f>
        <v>0.94250000000000012</v>
      </c>
      <c r="DR11">
        <f>raw!L123</f>
        <v>0.16999999999999993</v>
      </c>
      <c r="DS11">
        <f>raw!L124</f>
        <v>0.64500000000000002</v>
      </c>
      <c r="DT11">
        <f>raw!L125</f>
        <v>0.55111111111111122</v>
      </c>
      <c r="DU11">
        <f>raw!L126</f>
        <v>-0.13611111111111143</v>
      </c>
      <c r="DV11">
        <f>raw!L127</f>
        <v>-1.0933333333333333</v>
      </c>
      <c r="DW11">
        <f>raw!L128</f>
        <v>-1.5555555555555554</v>
      </c>
      <c r="DX11">
        <f>raw!L129</f>
        <v>7.4444444444444507E-2</v>
      </c>
      <c r="DY11">
        <f>raw!L130</f>
        <v>-0.151111111111111</v>
      </c>
      <c r="DZ11">
        <f>raw!L131</f>
        <v>0.4043055555555557</v>
      </c>
      <c r="EA11">
        <f>raw!L132</f>
        <v>-9.777777777777806E-2</v>
      </c>
      <c r="EB11">
        <f>raw!L133</f>
        <v>0.34944444444444456</v>
      </c>
      <c r="EC11">
        <f>raw!L134</f>
        <v>0.13027777777777769</v>
      </c>
      <c r="ED11">
        <f>raw!L135</f>
        <v>-1.6716666666666664</v>
      </c>
      <c r="EE11">
        <f>raw!L136</f>
        <v>0.92083333333333339</v>
      </c>
      <c r="EF11">
        <f>raw!L137</f>
        <v>0.31111111111111095</v>
      </c>
      <c r="EG11">
        <f>raw!L138</f>
        <v>0.58624999999999994</v>
      </c>
      <c r="EH11">
        <f>raw!L139</f>
        <v>-0.27222222222222214</v>
      </c>
      <c r="EI11">
        <f>raw!L140</f>
        <v>2.41666666666666E-2</v>
      </c>
      <c r="EJ11">
        <f>raw!L141</f>
        <v>-2.1486111111111112</v>
      </c>
      <c r="EK11">
        <f>raw!L142</f>
        <v>5.8333333333333341E-2</v>
      </c>
      <c r="EL11">
        <f>raw!L143</f>
        <v>-4.1666666666666755E-2</v>
      </c>
      <c r="EM11">
        <f>raw!L144</f>
        <v>-0.13694444444444456</v>
      </c>
      <c r="EN11">
        <f>raw!L145</f>
        <v>0.21749999999999983</v>
      </c>
      <c r="EO11">
        <f>raw!L146</f>
        <v>2.9166666666666584E-2</v>
      </c>
      <c r="EP11">
        <f>raw!L147</f>
        <v>-0.26249999999999979</v>
      </c>
      <c r="EQ11">
        <f>raw!L148</f>
        <v>7.9999999999999863E-2</v>
      </c>
      <c r="ER11">
        <f>raw!L149</f>
        <v>-2.5284722222222218</v>
      </c>
      <c r="ES11">
        <f>raw!L150</f>
        <v>-0.98194444444444418</v>
      </c>
      <c r="ET11">
        <f>raw!L151</f>
        <v>0.13666666666666671</v>
      </c>
      <c r="EU11">
        <f>raw!L152</f>
        <v>-7.2499999999999801E-2</v>
      </c>
      <c r="EV11">
        <f>raw!L153</f>
        <v>-0.24194444444444446</v>
      </c>
      <c r="EW11">
        <f>raw!L154</f>
        <v>-2.3200000000000003</v>
      </c>
      <c r="EX11">
        <f>raw!L155</f>
        <v>8.8888888888888948E-2</v>
      </c>
      <c r="EY11">
        <f>raw!L156</f>
        <v>-0.67</v>
      </c>
      <c r="EZ11">
        <f>raw!L157</f>
        <v>-0.17722222222222225</v>
      </c>
      <c r="FA11">
        <f>raw!L158</f>
        <v>-1.0472222222222221</v>
      </c>
      <c r="FB11">
        <f>raw!L159</f>
        <v>-2.3555555555555552</v>
      </c>
      <c r="FC11">
        <f>raw!L160</f>
        <v>-0.31111111111111095</v>
      </c>
      <c r="FD11">
        <f>raw!L161</f>
        <v>-0.61416666666666675</v>
      </c>
      <c r="FE11">
        <f>raw!L162</f>
        <v>-1.3777777777777778</v>
      </c>
      <c r="FF11">
        <f>raw!L163</f>
        <v>-1.0652777777777778</v>
      </c>
      <c r="FG11">
        <f>raw!L164</f>
        <v>-0.25277777777777777</v>
      </c>
      <c r="FH11">
        <f>raw!L165</f>
        <v>-0.21402777777777776</v>
      </c>
      <c r="FI11">
        <f>raw!L166</f>
        <v>-0.95111111111111091</v>
      </c>
      <c r="FJ11">
        <f>raw!L167</f>
        <v>-0.25833333333333358</v>
      </c>
      <c r="FK11">
        <f>raw!L168</f>
        <v>-2.2288888888888891</v>
      </c>
      <c r="FL11">
        <f>raw!L169</f>
        <v>-0.65166666666666651</v>
      </c>
      <c r="FM11">
        <f>raw!L170</f>
        <v>-1.4609722222222221</v>
      </c>
      <c r="FN11">
        <f>raw!L171</f>
        <v>-1.1538888888888892</v>
      </c>
      <c r="FO11">
        <f>raw!L172</f>
        <v>-0.52444444444444438</v>
      </c>
      <c r="FP11">
        <f>raw!L173</f>
        <v>-1.8425</v>
      </c>
      <c r="FQ11">
        <f>raw!L174</f>
        <v>-0.74166666666666681</v>
      </c>
      <c r="FR11">
        <f>raw!L175</f>
        <v>-3.1236111111111113</v>
      </c>
      <c r="FS11">
        <f>raw!L176</f>
        <v>-1.805277777777778</v>
      </c>
      <c r="FT11">
        <f>raw!L177</f>
        <v>-0.49652777777777785</v>
      </c>
      <c r="FU11">
        <f>raw!L178</f>
        <v>-1.6749999999999998</v>
      </c>
      <c r="FV11">
        <f>raw!L179</f>
        <v>-0.56388888888888888</v>
      </c>
      <c r="FW11">
        <f>raw!L180</f>
        <v>-1.1841666666666666</v>
      </c>
      <c r="FX11">
        <f>raw!L181</f>
        <v>-0.86222222222222211</v>
      </c>
      <c r="FY11">
        <f>raw!L182</f>
        <v>-1.7083333333333333</v>
      </c>
      <c r="FZ11">
        <f>raw!L183</f>
        <v>-0.9538888888888889</v>
      </c>
      <c r="GA11">
        <f>raw!L184</f>
        <v>-1.9799999999999998</v>
      </c>
      <c r="GB11">
        <f>raw!L185</f>
        <v>-2.7611111111111111</v>
      </c>
      <c r="GC11">
        <f>raw!L186</f>
        <v>-1.9266666666666667</v>
      </c>
      <c r="GD11">
        <f>raw!L187</f>
        <v>-2.2666666666666662</v>
      </c>
      <c r="GE11">
        <f>raw!L188</f>
        <v>-0.55222222222222239</v>
      </c>
      <c r="GF11">
        <f>raw!L189</f>
        <v>-2.4938888888888893</v>
      </c>
      <c r="GG11">
        <f>raw!L190</f>
        <v>-0.75</v>
      </c>
      <c r="GH11">
        <f>raw!L191</f>
        <v>-1.5652777777777778</v>
      </c>
      <c r="GI11">
        <f>raw!L192</f>
        <v>-0.75777777777777799</v>
      </c>
      <c r="GJ11">
        <f>raw!L193</f>
        <v>-0.87749999999999995</v>
      </c>
      <c r="GK11">
        <f>raw!L194</f>
        <v>-1.4652777777777777</v>
      </c>
      <c r="GL11">
        <f>raw!L195</f>
        <v>-1.0402777777777779</v>
      </c>
      <c r="GM11">
        <f>raw!L196</f>
        <v>-0.98277777777777775</v>
      </c>
      <c r="GN11">
        <f>raw!L197</f>
        <v>-2.9422222222222221</v>
      </c>
      <c r="GO11">
        <f>raw!L198</f>
        <v>-1.3688888888888893</v>
      </c>
      <c r="GP11">
        <f>raw!L199</f>
        <v>-1.291666666666667</v>
      </c>
      <c r="GQ11">
        <f>raw!L200</f>
        <v>-0.97708333333333341</v>
      </c>
      <c r="GR11">
        <f>raw!L201</f>
        <v>-1.3679166666666669</v>
      </c>
      <c r="GS11">
        <f>raw!L202</f>
        <v>-0.4622222222222222</v>
      </c>
    </row>
    <row r="12" spans="1:201" x14ac:dyDescent="0.35">
      <c r="A12" t="str">
        <f>raw!M2</f>
        <v>PFT</v>
      </c>
      <c r="B12">
        <f>raw!M3</f>
        <v>7.5857777777777766</v>
      </c>
      <c r="C12">
        <f>raw!M4</f>
        <v>9.343055555555555</v>
      </c>
      <c r="D12">
        <f>raw!M5</f>
        <v>9.2095833333333328</v>
      </c>
      <c r="E12">
        <f>raw!M6</f>
        <v>5.6019444444444453</v>
      </c>
      <c r="F12">
        <f>raw!M7</f>
        <v>5.8000000000000016</v>
      </c>
      <c r="G12">
        <f>raw!M8</f>
        <v>4.8388888888888886</v>
      </c>
      <c r="H12">
        <f>raw!M9</f>
        <v>7.3694444444444445</v>
      </c>
      <c r="I12">
        <f>raw!M10</f>
        <v>4.3833333333333337</v>
      </c>
      <c r="J12">
        <f>raw!M11</f>
        <v>4.9833333333333325</v>
      </c>
      <c r="K12">
        <f>raw!M12</f>
        <v>3.3905555555555553</v>
      </c>
      <c r="L12">
        <f>raw!M13</f>
        <v>6.8302777777777779</v>
      </c>
      <c r="M12">
        <f>raw!M14</f>
        <v>2.2351388888888892</v>
      </c>
      <c r="N12">
        <f>raw!M15</f>
        <v>3.9025000000000007</v>
      </c>
      <c r="O12">
        <f>raw!M16</f>
        <v>6.4394444444444439</v>
      </c>
      <c r="P12">
        <f>raw!M17</f>
        <v>4.6597222222222214</v>
      </c>
      <c r="Q12">
        <f>raw!M18</f>
        <v>3.5822222222222222</v>
      </c>
      <c r="R12">
        <f>raw!M19</f>
        <v>5.5027777777777773</v>
      </c>
      <c r="S12">
        <f>raw!M20</f>
        <v>10.771666666666667</v>
      </c>
      <c r="T12">
        <f>raw!M21</f>
        <v>5.9416666666666673</v>
      </c>
      <c r="U12">
        <f>raw!M22</f>
        <v>6.5451388888888893</v>
      </c>
      <c r="V12">
        <f>raw!M23</f>
        <v>4.6500000000000004</v>
      </c>
      <c r="W12">
        <f>raw!M24</f>
        <v>4.9111111111111105</v>
      </c>
      <c r="X12">
        <f>raw!M25</f>
        <v>6.252361111111111</v>
      </c>
      <c r="Y12">
        <f>raw!M26</f>
        <v>8.8030555555555559</v>
      </c>
      <c r="Z12">
        <f>raw!M27</f>
        <v>2.9777777777777779</v>
      </c>
      <c r="AA12">
        <f>raw!M28</f>
        <v>2.7958333333333334</v>
      </c>
      <c r="AB12">
        <f>raw!M29</f>
        <v>3.7588888888888894</v>
      </c>
      <c r="AC12">
        <f>raw!M30</f>
        <v>3.3686111111111114</v>
      </c>
      <c r="AD12">
        <f>raw!M31</f>
        <v>3.5416666666666665</v>
      </c>
      <c r="AE12">
        <f>raw!M32</f>
        <v>1.8255555555555558</v>
      </c>
      <c r="AF12">
        <f>raw!M33</f>
        <v>1.8583333333333334</v>
      </c>
      <c r="AG12">
        <f>raw!M34</f>
        <v>2.0749999999999997</v>
      </c>
      <c r="AH12">
        <f>raw!M35</f>
        <v>2.8033333333333337</v>
      </c>
      <c r="AI12">
        <f>raw!M36</f>
        <v>3.2772222222222211</v>
      </c>
      <c r="AJ12">
        <f>raw!M37</f>
        <v>1.8277777777777779</v>
      </c>
      <c r="AK12">
        <f>raw!M38</f>
        <v>2.2458333333333336</v>
      </c>
      <c r="AL12">
        <f>raw!M39</f>
        <v>6.5451388888888893</v>
      </c>
      <c r="AM12">
        <f>raw!M40</f>
        <v>4.2680555555555557</v>
      </c>
      <c r="AN12">
        <f>raw!M41</f>
        <v>3.8155555555555556</v>
      </c>
      <c r="AO12">
        <f>raw!M42</f>
        <v>4.2154166666666661</v>
      </c>
      <c r="AP12">
        <f>raw!M43</f>
        <v>3.7619444444444454</v>
      </c>
      <c r="AQ12">
        <f>raw!M44</f>
        <v>3.145277777777777</v>
      </c>
      <c r="AR12">
        <f>raw!M45</f>
        <v>3.137777777777778</v>
      </c>
      <c r="AS12">
        <f>raw!M46</f>
        <v>5.4211111111111103</v>
      </c>
      <c r="AT12">
        <f>raw!M47</f>
        <v>1.8416666666666663</v>
      </c>
      <c r="AU12">
        <f>raw!M48</f>
        <v>4.0851388888888875</v>
      </c>
      <c r="AV12">
        <f>raw!M49</f>
        <v>3.7511111111111113</v>
      </c>
      <c r="AW12">
        <f>raw!M50</f>
        <v>2.8972222222222217</v>
      </c>
      <c r="AX12">
        <f>raw!M51</f>
        <v>3.041666666666667</v>
      </c>
      <c r="AY12">
        <f>raw!M52</f>
        <v>3.431944444444444</v>
      </c>
      <c r="AZ12">
        <f>raw!M53</f>
        <v>2.1</v>
      </c>
      <c r="BA12">
        <f>raw!M54</f>
        <v>1.8611111111111109</v>
      </c>
      <c r="BB12">
        <f>raw!M55</f>
        <v>1.9820833333333332</v>
      </c>
      <c r="BC12">
        <f>raw!M56</f>
        <v>1.9466666666666665</v>
      </c>
      <c r="BD12">
        <f>raw!M57</f>
        <v>2.5458333333333329</v>
      </c>
      <c r="BE12">
        <f>raw!M58</f>
        <v>2.7265277777777781</v>
      </c>
      <c r="BF12">
        <f>raw!M59</f>
        <v>6.9416666666666655</v>
      </c>
      <c r="BG12">
        <f>raw!M60</f>
        <v>2.3852777777777781</v>
      </c>
      <c r="BH12">
        <f>raw!M61</f>
        <v>1.3775000000000002</v>
      </c>
      <c r="BI12">
        <f>raw!M62</f>
        <v>1.3520833333333333</v>
      </c>
      <c r="BJ12">
        <f>raw!M63</f>
        <v>2.5287500000000001</v>
      </c>
      <c r="BK12">
        <f>raw!M64</f>
        <v>2.0316666666666667</v>
      </c>
      <c r="BL12">
        <f>raw!M65</f>
        <v>1.9541666666666673</v>
      </c>
      <c r="BM12">
        <f>raw!M66</f>
        <v>2.5666666666666664</v>
      </c>
      <c r="BN12">
        <f>raw!M67</f>
        <v>0.69027777777777743</v>
      </c>
      <c r="BO12">
        <f>raw!M68</f>
        <v>2.7358333333333338</v>
      </c>
      <c r="BP12">
        <f>raw!M69</f>
        <v>2.8874999999999997</v>
      </c>
      <c r="BQ12">
        <f>raw!M70</f>
        <v>3.584027777777778</v>
      </c>
      <c r="BR12">
        <f>raw!M71</f>
        <v>4.3266666666666671</v>
      </c>
      <c r="BS12">
        <f>raw!M72</f>
        <v>1.7402777777777776</v>
      </c>
      <c r="BT12">
        <f>raw!M73</f>
        <v>0.80555555555555547</v>
      </c>
      <c r="BU12">
        <f>raw!M74</f>
        <v>2.7916666666666665</v>
      </c>
      <c r="BV12">
        <f>raw!M75</f>
        <v>3.8986111111111108</v>
      </c>
      <c r="BW12">
        <f>raw!M76</f>
        <v>0.12916666666666679</v>
      </c>
      <c r="BX12">
        <f>raw!M77</f>
        <v>1.4486111111111111</v>
      </c>
      <c r="BY12">
        <f>raw!M78</f>
        <v>1.6338888888888885</v>
      </c>
      <c r="BZ12">
        <f>raw!M79</f>
        <v>1.84</v>
      </c>
      <c r="CA12">
        <f>raw!M80</f>
        <v>0.28500000000000009</v>
      </c>
      <c r="CB12">
        <f>raw!M81</f>
        <v>1.0311111111111111</v>
      </c>
      <c r="CC12">
        <f>raw!M82</f>
        <v>0.99888888888888883</v>
      </c>
      <c r="CD12">
        <f>raw!M83</f>
        <v>1.2152777777777777</v>
      </c>
      <c r="CE12">
        <f>raw!M84</f>
        <v>1.4488888888888887</v>
      </c>
      <c r="CF12">
        <f>raw!M85</f>
        <v>0</v>
      </c>
      <c r="CG12">
        <f>raw!M86</f>
        <v>2.382222222222222</v>
      </c>
      <c r="CH12">
        <f>raw!M87</f>
        <v>0.66999999999999982</v>
      </c>
      <c r="CI12">
        <f>raw!M88</f>
        <v>-1.0044444444444443</v>
      </c>
      <c r="CJ12">
        <f>raw!M89</f>
        <v>1.2372222222222222</v>
      </c>
      <c r="CK12">
        <f>raw!M90</f>
        <v>1.8472222222222221</v>
      </c>
      <c r="CL12">
        <f>raw!M91</f>
        <v>1.7874999999999999</v>
      </c>
      <c r="CM12">
        <f>raw!M92</f>
        <v>1.351388888888889</v>
      </c>
      <c r="CN12">
        <f>raw!M93</f>
        <v>-0.56888888888888889</v>
      </c>
      <c r="CO12">
        <f>raw!M94</f>
        <v>1.3493055555555558</v>
      </c>
      <c r="CP12">
        <f>raw!M95</f>
        <v>1.8424999999999998</v>
      </c>
      <c r="CQ12">
        <f>raw!M96</f>
        <v>0.70138888888888884</v>
      </c>
      <c r="CR12">
        <f>raw!M97</f>
        <v>4.666666666666667</v>
      </c>
      <c r="CS12">
        <f>raw!M98</f>
        <v>0.32569444444444451</v>
      </c>
      <c r="CT12">
        <f>raw!M99</f>
        <v>0.1416666666666668</v>
      </c>
      <c r="CU12">
        <f>raw!M100</f>
        <v>0.37500000000000006</v>
      </c>
      <c r="CV12">
        <f>raw!M101</f>
        <v>2.7916666666666742E-2</v>
      </c>
      <c r="CW12">
        <f>raw!M102</f>
        <v>1.1711111111111114</v>
      </c>
      <c r="CX12">
        <f>raw!M103</f>
        <v>1.3863888888888891</v>
      </c>
      <c r="CY12">
        <f>raw!M104</f>
        <v>-4.0277777777777635E-2</v>
      </c>
      <c r="CZ12">
        <f>raw!M105</f>
        <v>0.28416666666666651</v>
      </c>
      <c r="DA12">
        <f>raw!M106</f>
        <v>3.3055555555555554</v>
      </c>
      <c r="DB12">
        <f>raw!M107</f>
        <v>1.501666666666666</v>
      </c>
      <c r="DC12">
        <f>raw!M108</f>
        <v>-1.1922222222222225</v>
      </c>
      <c r="DD12">
        <f>raw!M109</f>
        <v>-0.316388888888889</v>
      </c>
      <c r="DE12">
        <f>raw!M110</f>
        <v>0.78222222222222249</v>
      </c>
      <c r="DF12">
        <f>raw!M111</f>
        <v>0.31111111111111112</v>
      </c>
      <c r="DG12">
        <f>raw!M112</f>
        <v>0.36944444444444446</v>
      </c>
      <c r="DH12">
        <f>raw!M113</f>
        <v>1.4072222222222224</v>
      </c>
      <c r="DI12">
        <f>raw!M114</f>
        <v>0.55833333333333335</v>
      </c>
      <c r="DJ12">
        <f>raw!M115</f>
        <v>0.32722222222222241</v>
      </c>
      <c r="DK12">
        <f>raw!M116</f>
        <v>-0.92499999999999993</v>
      </c>
      <c r="DL12">
        <f>raw!M117</f>
        <v>0.94444444444444486</v>
      </c>
      <c r="DM12">
        <f>raw!M118</f>
        <v>0.70000000000000007</v>
      </c>
      <c r="DN12">
        <f>raw!M119</f>
        <v>0.64555555555555555</v>
      </c>
      <c r="DO12">
        <f>raw!M120</f>
        <v>-0.14166666666666675</v>
      </c>
      <c r="DP12">
        <f>raw!M121</f>
        <v>1.4291666666666669</v>
      </c>
      <c r="DQ12">
        <f>raw!M122</f>
        <v>8.0555555555556976E-3</v>
      </c>
      <c r="DR12">
        <f>raw!M123</f>
        <v>0.35888888888888881</v>
      </c>
      <c r="DS12">
        <f>raw!M124</f>
        <v>0.24749999999999972</v>
      </c>
      <c r="DT12">
        <f>raw!M125</f>
        <v>-0.17777777777777776</v>
      </c>
      <c r="DU12">
        <f>raw!M126</f>
        <v>-0.98194444444444462</v>
      </c>
      <c r="DV12">
        <f>raw!M127</f>
        <v>-0.78222222222222204</v>
      </c>
      <c r="DW12">
        <f>raw!M128</f>
        <v>0.18472222222222232</v>
      </c>
      <c r="DX12">
        <f>raw!M129</f>
        <v>-1.1445833333333335</v>
      </c>
      <c r="DY12">
        <f>raw!M130</f>
        <v>9.444444444444447E-2</v>
      </c>
      <c r="DZ12">
        <f>raw!M131</f>
        <v>9.8611111111111208E-3</v>
      </c>
      <c r="EA12">
        <f>raw!M132</f>
        <v>-0.93333333333333335</v>
      </c>
      <c r="EB12">
        <f>raw!M133</f>
        <v>1.2466666666666666</v>
      </c>
      <c r="EC12">
        <f>raw!M134</f>
        <v>-0.34430555555555559</v>
      </c>
      <c r="ED12">
        <f>raw!M135</f>
        <v>-2.115555555555555</v>
      </c>
      <c r="EE12">
        <f>raw!M136</f>
        <v>0.7854166666666671</v>
      </c>
      <c r="EF12">
        <f>raw!M137</f>
        <v>2.0266666666666664</v>
      </c>
      <c r="EG12">
        <f>raw!M138</f>
        <v>0.37625000000000003</v>
      </c>
      <c r="EH12">
        <f>raw!M139</f>
        <v>-0.21388888888888885</v>
      </c>
      <c r="EI12">
        <f>raw!M140</f>
        <v>-0.73305555555555546</v>
      </c>
      <c r="EJ12">
        <f>raw!M141</f>
        <v>-1.020833333333333</v>
      </c>
      <c r="EK12">
        <f>raw!M142</f>
        <v>-0.42777777777777759</v>
      </c>
      <c r="EL12">
        <f>raw!M143</f>
        <v>0.16250000000000006</v>
      </c>
      <c r="EM12">
        <f>raw!M144</f>
        <v>-0.23361111111111132</v>
      </c>
      <c r="EN12">
        <f>raw!M145</f>
        <v>-0.32222222222222235</v>
      </c>
      <c r="EO12">
        <f>raw!M146</f>
        <v>-0.20416666666666669</v>
      </c>
      <c r="EP12">
        <f>raw!M147</f>
        <v>-1.088888888888889</v>
      </c>
      <c r="EQ12">
        <f>raw!M148</f>
        <v>-7.1111111111111264E-2</v>
      </c>
      <c r="ER12">
        <f>raw!M149</f>
        <v>0.1680555555555556</v>
      </c>
      <c r="ES12">
        <f>raw!M150</f>
        <v>-0.8555555555555554</v>
      </c>
      <c r="ET12">
        <f>raw!M151</f>
        <v>2.666666666666654E-2</v>
      </c>
      <c r="EU12">
        <f>raw!M152</f>
        <v>0.2416666666666667</v>
      </c>
      <c r="EV12">
        <f>raw!M153</f>
        <v>-0.93055555555555536</v>
      </c>
      <c r="EW12">
        <f>raw!M154</f>
        <v>-1.4488888888888887</v>
      </c>
      <c r="EX12">
        <f>raw!M155</f>
        <v>-0.57222222222222241</v>
      </c>
      <c r="EY12">
        <f>raw!M156</f>
        <v>-0.77236111111111105</v>
      </c>
      <c r="EZ12">
        <f>raw!M157</f>
        <v>-0.85388888888888881</v>
      </c>
      <c r="FA12">
        <f>raw!M158</f>
        <v>-0.35444444444444412</v>
      </c>
      <c r="FB12">
        <f>raw!M159</f>
        <v>-1.2355555555555553</v>
      </c>
      <c r="FC12">
        <f>raw!M160</f>
        <v>-0.51527777777777795</v>
      </c>
      <c r="FD12">
        <f>raw!M161</f>
        <v>-1.0701388888888888</v>
      </c>
      <c r="FE12">
        <f>raw!M162</f>
        <v>-0.85333333333333328</v>
      </c>
      <c r="FF12">
        <f>raw!M163</f>
        <v>0.18958333333333319</v>
      </c>
      <c r="FG12">
        <f>raw!M164</f>
        <v>-0.69027777777777777</v>
      </c>
      <c r="FH12">
        <f>raw!M165</f>
        <v>-0.85611111111111127</v>
      </c>
      <c r="FI12">
        <f>raw!M166</f>
        <v>-0.63111111111111118</v>
      </c>
      <c r="FJ12">
        <f>raw!M167</f>
        <v>-2.4999999999999838E-2</v>
      </c>
      <c r="FK12">
        <f>raw!M168</f>
        <v>-0.94444444444444431</v>
      </c>
      <c r="FL12">
        <f>raw!M169</f>
        <v>-1.5111111111111108</v>
      </c>
      <c r="FM12">
        <f>raw!M170</f>
        <v>-5.5833333333333124E-2</v>
      </c>
      <c r="FN12">
        <f>raw!M171</f>
        <v>-1.4609722222222226</v>
      </c>
      <c r="FO12">
        <f>raw!M172</f>
        <v>-1.2177777777777776</v>
      </c>
      <c r="FP12">
        <f>raw!M173</f>
        <v>-1.5261111111111112</v>
      </c>
      <c r="FQ12">
        <f>raw!M174</f>
        <v>-1.5333333333333337</v>
      </c>
      <c r="FR12">
        <f>raw!M175</f>
        <v>-0.81250000000000011</v>
      </c>
      <c r="FS12">
        <f>raw!M176</f>
        <v>-2.1030555555555557</v>
      </c>
      <c r="FT12">
        <f>raw!M177</f>
        <v>-0.75625000000000042</v>
      </c>
      <c r="FU12">
        <f>raw!M178</f>
        <v>-1.5633333333333335</v>
      </c>
      <c r="FV12">
        <f>raw!M179</f>
        <v>-1.1841666666666668</v>
      </c>
      <c r="FW12">
        <f>raw!M180</f>
        <v>-1.8527777777777776</v>
      </c>
      <c r="FX12">
        <f>raw!M181</f>
        <v>-1.5466666666666664</v>
      </c>
      <c r="FY12">
        <f>raw!M182</f>
        <v>-1.541666666666667</v>
      </c>
      <c r="FZ12">
        <f>raw!M183</f>
        <v>-1.8699999999999999</v>
      </c>
      <c r="GA12">
        <f>raw!M184</f>
        <v>-0.99999999999999978</v>
      </c>
      <c r="GB12">
        <f>raw!M185</f>
        <v>-2.5375000000000001</v>
      </c>
      <c r="GC12">
        <f>raw!M186</f>
        <v>-1.7944444444444445</v>
      </c>
      <c r="GD12">
        <f>raw!M187</f>
        <v>-1.9077777777777774</v>
      </c>
      <c r="GE12">
        <f>raw!M188</f>
        <v>-0.15555555555555536</v>
      </c>
      <c r="GF12">
        <f>raw!M189</f>
        <v>-2.0844444444444448</v>
      </c>
      <c r="GG12">
        <f>raw!M190</f>
        <v>-1.1944444444444446</v>
      </c>
      <c r="GH12">
        <f>raw!M191</f>
        <v>-1.9638888888888888</v>
      </c>
      <c r="GI12">
        <f>raw!M192</f>
        <v>-1.1183333333333334</v>
      </c>
      <c r="GJ12">
        <f>raw!M193</f>
        <v>-1.395</v>
      </c>
      <c r="GK12">
        <f>raw!M194</f>
        <v>-2.020833333333333</v>
      </c>
      <c r="GL12">
        <f>raw!M195</f>
        <v>-2.0027777777777782</v>
      </c>
      <c r="GM12">
        <f>raw!M196</f>
        <v>-1.8286111111111112</v>
      </c>
      <c r="GN12">
        <f>raw!M197</f>
        <v>-1.9733333333333329</v>
      </c>
      <c r="GO12">
        <f>raw!M198</f>
        <v>-0.2222222222222226</v>
      </c>
      <c r="GP12">
        <f>raw!M199</f>
        <v>-2.3083333333333331</v>
      </c>
      <c r="GQ12">
        <f>raw!M200</f>
        <v>-1.8611111111111107</v>
      </c>
      <c r="GR12">
        <f>raw!M201</f>
        <v>-1.2748611111111112</v>
      </c>
      <c r="GS12">
        <f>raw!M202</f>
        <v>-0.56888888888888889</v>
      </c>
    </row>
    <row r="13" spans="1:201" x14ac:dyDescent="0.35">
      <c r="A13" t="str">
        <f>raw!N2</f>
        <v>PTO</v>
      </c>
      <c r="B13">
        <f>raw!N3</f>
        <v>14.151555555555555</v>
      </c>
      <c r="C13">
        <f>raw!N4</f>
        <v>12.856388888888889</v>
      </c>
      <c r="D13">
        <f>raw!N5</f>
        <v>12.209166666666667</v>
      </c>
      <c r="E13">
        <f>raw!N6</f>
        <v>11.166666666666668</v>
      </c>
      <c r="F13">
        <f>raw!N7</f>
        <v>9.3666666666666671</v>
      </c>
      <c r="G13">
        <f>raw!N8</f>
        <v>11.05</v>
      </c>
      <c r="H13">
        <f>raw!N9</f>
        <v>10.208333333333336</v>
      </c>
      <c r="I13">
        <f>raw!N10</f>
        <v>7.8</v>
      </c>
      <c r="J13">
        <f>raw!N11</f>
        <v>7.9750000000000005</v>
      </c>
      <c r="K13">
        <f>raw!N12</f>
        <v>9.6805555555555554</v>
      </c>
      <c r="L13">
        <f>raw!N13</f>
        <v>7.221111111111111</v>
      </c>
      <c r="M13">
        <f>raw!N14</f>
        <v>9.0236805555555559</v>
      </c>
      <c r="N13">
        <f>raw!N15</f>
        <v>7.3587500000000006</v>
      </c>
      <c r="O13">
        <f>raw!N16</f>
        <v>9.2404166666666665</v>
      </c>
      <c r="P13">
        <f>raw!N17</f>
        <v>5.1486111111111112</v>
      </c>
      <c r="Q13">
        <f>raw!N18</f>
        <v>6.8088888888888883</v>
      </c>
      <c r="R13">
        <f>raw!N19</f>
        <v>7.3597222222222225</v>
      </c>
      <c r="S13">
        <f>raw!N20</f>
        <v>8.663333333333334</v>
      </c>
      <c r="T13">
        <f>raw!N21</f>
        <v>5.9512499999999999</v>
      </c>
      <c r="U13">
        <f>raw!N22</f>
        <v>6.8520833333333329</v>
      </c>
      <c r="V13">
        <f>raw!N23</f>
        <v>5.4499999999999993</v>
      </c>
      <c r="W13">
        <f>raw!N24</f>
        <v>5.4618055555555545</v>
      </c>
      <c r="X13">
        <f>raw!N25</f>
        <v>6.7604166666666661</v>
      </c>
      <c r="Y13">
        <f>raw!N26</f>
        <v>5.5740277777777782</v>
      </c>
      <c r="Z13">
        <f>raw!N27</f>
        <v>5.9183333333333339</v>
      </c>
      <c r="AA13">
        <f>raw!N28</f>
        <v>4.8969444444444443</v>
      </c>
      <c r="AB13">
        <f>raw!N29</f>
        <v>5.4683333333333328</v>
      </c>
      <c r="AC13">
        <f>raw!N30</f>
        <v>5.2297222222222226</v>
      </c>
      <c r="AD13">
        <f>raw!N31</f>
        <v>3.8533333333333335</v>
      </c>
      <c r="AE13">
        <f>raw!N32</f>
        <v>5.8900000000000006</v>
      </c>
      <c r="AF13">
        <f>raw!N33</f>
        <v>5.3916666666666666</v>
      </c>
      <c r="AG13">
        <f>raw!N34</f>
        <v>5.0500000000000007</v>
      </c>
      <c r="AH13">
        <f>raw!N35</f>
        <v>3.5525000000000002</v>
      </c>
      <c r="AI13">
        <f>raw!N36</f>
        <v>6.1483333333333325</v>
      </c>
      <c r="AJ13">
        <f>raw!N37</f>
        <v>4.9777777777777787</v>
      </c>
      <c r="AK13">
        <f>raw!N38</f>
        <v>5.6097222222222216</v>
      </c>
      <c r="AL13">
        <f>raw!N39</f>
        <v>5.7236111111111114</v>
      </c>
      <c r="AM13">
        <f>raw!N40</f>
        <v>3.7430555555555558</v>
      </c>
      <c r="AN13">
        <f>raw!N41</f>
        <v>3.3055555555555554</v>
      </c>
      <c r="AO13">
        <f>raw!N42</f>
        <v>3.8897222222222219</v>
      </c>
      <c r="AP13">
        <f>raw!N43</f>
        <v>3.4719444444444441</v>
      </c>
      <c r="AQ13">
        <f>raw!N44</f>
        <v>4.5969444444444445</v>
      </c>
      <c r="AR13">
        <f>raw!N45</f>
        <v>3.5911111111111111</v>
      </c>
      <c r="AS13">
        <f>raw!N46</f>
        <v>2.38</v>
      </c>
      <c r="AT13">
        <f>raw!N47</f>
        <v>4.4861111111111098</v>
      </c>
      <c r="AU13">
        <f>raw!N48</f>
        <v>6.1509722222222223</v>
      </c>
      <c r="AV13">
        <f>raw!N49</f>
        <v>4.1422222222222222</v>
      </c>
      <c r="AW13">
        <f>raw!N50</f>
        <v>3.1305555555555555</v>
      </c>
      <c r="AX13">
        <f>raw!N51</f>
        <v>2.3500000000000005</v>
      </c>
      <c r="AY13">
        <f>raw!N52</f>
        <v>3.509722222222222</v>
      </c>
      <c r="AZ13">
        <f>raw!N53</f>
        <v>2.3916666666666671</v>
      </c>
      <c r="BA13">
        <f>raw!N54</f>
        <v>2.9777777777777779</v>
      </c>
      <c r="BB13">
        <f>raw!N55</f>
        <v>4.3456944444444447</v>
      </c>
      <c r="BC13">
        <f>raw!N56</f>
        <v>4.1333333333333329</v>
      </c>
      <c r="BD13">
        <f>raw!N57</f>
        <v>3.1145833333333326</v>
      </c>
      <c r="BE13">
        <f>raw!N58</f>
        <v>2.214722222222222</v>
      </c>
      <c r="BF13">
        <f>raw!N59</f>
        <v>5.3569444444444443</v>
      </c>
      <c r="BG13">
        <f>raw!N60</f>
        <v>2.2819444444444446</v>
      </c>
      <c r="BH13">
        <f>raw!N61</f>
        <v>2.5536111111111115</v>
      </c>
      <c r="BI13">
        <f>raw!N62</f>
        <v>2.0243055555555558</v>
      </c>
      <c r="BJ13">
        <f>raw!N63</f>
        <v>3.61375</v>
      </c>
      <c r="BK13">
        <f>raw!N64</f>
        <v>2.3862500000000004</v>
      </c>
      <c r="BL13">
        <f>raw!N65</f>
        <v>3.0708333333333333</v>
      </c>
      <c r="BM13">
        <f>raw!N66</f>
        <v>1.7597222222222222</v>
      </c>
      <c r="BN13">
        <f>raw!N67</f>
        <v>3.6944444444444438</v>
      </c>
      <c r="BO13">
        <f>raw!N68</f>
        <v>2.5125000000000002</v>
      </c>
      <c r="BP13">
        <f>raw!N69</f>
        <v>3.3152777777777778</v>
      </c>
      <c r="BQ13">
        <f>raw!N70</f>
        <v>3.9722222222222219</v>
      </c>
      <c r="BR13">
        <f>raw!N71</f>
        <v>2.0076388888888892</v>
      </c>
      <c r="BS13">
        <f>raw!N72</f>
        <v>2.9361111111111109</v>
      </c>
      <c r="BT13">
        <f>raw!N73</f>
        <v>1.8194444444444444</v>
      </c>
      <c r="BU13">
        <f>raw!N74</f>
        <v>1.4666666666666668</v>
      </c>
      <c r="BV13">
        <f>raw!N75</f>
        <v>1.7402777777777778</v>
      </c>
      <c r="BW13">
        <f>raw!N76</f>
        <v>2.6349999999999998</v>
      </c>
      <c r="BX13">
        <f>raw!N77</f>
        <v>1.2638888888888891</v>
      </c>
      <c r="BY13">
        <f>raw!N78</f>
        <v>4.165</v>
      </c>
      <c r="BZ13">
        <f>raw!N79</f>
        <v>1.7422222222222221</v>
      </c>
      <c r="CA13">
        <f>raw!N80</f>
        <v>1.9874999999999996</v>
      </c>
      <c r="CB13">
        <f>raw!N81</f>
        <v>1.5644444444444439</v>
      </c>
      <c r="CC13">
        <f>raw!N82</f>
        <v>2.342222222222222</v>
      </c>
      <c r="CD13">
        <f>raw!N83</f>
        <v>0.85555555555555574</v>
      </c>
      <c r="CE13">
        <f>raw!N84</f>
        <v>1.4222222222222223</v>
      </c>
      <c r="CF13">
        <f>raw!N85</f>
        <v>1.3599999999999997</v>
      </c>
      <c r="CG13">
        <f>raw!N86</f>
        <v>3.0522222222222224</v>
      </c>
      <c r="CH13">
        <f>raw!N87</f>
        <v>1.7122222222222221</v>
      </c>
      <c r="CI13">
        <f>raw!N88</f>
        <v>2.2311111111111099</v>
      </c>
      <c r="CJ13">
        <f>raw!N89</f>
        <v>1.19</v>
      </c>
      <c r="CK13">
        <f>raw!N90</f>
        <v>1.1958333333333335</v>
      </c>
      <c r="CL13">
        <f>raw!N91</f>
        <v>0.98402777777777761</v>
      </c>
      <c r="CM13">
        <f>raw!N92</f>
        <v>0.63194444444444442</v>
      </c>
      <c r="CN13">
        <f>raw!N93</f>
        <v>0.67555555555555591</v>
      </c>
      <c r="CO13">
        <f>raw!N94</f>
        <v>2.1030555555555552</v>
      </c>
      <c r="CP13">
        <f>raw!N95</f>
        <v>2.0565277777777773</v>
      </c>
      <c r="CQ13">
        <f>raw!N96</f>
        <v>0.4236111111111111</v>
      </c>
      <c r="CR13">
        <f>raw!N97</f>
        <v>2.2416666666666676</v>
      </c>
      <c r="CS13">
        <f>raw!N98</f>
        <v>1.2841666666666669</v>
      </c>
      <c r="CT13">
        <f>raw!N99</f>
        <v>2.1833333333333336</v>
      </c>
      <c r="CU13">
        <f>raw!N100</f>
        <v>0.15000000000000024</v>
      </c>
      <c r="CV13">
        <f>raw!N101</f>
        <v>0.66069444444444447</v>
      </c>
      <c r="CW13">
        <f>raw!N102</f>
        <v>0.29277777777777791</v>
      </c>
      <c r="CX13">
        <f>raw!N103</f>
        <v>1.1366666666666669</v>
      </c>
      <c r="CY13">
        <f>raw!N104</f>
        <v>1.3372222222222223</v>
      </c>
      <c r="CZ13">
        <f>raw!N105</f>
        <v>1.3841666666666663</v>
      </c>
      <c r="DA13">
        <f>raw!N106</f>
        <v>0.91388888888888864</v>
      </c>
      <c r="DB13">
        <f>raw!N107</f>
        <v>0.491111111111111</v>
      </c>
      <c r="DC13">
        <f>raw!N108</f>
        <v>0.16111111111111109</v>
      </c>
      <c r="DD13">
        <f>raw!N109</f>
        <v>-3.7222222222222358E-2</v>
      </c>
      <c r="DE13">
        <f>raw!N110</f>
        <v>0.24888888888888885</v>
      </c>
      <c r="DF13">
        <f>raw!N111</f>
        <v>-0.40888888888888886</v>
      </c>
      <c r="DG13">
        <f>raw!N112</f>
        <v>0.15555555555555561</v>
      </c>
      <c r="DH13">
        <f>raw!N113</f>
        <v>0.54777777777777759</v>
      </c>
      <c r="DI13">
        <f>raw!N114</f>
        <v>0.14999999999999997</v>
      </c>
      <c r="DJ13">
        <f>raw!N115</f>
        <v>0.44777777777777794</v>
      </c>
      <c r="DK13">
        <f>raw!N116</f>
        <v>0.38333333333333341</v>
      </c>
      <c r="DL13">
        <f>raw!N117</f>
        <v>-0.42499999999999971</v>
      </c>
      <c r="DM13">
        <f>raw!N118</f>
        <v>0.12500000000000006</v>
      </c>
      <c r="DN13">
        <f>raw!N119</f>
        <v>7.7777777777778279E-3</v>
      </c>
      <c r="DO13">
        <f>raw!N120</f>
        <v>8.3333333333333218E-2</v>
      </c>
      <c r="DP13">
        <f>raw!N121</f>
        <v>0.68055555555555569</v>
      </c>
      <c r="DQ13">
        <f>raw!N122</f>
        <v>0.29805555555555563</v>
      </c>
      <c r="DR13">
        <f>raw!N123</f>
        <v>0.16055555555555548</v>
      </c>
      <c r="DS13">
        <f>raw!N124</f>
        <v>-0.71250000000000013</v>
      </c>
      <c r="DT13">
        <f>raw!N125</f>
        <v>-9.7777777777777561E-2</v>
      </c>
      <c r="DU13">
        <f>raw!N126</f>
        <v>0.7291666666666663</v>
      </c>
      <c r="DV13">
        <f>raw!N127</f>
        <v>1.1199999999999997</v>
      </c>
      <c r="DW13">
        <f>raw!N128</f>
        <v>0.81666666666666676</v>
      </c>
      <c r="DX13">
        <f>raw!N129</f>
        <v>-0.13958333333333314</v>
      </c>
      <c r="DY13">
        <f>raw!N130</f>
        <v>-0.19833333333333325</v>
      </c>
      <c r="DZ13">
        <f>raw!N131</f>
        <v>-0.71</v>
      </c>
      <c r="EA13">
        <f>raw!N132</f>
        <v>0.22222222222222202</v>
      </c>
      <c r="EB13">
        <f>raw!N133</f>
        <v>-0.84055555555555539</v>
      </c>
      <c r="EC13">
        <f>raw!N134</f>
        <v>-0.50250000000000006</v>
      </c>
      <c r="ED13">
        <f>raw!N135</f>
        <v>1.0483333333333336</v>
      </c>
      <c r="EE13">
        <f>raw!N136</f>
        <v>-0.69513888888888886</v>
      </c>
      <c r="EF13">
        <f>raw!N137</f>
        <v>-0.21333333333333351</v>
      </c>
      <c r="EG13">
        <f>raw!N138</f>
        <v>-0.9362499999999998</v>
      </c>
      <c r="EH13">
        <f>raw!N139</f>
        <v>-0.94305555555555542</v>
      </c>
      <c r="EI13">
        <f>raw!N140</f>
        <v>-0.82972222222222247</v>
      </c>
      <c r="EJ13">
        <f>raw!N141</f>
        <v>0.84583333333333355</v>
      </c>
      <c r="EK13">
        <f>raw!N142</f>
        <v>-0.47638888888888886</v>
      </c>
      <c r="EL13">
        <f>raw!N143</f>
        <v>0.1291666666666666</v>
      </c>
      <c r="EM13">
        <f>raw!N144</f>
        <v>-0.40277777777777796</v>
      </c>
      <c r="EN13">
        <f>raw!N145</f>
        <v>-1.111666666666667</v>
      </c>
      <c r="EO13">
        <f>raw!N146</f>
        <v>-1.1375000000000002</v>
      </c>
      <c r="EP13">
        <f>raw!N147</f>
        <v>-0.91388888888888875</v>
      </c>
      <c r="EQ13">
        <f>raw!N148</f>
        <v>-1.0133333333333332</v>
      </c>
      <c r="ER13">
        <f>raw!N149</f>
        <v>1.9402777777777778</v>
      </c>
      <c r="ES13">
        <f>raw!N150</f>
        <v>0.28194444444444466</v>
      </c>
      <c r="ET13">
        <f>raw!N151</f>
        <v>-0.5033333333333333</v>
      </c>
      <c r="EU13">
        <f>raw!N152</f>
        <v>-0.46722222222222209</v>
      </c>
      <c r="EV13">
        <f>raw!N153</f>
        <v>-0.80958333333333343</v>
      </c>
      <c r="EW13">
        <f>raw!N154</f>
        <v>1.7777777777777694E-2</v>
      </c>
      <c r="EX13">
        <f>raw!N155</f>
        <v>-0.75</v>
      </c>
      <c r="EY13">
        <f>raw!N156</f>
        <v>-1.0143055555555553</v>
      </c>
      <c r="EZ13">
        <f>raw!N157</f>
        <v>-0.79749999999999999</v>
      </c>
      <c r="FA13">
        <f>raw!N158</f>
        <v>0.43500000000000011</v>
      </c>
      <c r="FB13">
        <f>raw!N159</f>
        <v>0.52444444444444449</v>
      </c>
      <c r="FC13">
        <f>raw!N160</f>
        <v>-0.69027777777777766</v>
      </c>
      <c r="FD13">
        <f>raw!N161</f>
        <v>-0.91194444444444445</v>
      </c>
      <c r="FE13">
        <f>raw!N162</f>
        <v>-0.13333333333333344</v>
      </c>
      <c r="FF13">
        <f>raw!N163</f>
        <v>0.69513888888888897</v>
      </c>
      <c r="FG13">
        <f>raw!N164</f>
        <v>-1.6527777777777777</v>
      </c>
      <c r="FH13">
        <f>raw!N165</f>
        <v>-2.000694444444445</v>
      </c>
      <c r="FI13">
        <f>raw!N166</f>
        <v>8.0000000000000071E-2</v>
      </c>
      <c r="FJ13">
        <f>raw!N167</f>
        <v>-1.5416666666666667</v>
      </c>
      <c r="FK13">
        <f>raw!N168</f>
        <v>-0.64222222222222214</v>
      </c>
      <c r="FL13">
        <f>raw!N169</f>
        <v>-1.2844444444444443</v>
      </c>
      <c r="FM13">
        <f>raw!N170</f>
        <v>-0.30708333333333321</v>
      </c>
      <c r="FN13">
        <f>raw!N171</f>
        <v>-1.3865277777777778</v>
      </c>
      <c r="FO13">
        <f>raw!N172</f>
        <v>-1.4044444444444444</v>
      </c>
      <c r="FP13">
        <f>raw!N173</f>
        <v>-2.1402777777777775</v>
      </c>
      <c r="FQ13">
        <f>raw!N174</f>
        <v>-1.3583333333333334</v>
      </c>
      <c r="FR13">
        <f>raw!N175</f>
        <v>1.8055555555554971E-2</v>
      </c>
      <c r="FS13">
        <f>raw!N176</f>
        <v>-0.73513888888888879</v>
      </c>
      <c r="FT13">
        <f>raw!N177</f>
        <v>-1.5354166666666671</v>
      </c>
      <c r="FU13">
        <f>raw!N178</f>
        <v>-1.6377777777777776</v>
      </c>
      <c r="FV13">
        <f>raw!N179</f>
        <v>-1.9252777777777776</v>
      </c>
      <c r="FW13">
        <f>raw!N180</f>
        <v>-1.578888888888889</v>
      </c>
      <c r="FX13">
        <f>raw!N181</f>
        <v>-1.8488888888888888</v>
      </c>
      <c r="FY13">
        <f>raw!N182</f>
        <v>-1.4416666666666667</v>
      </c>
      <c r="FZ13">
        <f>raw!N183</f>
        <v>-1.1994444444444445</v>
      </c>
      <c r="GA13">
        <f>raw!N184</f>
        <v>-0.48666666666666647</v>
      </c>
      <c r="GB13">
        <f>raw!N185</f>
        <v>-0.11666666666666665</v>
      </c>
      <c r="GC13">
        <f>raw!N186</f>
        <v>-1.7849999999999999</v>
      </c>
      <c r="GD13">
        <f>raw!N187</f>
        <v>-1.6905555555555551</v>
      </c>
      <c r="GE13">
        <f>raw!N188</f>
        <v>-1.9833333333333336</v>
      </c>
      <c r="GF13">
        <f>raw!N189</f>
        <v>-1.3679166666666669</v>
      </c>
      <c r="GG13">
        <f>raw!N190</f>
        <v>-1.5277777777777779</v>
      </c>
      <c r="GH13">
        <f>raw!N191</f>
        <v>-1.6236111111111113</v>
      </c>
      <c r="GI13">
        <f>raw!N192</f>
        <v>-1.588888888888889</v>
      </c>
      <c r="GJ13">
        <f>raw!N193</f>
        <v>-1.6875</v>
      </c>
      <c r="GK13">
        <f>raw!N194</f>
        <v>-1.75</v>
      </c>
      <c r="GL13">
        <f>raw!N195</f>
        <v>-2.5375000000000001</v>
      </c>
      <c r="GM13">
        <f>raw!N196</f>
        <v>-1.6433333333333333</v>
      </c>
      <c r="GN13">
        <f>raw!N197</f>
        <v>-0.73777777777777775</v>
      </c>
      <c r="GO13">
        <f>raw!N198</f>
        <v>-1.84</v>
      </c>
      <c r="GP13">
        <f>raw!N199</f>
        <v>-2.4416666666666669</v>
      </c>
      <c r="GQ13">
        <f>raw!N200</f>
        <v>-2.5962499999999995</v>
      </c>
      <c r="GR13">
        <f>raw!N201</f>
        <v>-2.0565277777777777</v>
      </c>
      <c r="GS13">
        <f>raw!N202</f>
        <v>-1.6533333333333335</v>
      </c>
    </row>
    <row r="14" spans="1:201" x14ac:dyDescent="0.35">
      <c r="A14" t="str">
        <f>raw!O2</f>
        <v>FG%</v>
      </c>
      <c r="B14">
        <f>raw!O3</f>
        <v>-0.49299999999999994</v>
      </c>
      <c r="C14">
        <f>raw!O4</f>
        <v>1.89</v>
      </c>
      <c r="D14">
        <f>raw!O5</f>
        <v>1.74</v>
      </c>
      <c r="E14">
        <f>raw!O6</f>
        <v>-0.13</v>
      </c>
      <c r="F14">
        <f>raw!O7</f>
        <v>0.74</v>
      </c>
      <c r="G14">
        <f>raw!O8</f>
        <v>0</v>
      </c>
      <c r="H14">
        <f>raw!O9</f>
        <v>2.25</v>
      </c>
      <c r="I14">
        <f>raw!O10</f>
        <v>0.92</v>
      </c>
      <c r="J14">
        <f>raw!O11</f>
        <v>0.76</v>
      </c>
      <c r="K14">
        <f>raw!O12</f>
        <v>-0.67</v>
      </c>
      <c r="L14">
        <f>raw!O13</f>
        <v>3.47</v>
      </c>
      <c r="M14">
        <f>raw!O14</f>
        <v>0.67449999999999999</v>
      </c>
      <c r="N14">
        <f>raw!O15</f>
        <v>-1.23</v>
      </c>
      <c r="O14">
        <f>raw!O16</f>
        <v>0.31</v>
      </c>
      <c r="P14">
        <f>raw!O17</f>
        <v>-0.84</v>
      </c>
      <c r="Q14">
        <f>raw!O18</f>
        <v>-0.15</v>
      </c>
      <c r="R14">
        <f>raw!O19</f>
        <v>-0.28000000000000003</v>
      </c>
      <c r="S14">
        <f>raw!O20</f>
        <v>4.18</v>
      </c>
      <c r="T14">
        <f>raw!O21</f>
        <v>1.1299999999999999</v>
      </c>
      <c r="U14">
        <f>raw!O22</f>
        <v>3.19</v>
      </c>
      <c r="V14">
        <f>raw!O23</f>
        <v>1.17</v>
      </c>
      <c r="W14">
        <f>raw!O24</f>
        <v>3.06</v>
      </c>
      <c r="X14">
        <f>raw!O25</f>
        <v>1.66</v>
      </c>
      <c r="Y14">
        <f>raw!O26</f>
        <v>4.82</v>
      </c>
      <c r="Z14">
        <f>raw!O27</f>
        <v>0.53</v>
      </c>
      <c r="AA14">
        <f>raw!O28</f>
        <v>0.77</v>
      </c>
      <c r="AB14">
        <f>raw!O29</f>
        <v>0.17</v>
      </c>
      <c r="AC14">
        <f>raw!O30</f>
        <v>-1.67</v>
      </c>
      <c r="AD14">
        <f>raw!O31</f>
        <v>-0.59</v>
      </c>
      <c r="AE14">
        <f>raw!O32</f>
        <v>0.76</v>
      </c>
      <c r="AF14">
        <f>raw!O33</f>
        <v>-0.59</v>
      </c>
      <c r="AG14">
        <f>raw!O34</f>
        <v>-1.48</v>
      </c>
      <c r="AH14">
        <f>raw!O35</f>
        <v>0.71</v>
      </c>
      <c r="AI14">
        <f>raw!O36</f>
        <v>-0.26</v>
      </c>
      <c r="AJ14">
        <f>raw!O37</f>
        <v>1.76</v>
      </c>
      <c r="AK14">
        <f>raw!O38</f>
        <v>-0.28999999999999998</v>
      </c>
      <c r="AL14">
        <f>raw!O39</f>
        <v>3.1</v>
      </c>
      <c r="AM14">
        <f>raw!O40</f>
        <v>0.38</v>
      </c>
      <c r="AN14">
        <f>raw!O41</f>
        <v>3.28</v>
      </c>
      <c r="AO14">
        <f>raw!O42</f>
        <v>2.2000000000000002</v>
      </c>
      <c r="AP14">
        <f>raw!O43</f>
        <v>0.37</v>
      </c>
      <c r="AQ14">
        <f>raw!O44</f>
        <v>-0.34</v>
      </c>
      <c r="AR14">
        <f>raw!O45</f>
        <v>-0.83</v>
      </c>
      <c r="AS14">
        <f>raw!O46</f>
        <v>3.54</v>
      </c>
      <c r="AT14">
        <f>raw!O47</f>
        <v>-0.1</v>
      </c>
      <c r="AU14">
        <f>raw!O48</f>
        <v>0.18</v>
      </c>
      <c r="AV14">
        <f>raw!O49</f>
        <v>2.7</v>
      </c>
      <c r="AW14">
        <f>raw!O50</f>
        <v>0.44</v>
      </c>
      <c r="AX14">
        <f>raw!O51</f>
        <v>3.08</v>
      </c>
      <c r="AY14">
        <f>raw!O52</f>
        <v>2.78</v>
      </c>
      <c r="AZ14">
        <f>raw!O53</f>
        <v>0.88</v>
      </c>
      <c r="BA14">
        <f>raw!O54</f>
        <v>0.22</v>
      </c>
      <c r="BB14">
        <f>raw!O55</f>
        <v>-1.21</v>
      </c>
      <c r="BC14">
        <f>raw!O56</f>
        <v>0.19</v>
      </c>
      <c r="BD14">
        <f>raw!O57</f>
        <v>-0.16</v>
      </c>
      <c r="BE14">
        <f>raw!O58</f>
        <v>3.04</v>
      </c>
      <c r="BF14">
        <f>raw!O59</f>
        <v>2.91</v>
      </c>
      <c r="BG14">
        <f>raw!O60</f>
        <v>0.39</v>
      </c>
      <c r="BH14">
        <f>raw!O61</f>
        <v>0.55000000000000004</v>
      </c>
      <c r="BI14">
        <f>raw!O62</f>
        <v>1.03</v>
      </c>
      <c r="BJ14">
        <f>raw!O63</f>
        <v>0.15</v>
      </c>
      <c r="BK14">
        <f>raw!O64</f>
        <v>0.5</v>
      </c>
      <c r="BL14">
        <f>raw!O65</f>
        <v>0.15</v>
      </c>
      <c r="BM14">
        <f>raw!O66</f>
        <v>1.72</v>
      </c>
      <c r="BN14">
        <f>raw!O67</f>
        <v>0.59</v>
      </c>
      <c r="BO14">
        <f>raw!O68</f>
        <v>1.61</v>
      </c>
      <c r="BP14">
        <f>raw!O69</f>
        <v>0.72</v>
      </c>
      <c r="BQ14">
        <f>raw!O70</f>
        <v>0.83</v>
      </c>
      <c r="BR14">
        <f>raw!O71</f>
        <v>3.16</v>
      </c>
      <c r="BS14">
        <f>raw!O72</f>
        <v>-0.08</v>
      </c>
      <c r="BT14">
        <f>raw!O73</f>
        <v>-0.78</v>
      </c>
      <c r="BU14">
        <f>raw!O74</f>
        <v>2.62</v>
      </c>
      <c r="BV14">
        <f>raw!O75</f>
        <v>3.05</v>
      </c>
      <c r="BW14">
        <f>raw!O76</f>
        <v>-0.5</v>
      </c>
      <c r="BX14">
        <f>raw!O77</f>
        <v>0.24</v>
      </c>
      <c r="BY14">
        <f>raw!O78</f>
        <v>0.56000000000000005</v>
      </c>
      <c r="BZ14">
        <f>raw!O79</f>
        <v>-0.59</v>
      </c>
      <c r="CA14">
        <f>raw!O80</f>
        <v>-0.11</v>
      </c>
      <c r="CB14">
        <f>raw!O81</f>
        <v>0.68</v>
      </c>
      <c r="CC14">
        <f>raw!O82</f>
        <v>0.49</v>
      </c>
      <c r="CD14">
        <f>raw!O83</f>
        <v>0.63</v>
      </c>
      <c r="CE14">
        <f>raw!O84</f>
        <v>-0.42</v>
      </c>
      <c r="CF14">
        <f>raw!O85</f>
        <v>-1.1599999999999999</v>
      </c>
      <c r="CG14">
        <f>raw!O86</f>
        <v>-1.43</v>
      </c>
      <c r="CH14">
        <f>raw!O87</f>
        <v>-2.19</v>
      </c>
      <c r="CI14">
        <f>raw!O88</f>
        <v>-0.25</v>
      </c>
      <c r="CJ14">
        <f>raw!O89</f>
        <v>0.21</v>
      </c>
      <c r="CK14">
        <f>raw!O90</f>
        <v>0.25</v>
      </c>
      <c r="CL14">
        <f>raw!O91</f>
        <v>1.24</v>
      </c>
      <c r="CM14">
        <f>raw!O92</f>
        <v>0.33</v>
      </c>
      <c r="CN14">
        <f>raw!O93</f>
        <v>-0.04</v>
      </c>
      <c r="CO14">
        <f>raw!O94</f>
        <v>-0.63</v>
      </c>
      <c r="CP14">
        <f>raw!O95</f>
        <v>-0.55000000000000004</v>
      </c>
      <c r="CQ14">
        <f>raw!O96</f>
        <v>-0.02</v>
      </c>
      <c r="CR14">
        <f>raw!O97</f>
        <v>5.28</v>
      </c>
      <c r="CS14">
        <f>raw!O98</f>
        <v>-0.35</v>
      </c>
      <c r="CT14">
        <f>raw!O99</f>
        <v>-1.17</v>
      </c>
      <c r="CU14">
        <f>raw!O100</f>
        <v>-0.56999999999999995</v>
      </c>
      <c r="CV14">
        <f>raw!O101</f>
        <v>0.25</v>
      </c>
      <c r="CW14">
        <f>raw!O102</f>
        <v>2.2200000000000002</v>
      </c>
      <c r="CX14">
        <f>raw!O103</f>
        <v>1.51</v>
      </c>
      <c r="CY14">
        <f>raw!O104</f>
        <v>-1.21</v>
      </c>
      <c r="CZ14">
        <f>raw!O105</f>
        <v>-0.55000000000000004</v>
      </c>
      <c r="DA14">
        <f>raw!O106</f>
        <v>2.58</v>
      </c>
      <c r="DB14">
        <f>raw!O107</f>
        <v>2.65</v>
      </c>
      <c r="DC14">
        <f>raw!O108</f>
        <v>-0.28999999999999998</v>
      </c>
      <c r="DD14">
        <f>raw!O109</f>
        <v>-1.04</v>
      </c>
      <c r="DE14">
        <f>raw!O110</f>
        <v>1.1200000000000001</v>
      </c>
      <c r="DF14">
        <f>raw!O111</f>
        <v>0.06</v>
      </c>
      <c r="DG14">
        <f>raw!O112</f>
        <v>0.51</v>
      </c>
      <c r="DH14">
        <f>raw!O113</f>
        <v>-0.6</v>
      </c>
      <c r="DI14">
        <f>raw!O114</f>
        <v>-0.42</v>
      </c>
      <c r="DJ14">
        <f>raw!O115</f>
        <v>-0.3</v>
      </c>
      <c r="DK14">
        <f>raw!O116</f>
        <v>-1.24</v>
      </c>
      <c r="DL14">
        <f>raw!O117</f>
        <v>2.16</v>
      </c>
      <c r="DM14">
        <f>raw!O118</f>
        <v>-0.41</v>
      </c>
      <c r="DN14">
        <f>raw!O119</f>
        <v>1.29</v>
      </c>
      <c r="DO14">
        <f>raw!O120</f>
        <v>0.42</v>
      </c>
      <c r="DP14">
        <f>raw!O121</f>
        <v>0.09</v>
      </c>
      <c r="DQ14">
        <f>raw!O122</f>
        <v>0.43</v>
      </c>
      <c r="DR14">
        <f>raw!O123</f>
        <v>-0.06</v>
      </c>
      <c r="DS14">
        <f>raw!O124</f>
        <v>0.26</v>
      </c>
      <c r="DT14">
        <f>raw!O125</f>
        <v>-0.15</v>
      </c>
      <c r="DU14">
        <f>raw!O126</f>
        <v>-0.93</v>
      </c>
      <c r="DV14">
        <f>raw!O127</f>
        <v>0.7</v>
      </c>
      <c r="DW14">
        <f>raw!O128</f>
        <v>-0.16</v>
      </c>
      <c r="DX14">
        <f>raw!O129</f>
        <v>-0.33</v>
      </c>
      <c r="DY14">
        <f>raw!O130</f>
        <v>-0.39</v>
      </c>
      <c r="DZ14">
        <f>raw!O131</f>
        <v>-0.46</v>
      </c>
      <c r="EA14">
        <f>raw!O132</f>
        <v>-1.05</v>
      </c>
      <c r="EB14">
        <f>raw!O133</f>
        <v>2.41</v>
      </c>
      <c r="EC14">
        <f>raw!O134</f>
        <v>0.65</v>
      </c>
      <c r="ED14">
        <f>raw!O135</f>
        <v>-1.1399999999999999</v>
      </c>
      <c r="EE14">
        <f>raw!O136</f>
        <v>1.25</v>
      </c>
      <c r="EF14">
        <f>raw!O137</f>
        <v>3.26</v>
      </c>
      <c r="EG14">
        <f>raw!O138</f>
        <v>0.03</v>
      </c>
      <c r="EH14">
        <f>raw!O139</f>
        <v>0</v>
      </c>
      <c r="EI14">
        <f>raw!O140</f>
        <v>-0.12</v>
      </c>
      <c r="EJ14">
        <f>raw!O141</f>
        <v>-2.65</v>
      </c>
      <c r="EK14">
        <f>raw!O142</f>
        <v>-0.16</v>
      </c>
      <c r="EL14">
        <f>raw!O143</f>
        <v>0.53</v>
      </c>
      <c r="EM14">
        <f>raw!O144</f>
        <v>0.49</v>
      </c>
      <c r="EN14">
        <f>raw!O145</f>
        <v>-0.53</v>
      </c>
      <c r="EO14">
        <f>raw!O146</f>
        <v>0.06</v>
      </c>
      <c r="EP14">
        <f>raw!O147</f>
        <v>0.17</v>
      </c>
      <c r="EQ14">
        <f>raw!O148</f>
        <v>-0.24</v>
      </c>
      <c r="ER14">
        <f>raw!O149</f>
        <v>-0.88</v>
      </c>
      <c r="ES14">
        <f>raw!O150</f>
        <v>-1.66</v>
      </c>
      <c r="ET14">
        <f>raw!O151</f>
        <v>1.97</v>
      </c>
      <c r="EU14">
        <f>raw!O152</f>
        <v>1.08</v>
      </c>
      <c r="EV14">
        <f>raw!O153</f>
        <v>-0.69</v>
      </c>
      <c r="EW14">
        <f>raw!O154</f>
        <v>-0.84</v>
      </c>
      <c r="EX14">
        <f>raw!O155</f>
        <v>1.25</v>
      </c>
      <c r="EY14">
        <f>raw!O156</f>
        <v>-0.27</v>
      </c>
      <c r="EZ14">
        <f>raw!O157</f>
        <v>-0.2</v>
      </c>
      <c r="FA14">
        <f>raw!O158</f>
        <v>-0.36</v>
      </c>
      <c r="FB14">
        <f>raw!O159</f>
        <v>-0.73</v>
      </c>
      <c r="FC14">
        <f>raw!O160</f>
        <v>0.68</v>
      </c>
      <c r="FD14">
        <f>raw!O161</f>
        <v>-0.88</v>
      </c>
      <c r="FE14">
        <f>raw!O162</f>
        <v>-0.3</v>
      </c>
      <c r="FF14">
        <f>raw!O163</f>
        <v>0.16</v>
      </c>
      <c r="FG14">
        <f>raw!O164</f>
        <v>-0.72</v>
      </c>
      <c r="FH14">
        <f>raw!O165</f>
        <v>-0.45</v>
      </c>
      <c r="FI14">
        <f>raw!O166</f>
        <v>-0.11</v>
      </c>
      <c r="FJ14">
        <f>raw!O167</f>
        <v>2.0699999999999998</v>
      </c>
      <c r="FK14">
        <f>raw!O168</f>
        <v>-0.26</v>
      </c>
      <c r="FL14">
        <f>raw!O169</f>
        <v>-0.3</v>
      </c>
      <c r="FM14">
        <f>raw!O170</f>
        <v>-0.46</v>
      </c>
      <c r="FN14">
        <f>raw!O171</f>
        <v>-0.67</v>
      </c>
      <c r="FO14">
        <f>raw!O172</f>
        <v>-0.25</v>
      </c>
      <c r="FP14">
        <f>raw!O173</f>
        <v>0.09</v>
      </c>
      <c r="FQ14">
        <f>raw!O174</f>
        <v>0.36</v>
      </c>
      <c r="FR14">
        <f>raw!O175</f>
        <v>-1.85</v>
      </c>
      <c r="FS14">
        <f>raw!O176</f>
        <v>-0.22</v>
      </c>
      <c r="FT14">
        <f>raw!O177</f>
        <v>1.63</v>
      </c>
      <c r="FU14">
        <f>raw!O178</f>
        <v>-0.87</v>
      </c>
      <c r="FV14">
        <f>raw!O179</f>
        <v>0.52</v>
      </c>
      <c r="FW14">
        <f>raw!O180</f>
        <v>-0.33</v>
      </c>
      <c r="FX14">
        <f>raw!O181</f>
        <v>-0.38</v>
      </c>
      <c r="FY14">
        <f>raw!O182</f>
        <v>-0.09</v>
      </c>
      <c r="FZ14">
        <f>raw!O183</f>
        <v>-1.03</v>
      </c>
      <c r="GA14">
        <f>raw!O184</f>
        <v>-0.55000000000000004</v>
      </c>
      <c r="GB14">
        <f>raw!O185</f>
        <v>-1.1100000000000001</v>
      </c>
      <c r="GC14">
        <f>raw!O186</f>
        <v>-0.78</v>
      </c>
      <c r="GD14">
        <f>raw!O187</f>
        <v>-0.83</v>
      </c>
      <c r="GE14">
        <f>raw!O188</f>
        <v>2.1800000000000002</v>
      </c>
      <c r="GF14">
        <f>raw!O189</f>
        <v>-0.37</v>
      </c>
      <c r="GG14">
        <f>raw!O190</f>
        <v>0.93</v>
      </c>
      <c r="GH14">
        <f>raw!O191</f>
        <v>-1.67</v>
      </c>
      <c r="GI14">
        <f>raw!O192</f>
        <v>1.1499999999999999</v>
      </c>
      <c r="GJ14">
        <f>raw!O193</f>
        <v>0.41</v>
      </c>
      <c r="GK14">
        <f>raw!O194</f>
        <v>-0.28999999999999998</v>
      </c>
      <c r="GL14">
        <f>raw!O195</f>
        <v>-0.77</v>
      </c>
      <c r="GM14">
        <f>raw!O196</f>
        <v>1.25</v>
      </c>
      <c r="GN14">
        <f>raw!O197</f>
        <v>-0.63</v>
      </c>
      <c r="GO14">
        <f>raw!O198</f>
        <v>1.23</v>
      </c>
      <c r="GP14">
        <f>raw!O199</f>
        <v>-0.61</v>
      </c>
      <c r="GQ14">
        <f>raw!O200</f>
        <v>0.14000000000000001</v>
      </c>
      <c r="GR14">
        <f>raw!O201</f>
        <v>0.12</v>
      </c>
      <c r="GS14">
        <f>raw!N203</f>
        <v>0</v>
      </c>
    </row>
    <row r="15" spans="1:201" x14ac:dyDescent="0.35">
      <c r="A15" t="str">
        <f>raw!P2</f>
        <v>FT%</v>
      </c>
      <c r="B15">
        <f>raw!P3</f>
        <v>4.3264999999999993</v>
      </c>
      <c r="C15">
        <f>raw!P4</f>
        <v>2.92</v>
      </c>
      <c r="D15">
        <f>raw!P5</f>
        <v>0.93</v>
      </c>
      <c r="E15">
        <f>raw!P6</f>
        <v>4.3099999999999996</v>
      </c>
      <c r="F15">
        <f>raw!P7</f>
        <v>3.07</v>
      </c>
      <c r="G15">
        <f>raw!P8</f>
        <v>4.24</v>
      </c>
      <c r="H15">
        <f>raw!P9</f>
        <v>0.92</v>
      </c>
      <c r="I15">
        <f>raw!P10</f>
        <v>2.91</v>
      </c>
      <c r="J15">
        <f>raw!P11</f>
        <v>1.6</v>
      </c>
      <c r="K15">
        <f>raw!P12</f>
        <v>3.86</v>
      </c>
      <c r="L15">
        <f>raw!P13</f>
        <v>-0.17</v>
      </c>
      <c r="M15">
        <f>raw!P14</f>
        <v>4.5125000000000002</v>
      </c>
      <c r="N15">
        <f>raw!P15</f>
        <v>2.36</v>
      </c>
      <c r="O15">
        <f>raw!P16</f>
        <v>-0.13</v>
      </c>
      <c r="P15">
        <f>raw!P17</f>
        <v>0.55000000000000004</v>
      </c>
      <c r="Q15">
        <f>raw!P18</f>
        <v>2.6</v>
      </c>
      <c r="R15">
        <f>raw!P19</f>
        <v>0.89</v>
      </c>
      <c r="S15">
        <f>raw!P20</f>
        <v>-4.8099999999999996</v>
      </c>
      <c r="T15">
        <f>raw!P21</f>
        <v>0.22</v>
      </c>
      <c r="U15">
        <f>raw!P22</f>
        <v>-1.28</v>
      </c>
      <c r="V15">
        <f>raw!P23</f>
        <v>0.27</v>
      </c>
      <c r="W15">
        <f>raw!P24</f>
        <v>0.22</v>
      </c>
      <c r="X15">
        <f>raw!P25</f>
        <v>-2.09</v>
      </c>
      <c r="Y15">
        <f>raw!P26</f>
        <v>-3.92</v>
      </c>
      <c r="Z15">
        <f>raw!P27</f>
        <v>2.2799999999999998</v>
      </c>
      <c r="AA15">
        <f>raw!P28</f>
        <v>1.7</v>
      </c>
      <c r="AB15">
        <f>raw!P29</f>
        <v>0.8</v>
      </c>
      <c r="AC15">
        <f>raw!P30</f>
        <v>1.1299999999999999</v>
      </c>
      <c r="AD15">
        <f>raw!P31</f>
        <v>0.93</v>
      </c>
      <c r="AE15">
        <f>raw!P32</f>
        <v>2.4900000000000002</v>
      </c>
      <c r="AF15">
        <f>raw!P33</f>
        <v>2.2599999999999998</v>
      </c>
      <c r="AG15">
        <f>raw!P34</f>
        <v>1.95</v>
      </c>
      <c r="AH15">
        <f>raw!P35</f>
        <v>0.95</v>
      </c>
      <c r="AI15">
        <f>raw!P36</f>
        <v>0.85</v>
      </c>
      <c r="AJ15">
        <f>raw!P37</f>
        <v>2.2799999999999998</v>
      </c>
      <c r="AK15">
        <f>raw!P38</f>
        <v>1.77</v>
      </c>
      <c r="AL15">
        <f>raw!P39</f>
        <v>-3.26</v>
      </c>
      <c r="AM15">
        <f>raw!P40</f>
        <v>-0.41</v>
      </c>
      <c r="AN15">
        <f>raw!P41</f>
        <v>-0.08</v>
      </c>
      <c r="AO15">
        <f>raw!P42</f>
        <v>-0.6</v>
      </c>
      <c r="AP15">
        <f>raw!P43</f>
        <v>-0.75</v>
      </c>
      <c r="AQ15">
        <f>raw!P44</f>
        <v>0.53</v>
      </c>
      <c r="AR15">
        <f>raw!P45</f>
        <v>0.25</v>
      </c>
      <c r="AS15">
        <f>raw!P46</f>
        <v>-2.19</v>
      </c>
      <c r="AT15">
        <f>raw!P47</f>
        <v>1.59</v>
      </c>
      <c r="AU15">
        <f>raw!P48</f>
        <v>-0.91</v>
      </c>
      <c r="AV15">
        <f>raw!P49</f>
        <v>-0.85</v>
      </c>
      <c r="AW15">
        <f>raw!P50</f>
        <v>0.39</v>
      </c>
      <c r="AX15">
        <f>raw!P51</f>
        <v>-0.39</v>
      </c>
      <c r="AY15">
        <f>raw!P52</f>
        <v>-0.33</v>
      </c>
      <c r="AZ15">
        <f>raw!P53</f>
        <v>0.65</v>
      </c>
      <c r="BA15">
        <f>raw!P54</f>
        <v>1.08</v>
      </c>
      <c r="BB15">
        <f>raw!P55</f>
        <v>0.9</v>
      </c>
      <c r="BC15">
        <f>raw!P56</f>
        <v>0.78</v>
      </c>
      <c r="BD15">
        <f>raw!P57</f>
        <v>0.13</v>
      </c>
      <c r="BE15">
        <f>raw!P58</f>
        <v>0.02</v>
      </c>
      <c r="BF15">
        <f>raw!P59</f>
        <v>-4.1900000000000004</v>
      </c>
      <c r="BG15">
        <f>raw!P60</f>
        <v>0.15</v>
      </c>
      <c r="BH15">
        <f>raw!P61</f>
        <v>1.1000000000000001</v>
      </c>
      <c r="BI15">
        <f>raw!P62</f>
        <v>0.97</v>
      </c>
      <c r="BJ15">
        <f>raw!P63</f>
        <v>-0.3</v>
      </c>
      <c r="BK15">
        <f>raw!P64</f>
        <v>0.42</v>
      </c>
      <c r="BL15">
        <f>raw!P65</f>
        <v>0.42</v>
      </c>
      <c r="BM15">
        <f>raw!P66</f>
        <v>-0.12</v>
      </c>
      <c r="BN15">
        <f>raw!P67</f>
        <v>1.72</v>
      </c>
      <c r="BO15">
        <f>raw!P68</f>
        <v>-0.55000000000000004</v>
      </c>
      <c r="BP15">
        <f>raw!P69</f>
        <v>-0.57999999999999996</v>
      </c>
      <c r="BQ15">
        <f>raw!P70</f>
        <v>-1.6</v>
      </c>
      <c r="BR15">
        <f>raw!P71</f>
        <v>-2.94</v>
      </c>
      <c r="BS15">
        <f>raw!P72</f>
        <v>0.51</v>
      </c>
      <c r="BT15">
        <f>raw!P73</f>
        <v>1.1000000000000001</v>
      </c>
      <c r="BU15">
        <f>raw!P74</f>
        <v>-1.1000000000000001</v>
      </c>
      <c r="BV15">
        <f>raw!P75</f>
        <v>-1.81</v>
      </c>
      <c r="BW15">
        <f>raw!P76</f>
        <v>1.93</v>
      </c>
      <c r="BX15">
        <f>raw!P77</f>
        <v>0.56000000000000005</v>
      </c>
      <c r="BY15">
        <f>raw!P78</f>
        <v>0.25</v>
      </c>
      <c r="BZ15">
        <f>raw!P79</f>
        <v>-0.12</v>
      </c>
      <c r="CA15">
        <f>raw!P80</f>
        <v>1.44</v>
      </c>
      <c r="CB15">
        <f>raw!P81</f>
        <v>0.64</v>
      </c>
      <c r="CC15">
        <f>raw!P82</f>
        <v>0.48</v>
      </c>
      <c r="CD15">
        <f>raw!P83</f>
        <v>0.38</v>
      </c>
      <c r="CE15">
        <f>raw!P84</f>
        <v>-0.02</v>
      </c>
      <c r="CF15">
        <f>raw!P85</f>
        <v>1.55</v>
      </c>
      <c r="CG15">
        <f>raw!P86</f>
        <v>-1.1000000000000001</v>
      </c>
      <c r="CH15">
        <f>raw!P87</f>
        <v>0.71</v>
      </c>
      <c r="CI15">
        <f>raw!P88</f>
        <v>2.5299999999999998</v>
      </c>
      <c r="CJ15">
        <f>raw!P89</f>
        <v>0.09</v>
      </c>
      <c r="CK15">
        <f>raw!P90</f>
        <v>-0.52</v>
      </c>
      <c r="CL15">
        <f>raw!P91</f>
        <v>-0.62</v>
      </c>
      <c r="CM15">
        <f>raw!P92</f>
        <v>-0.22</v>
      </c>
      <c r="CN15">
        <f>raw!P93</f>
        <v>1.76</v>
      </c>
      <c r="CO15">
        <f>raw!P94</f>
        <v>-0.35</v>
      </c>
      <c r="CP15">
        <f>raw!P95</f>
        <v>-0.9</v>
      </c>
      <c r="CQ15">
        <f>raw!P96</f>
        <v>0.09</v>
      </c>
      <c r="CR15">
        <f>raw!P97</f>
        <v>-4.5999999999999996</v>
      </c>
      <c r="CS15">
        <f>raw!P98</f>
        <v>0.64</v>
      </c>
      <c r="CT15">
        <f>raw!P99</f>
        <v>0.79</v>
      </c>
      <c r="CU15">
        <f>raw!P100</f>
        <v>0.44</v>
      </c>
      <c r="CV15">
        <f>raw!P101</f>
        <v>0.82</v>
      </c>
      <c r="CW15">
        <f>raw!P102</f>
        <v>-0.46</v>
      </c>
      <c r="CX15">
        <f>raw!P103</f>
        <v>-0.84</v>
      </c>
      <c r="CY15">
        <f>raw!P104</f>
        <v>0.79</v>
      </c>
      <c r="CZ15">
        <f>raw!P105</f>
        <v>0.43</v>
      </c>
      <c r="DA15">
        <f>raw!P106</f>
        <v>-2.7</v>
      </c>
      <c r="DB15">
        <f>raw!P107</f>
        <v>-0.9</v>
      </c>
      <c r="DC15">
        <f>raw!P108</f>
        <v>2.15</v>
      </c>
      <c r="DD15">
        <f>raw!P109</f>
        <v>0.95</v>
      </c>
      <c r="DE15">
        <f>raw!P110</f>
        <v>-0.32</v>
      </c>
      <c r="DF15">
        <f>raw!P111</f>
        <v>0.21</v>
      </c>
      <c r="DG15">
        <f>raw!P112</f>
        <v>0.17</v>
      </c>
      <c r="DH15">
        <f>raw!P113</f>
        <v>-1</v>
      </c>
      <c r="DI15">
        <f>raw!P114</f>
        <v>-0.23</v>
      </c>
      <c r="DJ15">
        <f>raw!P115</f>
        <v>0.05</v>
      </c>
      <c r="DK15">
        <f>raw!P116</f>
        <v>1.53</v>
      </c>
      <c r="DL15">
        <f>raw!P117</f>
        <v>-0.6</v>
      </c>
      <c r="DM15">
        <f>raw!P118</f>
        <v>-0.46</v>
      </c>
      <c r="DN15">
        <f>raw!P119</f>
        <v>-0.46</v>
      </c>
      <c r="DO15">
        <f>raw!P120</f>
        <v>0.47</v>
      </c>
      <c r="DP15">
        <f>raw!P121</f>
        <v>-1.2</v>
      </c>
      <c r="DQ15">
        <f>raw!P122</f>
        <v>0.24</v>
      </c>
      <c r="DR15">
        <f>raw!P123</f>
        <v>-0.19</v>
      </c>
      <c r="DS15">
        <f>raw!P124</f>
        <v>-0.14000000000000001</v>
      </c>
      <c r="DT15">
        <f>raw!P125</f>
        <v>0.39</v>
      </c>
      <c r="DU15">
        <f>raw!P126</f>
        <v>1.1399999999999999</v>
      </c>
      <c r="DV15">
        <f>raw!P127</f>
        <v>1</v>
      </c>
      <c r="DW15">
        <f>raw!P128</f>
        <v>-0.08</v>
      </c>
      <c r="DX15">
        <f>raw!P129</f>
        <v>1.31</v>
      </c>
      <c r="DY15">
        <f>raw!P130</f>
        <v>-0.04</v>
      </c>
      <c r="DZ15">
        <f>raw!P131</f>
        <v>-0.09</v>
      </c>
      <c r="EA15">
        <f>raw!P132</f>
        <v>0.96</v>
      </c>
      <c r="EB15">
        <f>raw!P133</f>
        <v>-1.46</v>
      </c>
      <c r="EC15">
        <f>raw!P134</f>
        <v>0.23</v>
      </c>
      <c r="ED15">
        <f>raw!P135</f>
        <v>2.0499999999999998</v>
      </c>
      <c r="EE15">
        <f>raw!P136</f>
        <v>-1.06</v>
      </c>
      <c r="EF15">
        <f>raw!P137</f>
        <v>-2.48</v>
      </c>
      <c r="EG15">
        <f>raw!P138</f>
        <v>-0.68</v>
      </c>
      <c r="EH15">
        <f>raw!P139</f>
        <v>-0.09</v>
      </c>
      <c r="EI15">
        <f>raw!P140</f>
        <v>0.56999999999999995</v>
      </c>
      <c r="EJ15">
        <f>raw!P141</f>
        <v>0.71</v>
      </c>
      <c r="EK15">
        <f>raw!P142</f>
        <v>0.03</v>
      </c>
      <c r="EL15">
        <f>raw!P143</f>
        <v>-0.81</v>
      </c>
      <c r="EM15">
        <f>raw!P144</f>
        <v>-0.16</v>
      </c>
      <c r="EN15">
        <f>raw!P145</f>
        <v>-0.04</v>
      </c>
      <c r="EO15">
        <f>raw!P146</f>
        <v>-0.26</v>
      </c>
      <c r="EP15">
        <f>raw!P147</f>
        <v>0.64</v>
      </c>
      <c r="EQ15">
        <f>raw!P148</f>
        <v>-0.4</v>
      </c>
      <c r="ER15">
        <f>raw!P149</f>
        <v>-0.71</v>
      </c>
      <c r="ES15">
        <f>raw!P150</f>
        <v>0.38</v>
      </c>
      <c r="ET15">
        <f>raw!P151</f>
        <v>-0.57999999999999996</v>
      </c>
      <c r="EU15">
        <f>raw!P152</f>
        <v>-0.83</v>
      </c>
      <c r="EV15">
        <f>raw!P153</f>
        <v>0.41</v>
      </c>
      <c r="EW15">
        <f>raw!P154</f>
        <v>1.01</v>
      </c>
      <c r="EX15">
        <f>raw!P155</f>
        <v>0.39</v>
      </c>
      <c r="EY15">
        <f>raw!P156</f>
        <v>0.14000000000000001</v>
      </c>
      <c r="EZ15">
        <f>raw!P157</f>
        <v>0.38</v>
      </c>
      <c r="FA15">
        <f>raw!P158</f>
        <v>-0.24</v>
      </c>
      <c r="FB15">
        <f>raw!P159</f>
        <v>0.68</v>
      </c>
      <c r="FC15">
        <f>raw!P160</f>
        <v>-0.24</v>
      </c>
      <c r="FD15">
        <f>raw!P161</f>
        <v>0.34</v>
      </c>
      <c r="FE15">
        <f>raw!P162</f>
        <v>0.12</v>
      </c>
      <c r="FF15">
        <f>raw!P163</f>
        <v>-1.0900000000000001</v>
      </c>
      <c r="FG15">
        <f>raw!P164</f>
        <v>-0.22</v>
      </c>
      <c r="FH15">
        <f>raw!P165</f>
        <v>-0.04</v>
      </c>
      <c r="FI15">
        <f>raw!P166</f>
        <v>-0.24</v>
      </c>
      <c r="FJ15">
        <f>raw!P167</f>
        <v>-0.99</v>
      </c>
      <c r="FK15">
        <f>raw!P168</f>
        <v>-0.05</v>
      </c>
      <c r="FL15">
        <f>raw!P169</f>
        <v>0.41</v>
      </c>
      <c r="FM15">
        <f>raw!P170</f>
        <v>-1.17</v>
      </c>
      <c r="FN15">
        <f>raw!P171</f>
        <v>0.27</v>
      </c>
      <c r="FO15">
        <f>raw!P172</f>
        <v>7.0000000000000007E-2</v>
      </c>
      <c r="FP15">
        <f>raw!P173</f>
        <v>0.31</v>
      </c>
      <c r="FQ15">
        <f>raw!P174</f>
        <v>0.49</v>
      </c>
      <c r="FR15">
        <f>raw!P175</f>
        <v>-0.51</v>
      </c>
      <c r="FS15">
        <f>raw!P176</f>
        <v>0.81</v>
      </c>
      <c r="FT15">
        <f>raw!P177</f>
        <v>-0.5</v>
      </c>
      <c r="FU15">
        <f>raw!P178</f>
        <v>0.2</v>
      </c>
      <c r="FV15">
        <f>raw!P179</f>
        <v>-0.04</v>
      </c>
      <c r="FW15">
        <f>raw!P180</f>
        <v>0.77</v>
      </c>
      <c r="FX15">
        <f>raw!P181</f>
        <v>0.11</v>
      </c>
      <c r="FY15">
        <f>raw!P182</f>
        <v>0.2</v>
      </c>
      <c r="FZ15">
        <f>raw!P183</f>
        <v>0.32</v>
      </c>
      <c r="GA15">
        <f>raw!P184</f>
        <v>-0.18</v>
      </c>
      <c r="GB15">
        <f>raw!P185</f>
        <v>0.85</v>
      </c>
      <c r="GC15">
        <f>raw!P186</f>
        <v>0.14000000000000001</v>
      </c>
      <c r="GD15">
        <f>raw!P187</f>
        <v>0.24</v>
      </c>
      <c r="GE15">
        <f>raw!P188</f>
        <v>-1.58</v>
      </c>
      <c r="GF15">
        <f>raw!P189</f>
        <v>0.41</v>
      </c>
      <c r="GG15">
        <f>raw!P190</f>
        <v>-0.11</v>
      </c>
      <c r="GH15">
        <f>raw!P191</f>
        <v>0.18</v>
      </c>
      <c r="GI15">
        <f>raw!P192</f>
        <v>-0.04</v>
      </c>
      <c r="GJ15">
        <f>raw!P193</f>
        <v>-0.02</v>
      </c>
      <c r="GK15">
        <f>raw!P194</f>
        <v>0.99</v>
      </c>
      <c r="GL15">
        <f>raw!P195</f>
        <v>0.14000000000000001</v>
      </c>
      <c r="GM15">
        <f>raw!P196</f>
        <v>0.31</v>
      </c>
      <c r="GN15">
        <f>raw!P197</f>
        <v>0.26</v>
      </c>
      <c r="GO15">
        <f>raw!P198</f>
        <v>-1.73</v>
      </c>
      <c r="GP15">
        <f>raw!P199</f>
        <v>0.78</v>
      </c>
      <c r="GQ15">
        <f>raw!P200</f>
        <v>-0.01</v>
      </c>
      <c r="GR15">
        <f>raw!P201</f>
        <v>-0.66</v>
      </c>
      <c r="GS15">
        <f>raw!O202</f>
        <v>0.36</v>
      </c>
    </row>
    <row r="16" spans="1:201" x14ac:dyDescent="0.35">
      <c r="A16" t="str">
        <f>raw!Q2</f>
        <v>3PM</v>
      </c>
      <c r="B16">
        <f>raw!Q3</f>
        <v>3.1110000000000002</v>
      </c>
      <c r="C16">
        <f>raw!Q4</f>
        <v>-0.23</v>
      </c>
      <c r="D16">
        <f>raw!Q5</f>
        <v>1.99</v>
      </c>
      <c r="E16">
        <f>raw!Q6</f>
        <v>2.81</v>
      </c>
      <c r="F16">
        <f>raw!Q7</f>
        <v>0.76</v>
      </c>
      <c r="G16">
        <f>raw!Q8</f>
        <v>2.93</v>
      </c>
      <c r="H16">
        <f>raw!Q9</f>
        <v>-0.32</v>
      </c>
      <c r="I16">
        <f>raw!Q10</f>
        <v>1.08</v>
      </c>
      <c r="J16">
        <f>raw!Q11</f>
        <v>-0.44</v>
      </c>
      <c r="K16">
        <f>raw!Q12</f>
        <v>2.21</v>
      </c>
      <c r="L16">
        <f>raw!Q13</f>
        <v>-1.51</v>
      </c>
      <c r="M16">
        <f>raw!Q14</f>
        <v>0.74099999999999999</v>
      </c>
      <c r="N16">
        <f>raw!Q15</f>
        <v>2.4900000000000002</v>
      </c>
      <c r="O16">
        <f>raw!Q16</f>
        <v>1.6</v>
      </c>
      <c r="P16">
        <f>raw!Q17</f>
        <v>1.24</v>
      </c>
      <c r="Q16">
        <f>raw!Q18</f>
        <v>-0.84</v>
      </c>
      <c r="R16">
        <f>raw!Q19</f>
        <v>1.72</v>
      </c>
      <c r="S16">
        <f>raw!Q20</f>
        <v>0.12</v>
      </c>
      <c r="T16">
        <f>raw!Q21</f>
        <v>0.28000000000000003</v>
      </c>
      <c r="U16">
        <f>raw!Q22</f>
        <v>-1.75</v>
      </c>
      <c r="V16">
        <f>raw!Q23</f>
        <v>-1.29</v>
      </c>
      <c r="W16">
        <f>raw!Q24</f>
        <v>-0.13</v>
      </c>
      <c r="X16">
        <f>raw!Q25</f>
        <v>0.75</v>
      </c>
      <c r="Y16">
        <f>raw!Q26</f>
        <v>-1.75</v>
      </c>
      <c r="Z16">
        <f>raw!Q27</f>
        <v>1.1299999999999999</v>
      </c>
      <c r="AA16">
        <f>raw!Q28</f>
        <v>0.15</v>
      </c>
      <c r="AB16">
        <f>raw!Q29</f>
        <v>7.0000000000000007E-2</v>
      </c>
      <c r="AC16">
        <f>raw!Q30</f>
        <v>1.47</v>
      </c>
      <c r="AD16">
        <f>raw!Q31</f>
        <v>0.28000000000000003</v>
      </c>
      <c r="AE16">
        <f>raw!Q32</f>
        <v>0.78</v>
      </c>
      <c r="AF16">
        <f>raw!Q33</f>
        <v>1.52</v>
      </c>
      <c r="AG16">
        <f>raw!Q34</f>
        <v>1.29</v>
      </c>
      <c r="AH16">
        <f>raw!Q35</f>
        <v>-0.24</v>
      </c>
      <c r="AI16">
        <f>raw!Q36</f>
        <v>1.83</v>
      </c>
      <c r="AJ16">
        <f>raw!Q37</f>
        <v>-1.64</v>
      </c>
      <c r="AK16">
        <f>raw!Q38</f>
        <v>1.43</v>
      </c>
      <c r="AL16">
        <f>raw!Q39</f>
        <v>-1.73</v>
      </c>
      <c r="AM16">
        <f>raw!Q40</f>
        <v>0.02</v>
      </c>
      <c r="AN16">
        <f>raw!Q41</f>
        <v>-0.9</v>
      </c>
      <c r="AO16">
        <f>raw!Q42</f>
        <v>-0.24</v>
      </c>
      <c r="AP16">
        <f>raw!Q43</f>
        <v>1.43</v>
      </c>
      <c r="AQ16">
        <f>raw!Q44</f>
        <v>0.91</v>
      </c>
      <c r="AR16">
        <f>raw!Q45</f>
        <v>1.08</v>
      </c>
      <c r="AS16">
        <f>raw!Q46</f>
        <v>-1.75</v>
      </c>
      <c r="AT16">
        <f>raw!Q47</f>
        <v>0.98</v>
      </c>
      <c r="AU16">
        <f>raw!Q48</f>
        <v>-0.68</v>
      </c>
      <c r="AV16">
        <f>raw!Q49</f>
        <v>-1.2</v>
      </c>
      <c r="AW16">
        <f>raw!Q50</f>
        <v>0.35</v>
      </c>
      <c r="AX16">
        <f>raw!Q51</f>
        <v>-0.84</v>
      </c>
      <c r="AY16">
        <f>raw!Q52</f>
        <v>-1.1399999999999999</v>
      </c>
      <c r="AZ16">
        <f>raw!Q53</f>
        <v>0.02</v>
      </c>
      <c r="BA16">
        <f>raw!Q54</f>
        <v>-0.1</v>
      </c>
      <c r="BB16">
        <f>raw!Q55</f>
        <v>2.1800000000000002</v>
      </c>
      <c r="BC16">
        <f>raw!Q56</f>
        <v>1.29</v>
      </c>
      <c r="BD16">
        <f>raw!Q57</f>
        <v>1.44</v>
      </c>
      <c r="BE16">
        <f>raw!Q58</f>
        <v>-1.75</v>
      </c>
      <c r="BF16">
        <f>raw!Q59</f>
        <v>-1.39</v>
      </c>
      <c r="BG16">
        <f>raw!Q60</f>
        <v>-0.3</v>
      </c>
      <c r="BH16">
        <f>raw!Q61</f>
        <v>0.09</v>
      </c>
      <c r="BI16">
        <f>raw!Q62</f>
        <v>0.82</v>
      </c>
      <c r="BJ16">
        <f>raw!Q63</f>
        <v>0.33</v>
      </c>
      <c r="BK16">
        <f>raw!Q64</f>
        <v>0.01</v>
      </c>
      <c r="BL16">
        <f>raw!Q65</f>
        <v>-0.86</v>
      </c>
      <c r="BM16">
        <f>raw!Q66</f>
        <v>-1.1200000000000001</v>
      </c>
      <c r="BN16">
        <f>raw!Q67</f>
        <v>0.32</v>
      </c>
      <c r="BO16">
        <f>raw!Q68</f>
        <v>-1.52</v>
      </c>
      <c r="BP16">
        <f>raw!Q69</f>
        <v>1.01</v>
      </c>
      <c r="BQ16">
        <f>raw!Q70</f>
        <v>-0.41</v>
      </c>
      <c r="BR16">
        <f>raw!Q71</f>
        <v>-1.75</v>
      </c>
      <c r="BS16">
        <f>raw!Q72</f>
        <v>2.58</v>
      </c>
      <c r="BT16">
        <f>raw!Q73</f>
        <v>1.03</v>
      </c>
      <c r="BU16">
        <f>raw!Q74</f>
        <v>-1.68</v>
      </c>
      <c r="BV16">
        <f>raw!Q75</f>
        <v>-1.74</v>
      </c>
      <c r="BW16">
        <f>raw!Q76</f>
        <v>0.09</v>
      </c>
      <c r="BX16">
        <f>raw!Q77</f>
        <v>2.65</v>
      </c>
      <c r="BY16">
        <f>raw!Q78</f>
        <v>-0.25</v>
      </c>
      <c r="BZ16">
        <f>raw!Q79</f>
        <v>0.67</v>
      </c>
      <c r="CA16">
        <f>raw!Q80</f>
        <v>0.96</v>
      </c>
      <c r="CB16">
        <f>raw!Q81</f>
        <v>0.6</v>
      </c>
      <c r="CC16">
        <f>raw!Q82</f>
        <v>-0.32</v>
      </c>
      <c r="CD16">
        <f>raw!Q83</f>
        <v>0.33</v>
      </c>
      <c r="CE16">
        <f>raw!Q84</f>
        <v>0.46</v>
      </c>
      <c r="CF16">
        <f>raw!Q85</f>
        <v>1.47</v>
      </c>
      <c r="CG16">
        <f>raw!Q86</f>
        <v>0.98</v>
      </c>
      <c r="CH16">
        <f>raw!Q87</f>
        <v>0.91</v>
      </c>
      <c r="CI16">
        <f>raw!Q88</f>
        <v>1.69</v>
      </c>
      <c r="CJ16">
        <f>raw!Q89</f>
        <v>-0.73</v>
      </c>
      <c r="CK16">
        <f>raw!Q90</f>
        <v>-0.09</v>
      </c>
      <c r="CL16">
        <f>raw!Q91</f>
        <v>-1.75</v>
      </c>
      <c r="CM16">
        <f>raw!Q92</f>
        <v>0.2</v>
      </c>
      <c r="CN16">
        <f>raw!Q93</f>
        <v>1.95</v>
      </c>
      <c r="CO16">
        <f>raw!Q94</f>
        <v>-0.77</v>
      </c>
      <c r="CP16">
        <f>raw!Q95</f>
        <v>-1.1100000000000001</v>
      </c>
      <c r="CQ16">
        <f>raw!Q96</f>
        <v>0.44</v>
      </c>
      <c r="CR16">
        <f>raw!Q97</f>
        <v>-1.26</v>
      </c>
      <c r="CS16">
        <f>raw!Q98</f>
        <v>1.27</v>
      </c>
      <c r="CT16">
        <f>raw!Q99</f>
        <v>0.56000000000000005</v>
      </c>
      <c r="CU16">
        <f>raw!Q100</f>
        <v>1.94</v>
      </c>
      <c r="CV16">
        <f>raw!Q101</f>
        <v>-0.88</v>
      </c>
      <c r="CW16">
        <f>raw!Q102</f>
        <v>-1.75</v>
      </c>
      <c r="CX16">
        <f>raw!Q103</f>
        <v>-0.24</v>
      </c>
      <c r="CY16">
        <f>raw!Q104</f>
        <v>0.93</v>
      </c>
      <c r="CZ16">
        <f>raw!Q105</f>
        <v>0.61</v>
      </c>
      <c r="DA16">
        <f>raw!Q106</f>
        <v>-1.75</v>
      </c>
      <c r="DB16">
        <f>raw!Q107</f>
        <v>-1.75</v>
      </c>
      <c r="DC16">
        <f>raw!Q108</f>
        <v>0.93</v>
      </c>
      <c r="DD16">
        <f>raw!Q109</f>
        <v>1.24</v>
      </c>
      <c r="DE16">
        <f>raw!Q110</f>
        <v>-1.75</v>
      </c>
      <c r="DF16">
        <f>raw!Q111</f>
        <v>-0.79</v>
      </c>
      <c r="DG16">
        <f>raw!Q112</f>
        <v>0.16</v>
      </c>
      <c r="DH16">
        <f>raw!Q113</f>
        <v>-0.12</v>
      </c>
      <c r="DI16">
        <f>raw!Q114</f>
        <v>-0.22</v>
      </c>
      <c r="DJ16">
        <f>raw!Q115</f>
        <v>1.22</v>
      </c>
      <c r="DK16">
        <f>raw!Q116</f>
        <v>0.2</v>
      </c>
      <c r="DL16">
        <f>raw!Q117</f>
        <v>-1.75</v>
      </c>
      <c r="DM16">
        <f>raw!Q118</f>
        <v>0.17</v>
      </c>
      <c r="DN16">
        <f>raw!Q119</f>
        <v>-0.59</v>
      </c>
      <c r="DO16">
        <f>raw!Q120</f>
        <v>-0.5</v>
      </c>
      <c r="DP16">
        <f>raw!Q121</f>
        <v>0.28999999999999998</v>
      </c>
      <c r="DQ16">
        <f>raw!Q122</f>
        <v>-1.26</v>
      </c>
      <c r="DR16">
        <f>raw!Q123</f>
        <v>-0.12</v>
      </c>
      <c r="DS16">
        <f>raw!Q124</f>
        <v>-0.93</v>
      </c>
      <c r="DT16">
        <f>raw!Q125</f>
        <v>1.1100000000000001</v>
      </c>
      <c r="DU16">
        <f>raw!Q126</f>
        <v>1.1299999999999999</v>
      </c>
      <c r="DV16">
        <f>raw!Q127</f>
        <v>-0.71</v>
      </c>
      <c r="DW16">
        <f>raw!Q128</f>
        <v>-0.59</v>
      </c>
      <c r="DX16">
        <f>raw!Q129</f>
        <v>0.66</v>
      </c>
      <c r="DY16">
        <f>raw!Q130</f>
        <v>0.1</v>
      </c>
      <c r="DZ16">
        <f>raw!Q131</f>
        <v>0</v>
      </c>
      <c r="EA16">
        <f>raw!Q132</f>
        <v>1.17</v>
      </c>
      <c r="EB16">
        <f>raw!Q133</f>
        <v>-1.44</v>
      </c>
      <c r="EC16">
        <f>raw!Q134</f>
        <v>1.26</v>
      </c>
      <c r="ED16">
        <f>raw!Q135</f>
        <v>0.1</v>
      </c>
      <c r="EE16">
        <f>raw!Q136</f>
        <v>-1.75</v>
      </c>
      <c r="EF16">
        <f>raw!Q137</f>
        <v>-1.75</v>
      </c>
      <c r="EG16">
        <f>raw!Q138</f>
        <v>-0.75</v>
      </c>
      <c r="EH16">
        <f>raw!Q139</f>
        <v>-0.28999999999999998</v>
      </c>
      <c r="EI16">
        <f>raw!Q140</f>
        <v>-0.54</v>
      </c>
      <c r="EJ16">
        <f>raw!Q141</f>
        <v>1.74</v>
      </c>
      <c r="EK16">
        <f>raw!Q142</f>
        <v>-0.14000000000000001</v>
      </c>
      <c r="EL16">
        <f>raw!Q143</f>
        <v>-0.66</v>
      </c>
      <c r="EM16">
        <f>raw!Q144</f>
        <v>-0.12</v>
      </c>
      <c r="EN16">
        <f>raw!Q145</f>
        <v>0.44</v>
      </c>
      <c r="EO16">
        <f>raw!Q146</f>
        <v>0.03</v>
      </c>
      <c r="EP16">
        <f>raw!Q147</f>
        <v>-0.12</v>
      </c>
      <c r="EQ16">
        <f>raw!Q148</f>
        <v>-0.47</v>
      </c>
      <c r="ER16">
        <f>raw!Q149</f>
        <v>0.33</v>
      </c>
      <c r="ES16">
        <f>raw!Q150</f>
        <v>1.37</v>
      </c>
      <c r="ET16">
        <f>raw!Q151</f>
        <v>-1.75</v>
      </c>
      <c r="EU16">
        <f>raw!Q152</f>
        <v>-1.28</v>
      </c>
      <c r="EV16">
        <f>raw!Q153</f>
        <v>1.6</v>
      </c>
      <c r="EW16">
        <f>raw!Q154</f>
        <v>-0.68</v>
      </c>
      <c r="EX16">
        <f>raw!Q155</f>
        <v>-0.66</v>
      </c>
      <c r="EY16">
        <f>raw!Q156</f>
        <v>-0.5</v>
      </c>
      <c r="EZ16">
        <f>raw!Q157</f>
        <v>0.17</v>
      </c>
      <c r="FA16">
        <f>raw!Q158</f>
        <v>0.1</v>
      </c>
      <c r="FB16">
        <f>raw!Q159</f>
        <v>-0.69</v>
      </c>
      <c r="FC16">
        <f>raw!Q160</f>
        <v>1.1399999999999999</v>
      </c>
      <c r="FD16">
        <f>raw!Q161</f>
        <v>-0.09</v>
      </c>
      <c r="FE16">
        <f>raw!Q162</f>
        <v>-0.12</v>
      </c>
      <c r="FF16">
        <f>raw!Q163</f>
        <v>-0.4</v>
      </c>
      <c r="FG16">
        <f>raw!Q164</f>
        <v>0.45</v>
      </c>
      <c r="FH16">
        <f>raw!Q165</f>
        <v>0.16</v>
      </c>
      <c r="FI16">
        <f>raw!Q166</f>
        <v>0.28000000000000003</v>
      </c>
      <c r="FJ16">
        <f>raw!Q167</f>
        <v>-1.75</v>
      </c>
      <c r="FK16">
        <f>raw!Q168</f>
        <v>0.39</v>
      </c>
      <c r="FL16">
        <f>raw!Q169</f>
        <v>-0.7</v>
      </c>
      <c r="FM16">
        <f>raw!Q170</f>
        <v>0.24</v>
      </c>
      <c r="FN16">
        <f>raw!Q171</f>
        <v>1.17</v>
      </c>
      <c r="FO16">
        <f>raw!Q172</f>
        <v>0.82</v>
      </c>
      <c r="FP16">
        <f>raw!Q173</f>
        <v>-0.67</v>
      </c>
      <c r="FQ16">
        <f>raw!Q174</f>
        <v>-0.14000000000000001</v>
      </c>
      <c r="FR16">
        <f>raw!Q175</f>
        <v>0.13</v>
      </c>
      <c r="FS16">
        <f>raw!Q176</f>
        <v>0.09</v>
      </c>
      <c r="FT16">
        <f>raw!Q177</f>
        <v>-1.74</v>
      </c>
      <c r="FU16">
        <f>raw!Q178</f>
        <v>0.5</v>
      </c>
      <c r="FV16">
        <f>raw!Q179</f>
        <v>-0.82</v>
      </c>
      <c r="FW16">
        <f>raw!Q180</f>
        <v>-1.17</v>
      </c>
      <c r="FX16">
        <f>raw!Q181</f>
        <v>0.68</v>
      </c>
      <c r="FY16">
        <f>raw!Q182</f>
        <v>0.24</v>
      </c>
      <c r="FZ16">
        <f>raw!Q183</f>
        <v>0.22</v>
      </c>
      <c r="GA16">
        <f>raw!Q184</f>
        <v>0.52</v>
      </c>
      <c r="GB16">
        <f>raw!Q185</f>
        <v>0.93</v>
      </c>
      <c r="GC16">
        <f>raw!Q186</f>
        <v>-0.89</v>
      </c>
      <c r="GD16">
        <f>raw!Q187</f>
        <v>-0.37</v>
      </c>
      <c r="GE16">
        <f>raw!Q188</f>
        <v>-1.75</v>
      </c>
      <c r="GF16">
        <f>raw!Q189</f>
        <v>-0.59</v>
      </c>
      <c r="GG16">
        <f>raw!Q190</f>
        <v>-1</v>
      </c>
      <c r="GH16">
        <f>raw!Q191</f>
        <v>0.53</v>
      </c>
      <c r="GI16">
        <f>raw!Q192</f>
        <v>-1.61</v>
      </c>
      <c r="GJ16">
        <f>raw!Q193</f>
        <v>-1.75</v>
      </c>
      <c r="GK16">
        <f>raw!Q194</f>
        <v>0.32</v>
      </c>
      <c r="GL16">
        <f>raw!Q195</f>
        <v>-0.12</v>
      </c>
      <c r="GM16">
        <f>raw!Q196</f>
        <v>-1.07</v>
      </c>
      <c r="GN16">
        <f>raw!Q197</f>
        <v>0.1</v>
      </c>
      <c r="GO16">
        <f>raw!Q198</f>
        <v>-1.57</v>
      </c>
      <c r="GP16">
        <f>raw!Q199</f>
        <v>0.57999999999999996</v>
      </c>
      <c r="GQ16">
        <f>raw!Q200</f>
        <v>-0.03</v>
      </c>
      <c r="GR16">
        <f>raw!Q201</f>
        <v>-0.47</v>
      </c>
      <c r="GS16">
        <f>raw!P202</f>
        <v>-0.22</v>
      </c>
    </row>
    <row r="17" spans="1:201" x14ac:dyDescent="0.35">
      <c r="A17" t="str">
        <f>raw!R2</f>
        <v>PTS</v>
      </c>
      <c r="B17">
        <f>raw!R3</f>
        <v>2.8559999999999999</v>
      </c>
      <c r="C17">
        <f>raw!R4</f>
        <v>2.13</v>
      </c>
      <c r="D17">
        <f>raw!R5</f>
        <v>1.89</v>
      </c>
      <c r="E17">
        <f>raw!R6</f>
        <v>2.46</v>
      </c>
      <c r="F17">
        <f>raw!R7</f>
        <v>2.1800000000000002</v>
      </c>
      <c r="G17">
        <f>raw!R8</f>
        <v>2.0699999999999998</v>
      </c>
      <c r="H17">
        <f>raw!R9</f>
        <v>1.18</v>
      </c>
      <c r="I17">
        <f>raw!R10</f>
        <v>1.82</v>
      </c>
      <c r="J17">
        <f>raw!R11</f>
        <v>1.71</v>
      </c>
      <c r="K17">
        <f>raw!R12</f>
        <v>2.16</v>
      </c>
      <c r="L17">
        <f>raw!R13</f>
        <v>0.95</v>
      </c>
      <c r="M17">
        <f>raw!R14</f>
        <v>2.0329999999999999</v>
      </c>
      <c r="N17">
        <f>raw!R15</f>
        <v>1.71</v>
      </c>
      <c r="O17">
        <f>raw!R16</f>
        <v>2.57</v>
      </c>
      <c r="P17">
        <f>raw!R17</f>
        <v>1.19</v>
      </c>
      <c r="Q17">
        <f>raw!R18</f>
        <v>1.1000000000000001</v>
      </c>
      <c r="R17">
        <f>raw!R19</f>
        <v>1.74</v>
      </c>
      <c r="S17">
        <f>raw!R20</f>
        <v>2.63</v>
      </c>
      <c r="T17">
        <f>raw!R21</f>
        <v>1.02</v>
      </c>
      <c r="U17">
        <f>raw!R22</f>
        <v>0.75</v>
      </c>
      <c r="V17">
        <f>raw!R23</f>
        <v>0.44</v>
      </c>
      <c r="W17">
        <f>raw!R24</f>
        <v>0.88</v>
      </c>
      <c r="X17">
        <f>raw!R25</f>
        <v>1.89</v>
      </c>
      <c r="Y17">
        <f>raw!R26</f>
        <v>0.36</v>
      </c>
      <c r="Z17">
        <f>raw!R27</f>
        <v>1.21</v>
      </c>
      <c r="AA17">
        <f>raw!R28</f>
        <v>0.54</v>
      </c>
      <c r="AB17">
        <f>raw!R29</f>
        <v>1.28</v>
      </c>
      <c r="AC17">
        <f>raw!R30</f>
        <v>0.81</v>
      </c>
      <c r="AD17">
        <f>raw!R31</f>
        <v>-0.05</v>
      </c>
      <c r="AE17">
        <f>raw!R32</f>
        <v>1.75</v>
      </c>
      <c r="AF17">
        <f>raw!R33</f>
        <v>2.13</v>
      </c>
      <c r="AG17">
        <f>raw!R34</f>
        <v>0.8</v>
      </c>
      <c r="AH17">
        <f>raw!R35</f>
        <v>0.56000000000000005</v>
      </c>
      <c r="AI17">
        <f>raw!R36</f>
        <v>1.96</v>
      </c>
      <c r="AJ17">
        <f>raw!R37</f>
        <v>1.24</v>
      </c>
      <c r="AK17">
        <f>raw!R38</f>
        <v>1.96</v>
      </c>
      <c r="AL17">
        <f>raw!R39</f>
        <v>0.6</v>
      </c>
      <c r="AM17">
        <f>raw!R40</f>
        <v>-0.03</v>
      </c>
      <c r="AN17">
        <f>raw!R41</f>
        <v>0.14000000000000001</v>
      </c>
      <c r="AO17">
        <f>raw!R42</f>
        <v>0.7</v>
      </c>
      <c r="AP17">
        <f>raw!R43</f>
        <v>0.9</v>
      </c>
      <c r="AQ17">
        <f>raw!R44</f>
        <v>1.45</v>
      </c>
      <c r="AR17">
        <f>raw!R45</f>
        <v>-0.12</v>
      </c>
      <c r="AS17">
        <f>raw!R46</f>
        <v>-0.53</v>
      </c>
      <c r="AT17">
        <f>raw!R47</f>
        <v>1.01</v>
      </c>
      <c r="AU17">
        <f>raw!R48</f>
        <v>1.94</v>
      </c>
      <c r="AV17">
        <f>raw!R49</f>
        <v>0.8</v>
      </c>
      <c r="AW17">
        <f>raw!R50</f>
        <v>1.05</v>
      </c>
      <c r="AX17">
        <f>raw!R51</f>
        <v>0.09</v>
      </c>
      <c r="AY17">
        <f>raw!R52</f>
        <v>0.26</v>
      </c>
      <c r="AZ17">
        <f>raw!R53</f>
        <v>0.86</v>
      </c>
      <c r="BA17">
        <f>raw!R54</f>
        <v>0.08</v>
      </c>
      <c r="BB17">
        <f>raw!R55</f>
        <v>1.23</v>
      </c>
      <c r="BC17">
        <f>raw!R56</f>
        <v>1.26</v>
      </c>
      <c r="BD17">
        <f>raw!R57</f>
        <v>1.41</v>
      </c>
      <c r="BE17">
        <f>raw!R58</f>
        <v>-0.33</v>
      </c>
      <c r="BF17">
        <f>raw!R59</f>
        <v>0.68</v>
      </c>
      <c r="BG17">
        <f>raw!R60</f>
        <v>-0.13</v>
      </c>
      <c r="BH17">
        <f>raw!R61</f>
        <v>1.02</v>
      </c>
      <c r="BI17">
        <f>raw!R62</f>
        <v>0.44</v>
      </c>
      <c r="BJ17">
        <f>raw!R63</f>
        <v>0.72</v>
      </c>
      <c r="BK17">
        <f>raw!R64</f>
        <v>-0.36</v>
      </c>
      <c r="BL17">
        <f>raw!R65</f>
        <v>-0.12</v>
      </c>
      <c r="BM17">
        <f>raw!R66</f>
        <v>-0.47</v>
      </c>
      <c r="BN17">
        <f>raw!R67</f>
        <v>1.5</v>
      </c>
      <c r="BO17">
        <f>raw!R68</f>
        <v>-0.03</v>
      </c>
      <c r="BP17">
        <f>raw!R69</f>
        <v>1.25</v>
      </c>
      <c r="BQ17">
        <f>raw!R70</f>
        <v>1.44</v>
      </c>
      <c r="BR17">
        <f>raw!R71</f>
        <v>-0.18</v>
      </c>
      <c r="BS17">
        <f>raw!R72</f>
        <v>0.96</v>
      </c>
      <c r="BT17">
        <f>raw!R73</f>
        <v>0.73</v>
      </c>
      <c r="BU17">
        <f>raw!R74</f>
        <v>-0.4</v>
      </c>
      <c r="BV17">
        <f>raw!R75</f>
        <v>-0.32</v>
      </c>
      <c r="BW17">
        <f>raw!R76</f>
        <v>0.47</v>
      </c>
      <c r="BX17">
        <f>raw!R77</f>
        <v>0.1</v>
      </c>
      <c r="BY17">
        <f>raw!R78</f>
        <v>1.04</v>
      </c>
      <c r="BZ17">
        <f>raw!R79</f>
        <v>0.12</v>
      </c>
      <c r="CA17">
        <f>raw!R80</f>
        <v>0.47</v>
      </c>
      <c r="CB17">
        <f>raw!R81</f>
        <v>0.3</v>
      </c>
      <c r="CC17">
        <f>raw!R82</f>
        <v>0.37</v>
      </c>
      <c r="CD17">
        <f>raw!R83</f>
        <v>-0.43</v>
      </c>
      <c r="CE17">
        <f>raw!R84</f>
        <v>0.65</v>
      </c>
      <c r="CF17">
        <f>raw!R85</f>
        <v>0.73</v>
      </c>
      <c r="CG17">
        <f>raw!R86</f>
        <v>-0.17</v>
      </c>
      <c r="CH17">
        <f>raw!R87</f>
        <v>-0.01</v>
      </c>
      <c r="CI17">
        <f>raw!R88</f>
        <v>1.08</v>
      </c>
      <c r="CJ17">
        <f>raw!R89</f>
        <v>-0.62</v>
      </c>
      <c r="CK17">
        <f>raw!R90</f>
        <v>-0.28999999999999998</v>
      </c>
      <c r="CL17">
        <f>raw!R91</f>
        <v>-0.89</v>
      </c>
      <c r="CM17">
        <f>raw!R92</f>
        <v>0.15</v>
      </c>
      <c r="CN17">
        <f>raw!R93</f>
        <v>0.44</v>
      </c>
      <c r="CO17">
        <f>raw!R94</f>
        <v>-0.66</v>
      </c>
      <c r="CP17">
        <f>raw!R95</f>
        <v>-0.3</v>
      </c>
      <c r="CQ17">
        <f>raw!R96</f>
        <v>0.12</v>
      </c>
      <c r="CR17">
        <f>raw!R97</f>
        <v>2</v>
      </c>
      <c r="CS17">
        <f>raw!R98</f>
        <v>0.68</v>
      </c>
      <c r="CT17">
        <f>raw!R99</f>
        <v>0.86</v>
      </c>
      <c r="CU17">
        <f>raw!R100</f>
        <v>0.04</v>
      </c>
      <c r="CV17">
        <f>raw!R101</f>
        <v>0.27</v>
      </c>
      <c r="CW17">
        <f>raw!R102</f>
        <v>-0.36</v>
      </c>
      <c r="CX17">
        <f>raw!R103</f>
        <v>0.37</v>
      </c>
      <c r="CY17">
        <f>raw!R104</f>
        <v>0.64</v>
      </c>
      <c r="CZ17">
        <f>raw!R105</f>
        <v>0.28999999999999998</v>
      </c>
      <c r="DA17">
        <f>raw!R106</f>
        <v>-0.28999999999999998</v>
      </c>
      <c r="DB17">
        <f>raw!R107</f>
        <v>-0.74</v>
      </c>
      <c r="DC17">
        <f>raw!R108</f>
        <v>0.19</v>
      </c>
      <c r="DD17">
        <f>raw!R109</f>
        <v>0.26</v>
      </c>
      <c r="DE17">
        <f>raw!R110</f>
        <v>-0.75</v>
      </c>
      <c r="DF17">
        <f>raw!R111</f>
        <v>-0.63</v>
      </c>
      <c r="DG17">
        <f>raw!R112</f>
        <v>-0.44</v>
      </c>
      <c r="DH17">
        <f>raw!R113</f>
        <v>0.32</v>
      </c>
      <c r="DI17">
        <f>raw!R114</f>
        <v>-0.84</v>
      </c>
      <c r="DJ17">
        <f>raw!R115</f>
        <v>0.21</v>
      </c>
      <c r="DK17">
        <f>raw!R116</f>
        <v>0.08</v>
      </c>
      <c r="DL17">
        <f>raw!R117</f>
        <v>-0.97</v>
      </c>
      <c r="DM17">
        <f>raw!R118</f>
        <v>-0.73</v>
      </c>
      <c r="DN17">
        <f>raw!R119</f>
        <v>-0.49</v>
      </c>
      <c r="DO17">
        <f>raw!R120</f>
        <v>-0.25</v>
      </c>
      <c r="DP17">
        <f>raw!R121</f>
        <v>0.24</v>
      </c>
      <c r="DQ17">
        <f>raw!R122</f>
        <v>0.26</v>
      </c>
      <c r="DR17">
        <f>raw!R123</f>
        <v>-0.45</v>
      </c>
      <c r="DS17">
        <f>raw!R124</f>
        <v>-0.5</v>
      </c>
      <c r="DT17">
        <f>raw!R125</f>
        <v>0.12</v>
      </c>
      <c r="DU17">
        <f>raw!R126</f>
        <v>0.38</v>
      </c>
      <c r="DV17">
        <f>raw!R127</f>
        <v>0.68</v>
      </c>
      <c r="DW17">
        <f>raw!R128</f>
        <v>0.17</v>
      </c>
      <c r="DX17">
        <f>raw!R129</f>
        <v>0.34</v>
      </c>
      <c r="DY17">
        <f>raw!R130</f>
        <v>-0.09</v>
      </c>
      <c r="DZ17">
        <f>raw!R131</f>
        <v>-0.93</v>
      </c>
      <c r="EA17">
        <f>raw!R132</f>
        <v>0.41</v>
      </c>
      <c r="EB17">
        <f>raw!R133</f>
        <v>-0.55000000000000004</v>
      </c>
      <c r="EC17">
        <f>raw!R134</f>
        <v>0.13</v>
      </c>
      <c r="ED17">
        <f>raw!R135</f>
        <v>0.69</v>
      </c>
      <c r="EE17">
        <f>raw!R136</f>
        <v>-0.47</v>
      </c>
      <c r="EF17">
        <f>raw!R137</f>
        <v>0.44</v>
      </c>
      <c r="EG17">
        <f>raw!R138</f>
        <v>-1</v>
      </c>
      <c r="EH17">
        <f>raw!R139</f>
        <v>-1</v>
      </c>
      <c r="EI17">
        <f>raw!R140</f>
        <v>-0.31</v>
      </c>
      <c r="EJ17">
        <f>raw!R141</f>
        <v>0.38</v>
      </c>
      <c r="EK17">
        <f>raw!R142</f>
        <v>0</v>
      </c>
      <c r="EL17">
        <f>raw!R143</f>
        <v>-0.47</v>
      </c>
      <c r="EM17">
        <f>raw!R144</f>
        <v>-0.04</v>
      </c>
      <c r="EN17">
        <f>raw!R145</f>
        <v>-0.47</v>
      </c>
      <c r="EO17">
        <f>raw!R146</f>
        <v>-0.63</v>
      </c>
      <c r="EP17">
        <f>raw!R147</f>
        <v>0.17</v>
      </c>
      <c r="EQ17">
        <f>raw!R148</f>
        <v>-1.04</v>
      </c>
      <c r="ER17">
        <f>raw!R149</f>
        <v>0.62</v>
      </c>
      <c r="ES17">
        <f>raw!R150</f>
        <v>0.65</v>
      </c>
      <c r="ET17">
        <f>raw!R151</f>
        <v>-1.26</v>
      </c>
      <c r="EU17">
        <f>raw!R152</f>
        <v>-0.19</v>
      </c>
      <c r="EV17">
        <f>raw!R153</f>
        <v>0.45</v>
      </c>
      <c r="EW17">
        <f>raw!R154</f>
        <v>-0.47</v>
      </c>
      <c r="EX17">
        <f>raw!R155</f>
        <v>-0.35</v>
      </c>
      <c r="EY17">
        <f>raw!R156</f>
        <v>-0.39</v>
      </c>
      <c r="EZ17">
        <f>raw!R157</f>
        <v>-0.91</v>
      </c>
      <c r="FA17">
        <f>raw!R158</f>
        <v>0.52</v>
      </c>
      <c r="FB17">
        <f>raw!R159</f>
        <v>0.1</v>
      </c>
      <c r="FC17">
        <f>raw!R160</f>
        <v>0.19</v>
      </c>
      <c r="FD17">
        <f>raw!R161</f>
        <v>-0.25</v>
      </c>
      <c r="FE17">
        <f>raw!R162</f>
        <v>-0.2</v>
      </c>
      <c r="FF17">
        <f>raw!R163</f>
        <v>0.8</v>
      </c>
      <c r="FG17">
        <f>raw!R164</f>
        <v>-0.76</v>
      </c>
      <c r="FH17">
        <f>raw!R165</f>
        <v>-0.88</v>
      </c>
      <c r="FI17">
        <f>raw!R166</f>
        <v>0.13</v>
      </c>
      <c r="FJ17">
        <f>raw!R167</f>
        <v>-0.96</v>
      </c>
      <c r="FK17">
        <f>raw!R168</f>
        <v>-0.62</v>
      </c>
      <c r="FL17">
        <f>raw!R169</f>
        <v>-0.57999999999999996</v>
      </c>
      <c r="FM17">
        <f>raw!R170</f>
        <v>0.88</v>
      </c>
      <c r="FN17">
        <f>raw!R171</f>
        <v>-0.24</v>
      </c>
      <c r="FO17">
        <f>raw!R172</f>
        <v>-0.53</v>
      </c>
      <c r="FP17">
        <f>raw!R173</f>
        <v>-0.56000000000000005</v>
      </c>
      <c r="FQ17">
        <f>raw!R174</f>
        <v>-0.51</v>
      </c>
      <c r="FR17">
        <f>raw!R175</f>
        <v>0.03</v>
      </c>
      <c r="FS17">
        <f>raw!R176</f>
        <v>0.4</v>
      </c>
      <c r="FT17">
        <f>raw!R177</f>
        <v>-0.82</v>
      </c>
      <c r="FU17">
        <f>raw!R178</f>
        <v>-0.43</v>
      </c>
      <c r="FV17">
        <f>raw!R179</f>
        <v>-1.03</v>
      </c>
      <c r="FW17">
        <f>raw!R180</f>
        <v>-0.91</v>
      </c>
      <c r="FX17">
        <f>raw!R181</f>
        <v>-0.51</v>
      </c>
      <c r="FY17">
        <f>raw!R182</f>
        <v>-0.27</v>
      </c>
      <c r="FZ17">
        <f>raw!R183</f>
        <v>-7.0000000000000007E-2</v>
      </c>
      <c r="GA17">
        <f>raw!R184</f>
        <v>0.33</v>
      </c>
      <c r="GB17">
        <f>raw!R185</f>
        <v>0.34</v>
      </c>
      <c r="GC17">
        <f>raw!R186</f>
        <v>-0.78</v>
      </c>
      <c r="GD17">
        <f>raw!R187</f>
        <v>-0.82</v>
      </c>
      <c r="GE17">
        <f>raw!R188</f>
        <v>-1.04</v>
      </c>
      <c r="GF17">
        <f>raw!R189</f>
        <v>-0.66</v>
      </c>
      <c r="GG17">
        <f>raw!R190</f>
        <v>-0.5</v>
      </c>
      <c r="GH17">
        <f>raw!R191</f>
        <v>0.48</v>
      </c>
      <c r="GI17">
        <f>raw!R192</f>
        <v>-0.99</v>
      </c>
      <c r="GJ17">
        <f>raw!R193</f>
        <v>-1.1100000000000001</v>
      </c>
      <c r="GK17">
        <f>raw!R194</f>
        <v>-0.33</v>
      </c>
      <c r="GL17">
        <f>raw!R195</f>
        <v>-0.43</v>
      </c>
      <c r="GM17">
        <f>raw!R196</f>
        <v>-0.7</v>
      </c>
      <c r="GN17">
        <f>raw!R197</f>
        <v>0.51</v>
      </c>
      <c r="GO17">
        <f>raw!R198</f>
        <v>-0.5</v>
      </c>
      <c r="GP17">
        <f>raw!R199</f>
        <v>-0.52</v>
      </c>
      <c r="GQ17">
        <f>raw!R200</f>
        <v>-0.91</v>
      </c>
      <c r="GR17">
        <f>raw!R201</f>
        <v>-0.63</v>
      </c>
      <c r="GS17">
        <f>raw!Q202</f>
        <v>-0.75</v>
      </c>
    </row>
    <row r="18" spans="1:201" x14ac:dyDescent="0.35">
      <c r="A18" t="str">
        <f>raw!S2</f>
        <v>TREB</v>
      </c>
      <c r="B18">
        <f>raw!S3</f>
        <v>0.65449999999999997</v>
      </c>
      <c r="C18">
        <f>raw!S4</f>
        <v>1.91</v>
      </c>
      <c r="D18">
        <f>raw!S5</f>
        <v>2.6</v>
      </c>
      <c r="E18">
        <f>raw!S6</f>
        <v>-0.25</v>
      </c>
      <c r="F18">
        <f>raw!S7</f>
        <v>0.88</v>
      </c>
      <c r="G18">
        <f>raw!S8</f>
        <v>0.27</v>
      </c>
      <c r="H18">
        <f>raw!S9</f>
        <v>2.2799999999999998</v>
      </c>
      <c r="I18">
        <f>raw!S10</f>
        <v>-0.25</v>
      </c>
      <c r="J18">
        <f>raw!S11</f>
        <v>3.03</v>
      </c>
      <c r="K18">
        <f>raw!S12</f>
        <v>-0.52</v>
      </c>
      <c r="L18">
        <f>raw!S13</f>
        <v>2.83</v>
      </c>
      <c r="M18">
        <f>raw!S14</f>
        <v>-0.19949999999999998</v>
      </c>
      <c r="N18">
        <f>raw!S15</f>
        <v>0.65</v>
      </c>
      <c r="O18">
        <f>raw!S16</f>
        <v>1.95</v>
      </c>
      <c r="P18">
        <f>raw!S17</f>
        <v>1.89</v>
      </c>
      <c r="Q18">
        <f>raw!S18</f>
        <v>0.72</v>
      </c>
      <c r="R18">
        <f>raw!S19</f>
        <v>0.96</v>
      </c>
      <c r="S18">
        <f>raw!S20</f>
        <v>3.7</v>
      </c>
      <c r="T18">
        <f>raw!S21</f>
        <v>2.4</v>
      </c>
      <c r="U18">
        <f>raw!S22</f>
        <v>2.46</v>
      </c>
      <c r="V18">
        <f>raw!S23</f>
        <v>2.0499999999999998</v>
      </c>
      <c r="W18">
        <f>raw!S24</f>
        <v>1.48</v>
      </c>
      <c r="X18">
        <f>raw!S25</f>
        <v>1.24</v>
      </c>
      <c r="Y18">
        <f>raw!S26</f>
        <v>3.67</v>
      </c>
      <c r="Z18">
        <f>raw!S27</f>
        <v>0.69</v>
      </c>
      <c r="AA18">
        <f>raw!S28</f>
        <v>-7.0000000000000007E-2</v>
      </c>
      <c r="AB18">
        <f>raw!S29</f>
        <v>0.62</v>
      </c>
      <c r="AC18">
        <f>raw!S30</f>
        <v>-0.39</v>
      </c>
      <c r="AD18">
        <f>raw!S31</f>
        <v>-0.05</v>
      </c>
      <c r="AE18">
        <f>raw!S32</f>
        <v>0.45</v>
      </c>
      <c r="AF18">
        <f>raw!S33</f>
        <v>-0.44</v>
      </c>
      <c r="AG18">
        <f>raw!S34</f>
        <v>-7.0000000000000007E-2</v>
      </c>
      <c r="AH18">
        <f>raw!S35</f>
        <v>0.91</v>
      </c>
      <c r="AI18">
        <f>raw!S36</f>
        <v>0.02</v>
      </c>
      <c r="AJ18">
        <f>raw!S37</f>
        <v>0.27</v>
      </c>
      <c r="AK18">
        <f>raw!S38</f>
        <v>-7.0000000000000007E-2</v>
      </c>
      <c r="AL18">
        <f>raw!S39</f>
        <v>1.33</v>
      </c>
      <c r="AM18">
        <f>raw!S40</f>
        <v>0.83</v>
      </c>
      <c r="AN18">
        <f>raw!S41</f>
        <v>0.83</v>
      </c>
      <c r="AO18">
        <f>raw!S42</f>
        <v>1.72</v>
      </c>
      <c r="AP18">
        <f>raw!S43</f>
        <v>0.11</v>
      </c>
      <c r="AQ18">
        <f>raw!S44</f>
        <v>0.95</v>
      </c>
      <c r="AR18">
        <f>raw!S45</f>
        <v>0.9</v>
      </c>
      <c r="AS18">
        <f>raw!S46</f>
        <v>1.02</v>
      </c>
      <c r="AT18">
        <f>raw!S47</f>
        <v>-0.2</v>
      </c>
      <c r="AU18">
        <f>raw!S48</f>
        <v>1.48</v>
      </c>
      <c r="AV18">
        <f>raw!S49</f>
        <v>2.88</v>
      </c>
      <c r="AW18">
        <f>raw!S50</f>
        <v>0.84</v>
      </c>
      <c r="AX18">
        <f>raw!S51</f>
        <v>0.95</v>
      </c>
      <c r="AY18">
        <f>raw!S52</f>
        <v>2.2999999999999998</v>
      </c>
      <c r="AZ18">
        <f>raw!S53</f>
        <v>-0.11</v>
      </c>
      <c r="BA18">
        <f>raw!S54</f>
        <v>-0.39</v>
      </c>
      <c r="BB18">
        <f>raw!S55</f>
        <v>-0.48</v>
      </c>
      <c r="BC18">
        <f>raw!S56</f>
        <v>7.0000000000000007E-2</v>
      </c>
      <c r="BD18">
        <f>raw!S57</f>
        <v>-0.26</v>
      </c>
      <c r="BE18">
        <f>raw!S58</f>
        <v>1.01</v>
      </c>
      <c r="BF18">
        <f>raw!S59</f>
        <v>3.03</v>
      </c>
      <c r="BG18">
        <f>raw!S60</f>
        <v>1</v>
      </c>
      <c r="BH18">
        <f>raw!S61</f>
        <v>0.53</v>
      </c>
      <c r="BI18">
        <f>raw!S62</f>
        <v>-0.51</v>
      </c>
      <c r="BJ18">
        <f>raw!S63</f>
        <v>-0.18</v>
      </c>
      <c r="BK18">
        <f>raw!S64</f>
        <v>-0.11</v>
      </c>
      <c r="BL18">
        <f>raw!S65</f>
        <v>0.67</v>
      </c>
      <c r="BM18">
        <f>raw!S66</f>
        <v>0.89</v>
      </c>
      <c r="BN18">
        <f>raw!S67</f>
        <v>-0.5</v>
      </c>
      <c r="BO18">
        <f>raw!S68</f>
        <v>2.16</v>
      </c>
      <c r="BP18">
        <f>raw!S69</f>
        <v>0.76</v>
      </c>
      <c r="BQ18">
        <f>raw!S70</f>
        <v>-0.28000000000000003</v>
      </c>
      <c r="BR18">
        <f>raw!S71</f>
        <v>2.4500000000000002</v>
      </c>
      <c r="BS18">
        <f>raw!S72</f>
        <v>-0.18</v>
      </c>
      <c r="BT18">
        <f>raw!S73</f>
        <v>1</v>
      </c>
      <c r="BU18">
        <f>raw!S74</f>
        <v>1.7</v>
      </c>
      <c r="BV18">
        <f>raw!S75</f>
        <v>1.99</v>
      </c>
      <c r="BW18">
        <f>raw!S76</f>
        <v>0.04</v>
      </c>
      <c r="BX18">
        <f>raw!S77</f>
        <v>-0.67</v>
      </c>
      <c r="BY18">
        <f>raw!S78</f>
        <v>-0.26</v>
      </c>
      <c r="BZ18">
        <f>raw!S79</f>
        <v>0.85</v>
      </c>
      <c r="CA18">
        <f>raw!S80</f>
        <v>1.27</v>
      </c>
      <c r="CB18">
        <f>raw!S81</f>
        <v>0.81</v>
      </c>
      <c r="CC18">
        <f>raw!S82</f>
        <v>0.02</v>
      </c>
      <c r="CD18">
        <f>raw!S83</f>
        <v>0.35</v>
      </c>
      <c r="CE18">
        <f>raw!S84</f>
        <v>0.22</v>
      </c>
      <c r="CF18">
        <f>raw!S85</f>
        <v>-0.57999999999999996</v>
      </c>
      <c r="CG18">
        <f>raw!S86</f>
        <v>0.62</v>
      </c>
      <c r="CH18">
        <f>raw!S87</f>
        <v>-0.4</v>
      </c>
      <c r="CI18">
        <f>raw!S88</f>
        <v>-0.28000000000000003</v>
      </c>
      <c r="CJ18">
        <f>raw!S89</f>
        <v>0.15</v>
      </c>
      <c r="CK18">
        <f>raw!S90</f>
        <v>0.24</v>
      </c>
      <c r="CL18">
        <f>raw!S91</f>
        <v>0.45</v>
      </c>
      <c r="CM18">
        <f>raw!S92</f>
        <v>-0.15</v>
      </c>
      <c r="CN18">
        <f>raw!S93</f>
        <v>-0.89</v>
      </c>
      <c r="CO18">
        <f>raw!S94</f>
        <v>0.73</v>
      </c>
      <c r="CP18">
        <f>raw!S95</f>
        <v>0.12</v>
      </c>
      <c r="CQ18">
        <f>raw!S96</f>
        <v>-0.39</v>
      </c>
      <c r="CR18">
        <f>raw!S97</f>
        <v>1.25</v>
      </c>
      <c r="CS18">
        <f>raw!S98</f>
        <v>-0.9</v>
      </c>
      <c r="CT18">
        <f>raw!S99</f>
        <v>0</v>
      </c>
      <c r="CU18">
        <f>raw!S100</f>
        <v>-0.36</v>
      </c>
      <c r="CV18">
        <f>raw!S101</f>
        <v>0.93</v>
      </c>
      <c r="CW18">
        <f>raw!S102</f>
        <v>1.51</v>
      </c>
      <c r="CX18">
        <f>raw!S103</f>
        <v>1.43</v>
      </c>
      <c r="CY18">
        <f>raw!S104</f>
        <v>-0.43</v>
      </c>
      <c r="CZ18">
        <f>raw!S105</f>
        <v>-0.59</v>
      </c>
      <c r="DA18">
        <f>raw!S106</f>
        <v>1.92</v>
      </c>
      <c r="DB18">
        <f>raw!S107</f>
        <v>2.11</v>
      </c>
      <c r="DC18">
        <f>raw!S108</f>
        <v>-0.31</v>
      </c>
      <c r="DD18">
        <f>raw!S109</f>
        <v>-0.65</v>
      </c>
      <c r="DE18">
        <f>raw!S110</f>
        <v>0.87</v>
      </c>
      <c r="DF18">
        <f>raw!S111</f>
        <v>0.55000000000000004</v>
      </c>
      <c r="DG18">
        <f>raw!S112</f>
        <v>0.3</v>
      </c>
      <c r="DH18">
        <f>raw!S113</f>
        <v>1.27</v>
      </c>
      <c r="DI18">
        <f>raw!S114</f>
        <v>0.65</v>
      </c>
      <c r="DJ18">
        <f>raw!S115</f>
        <v>-0.62</v>
      </c>
      <c r="DK18">
        <f>raw!S116</f>
        <v>-0.05</v>
      </c>
      <c r="DL18">
        <f>raw!S117</f>
        <v>0.51</v>
      </c>
      <c r="DM18">
        <f>raw!S118</f>
        <v>0.28000000000000003</v>
      </c>
      <c r="DN18">
        <f>raw!S119</f>
        <v>0.18</v>
      </c>
      <c r="DO18">
        <f>raw!S120</f>
        <v>0.35</v>
      </c>
      <c r="DP18">
        <f>raw!S121</f>
        <v>0.44</v>
      </c>
      <c r="DQ18">
        <f>raw!S122</f>
        <v>1.37</v>
      </c>
      <c r="DR18">
        <f>raw!S123</f>
        <v>0.2</v>
      </c>
      <c r="DS18">
        <f>raw!S124</f>
        <v>-7.0000000000000007E-2</v>
      </c>
      <c r="DT18">
        <f>raw!S125</f>
        <v>-0.83</v>
      </c>
      <c r="DU18">
        <f>raw!S126</f>
        <v>-0.51</v>
      </c>
      <c r="DV18">
        <f>raw!S127</f>
        <v>-1.01</v>
      </c>
      <c r="DW18">
        <f>raw!S128</f>
        <v>-0.44</v>
      </c>
      <c r="DX18">
        <f>raw!S129</f>
        <v>-0.93</v>
      </c>
      <c r="DY18">
        <f>raw!S130</f>
        <v>0.16</v>
      </c>
      <c r="DZ18">
        <f>raw!S131</f>
        <v>0.79</v>
      </c>
      <c r="EA18">
        <f>raw!S132</f>
        <v>-0.02</v>
      </c>
      <c r="EB18">
        <f>raw!S133</f>
        <v>0.44</v>
      </c>
      <c r="EC18">
        <f>raw!S134</f>
        <v>-0.97</v>
      </c>
      <c r="ED18">
        <f>raw!S135</f>
        <v>-0.75</v>
      </c>
      <c r="EE18">
        <f>raw!S136</f>
        <v>1.35</v>
      </c>
      <c r="EF18">
        <f>raw!S137</f>
        <v>0.64</v>
      </c>
      <c r="EG18">
        <f>raw!S138</f>
        <v>0.52</v>
      </c>
      <c r="EH18">
        <f>raw!S139</f>
        <v>0.25</v>
      </c>
      <c r="EI18">
        <f>raw!S140</f>
        <v>-0.41</v>
      </c>
      <c r="EJ18">
        <f>raw!S141</f>
        <v>-0.75</v>
      </c>
      <c r="EK18">
        <f>raw!S142</f>
        <v>0.23</v>
      </c>
      <c r="EL18">
        <f>raw!S143</f>
        <v>0.65</v>
      </c>
      <c r="EM18">
        <f>raw!S144</f>
        <v>0.98</v>
      </c>
      <c r="EN18">
        <f>raw!S145</f>
        <v>-0.32</v>
      </c>
      <c r="EO18">
        <f>raw!S146</f>
        <v>0.23</v>
      </c>
      <c r="EP18">
        <f>raw!S147</f>
        <v>0.02</v>
      </c>
      <c r="EQ18">
        <f>raw!S148</f>
        <v>-1.1000000000000001</v>
      </c>
      <c r="ER18">
        <f>raw!S149</f>
        <v>-0.51</v>
      </c>
      <c r="ES18">
        <f>raw!S150</f>
        <v>-0.15</v>
      </c>
      <c r="ET18">
        <f>raw!S151</f>
        <v>-0.22</v>
      </c>
      <c r="EU18">
        <f>raw!S152</f>
        <v>0.88</v>
      </c>
      <c r="EV18">
        <f>raw!S153</f>
        <v>-0.57999999999999996</v>
      </c>
      <c r="EW18">
        <f>raw!S154</f>
        <v>-0.6</v>
      </c>
      <c r="EX18">
        <f>raw!S155</f>
        <v>-0.3</v>
      </c>
      <c r="EY18">
        <f>raw!S156</f>
        <v>0.27</v>
      </c>
      <c r="EZ18">
        <f>raw!S157</f>
        <v>0.03</v>
      </c>
      <c r="FA18">
        <f>raw!S158</f>
        <v>1.02</v>
      </c>
      <c r="FB18">
        <f>raw!S159</f>
        <v>-0.69</v>
      </c>
      <c r="FC18">
        <f>raw!S160</f>
        <v>-0.4</v>
      </c>
      <c r="FD18">
        <f>raw!S161</f>
        <v>-0.68</v>
      </c>
      <c r="FE18">
        <f>raw!S162</f>
        <v>-0.57999999999999996</v>
      </c>
      <c r="FF18">
        <f>raw!S163</f>
        <v>1.85</v>
      </c>
      <c r="FG18">
        <f>raw!S164</f>
        <v>-0.56000000000000005</v>
      </c>
      <c r="FH18">
        <f>raw!S165</f>
        <v>-0.75</v>
      </c>
      <c r="FI18">
        <f>raw!S166</f>
        <v>-0.19</v>
      </c>
      <c r="FJ18">
        <f>raw!S167</f>
        <v>0.98</v>
      </c>
      <c r="FK18">
        <f>raw!S168</f>
        <v>-0.47</v>
      </c>
      <c r="FL18">
        <f>raw!S169</f>
        <v>-0.18</v>
      </c>
      <c r="FM18">
        <f>raw!S170</f>
        <v>-0.28000000000000003</v>
      </c>
      <c r="FN18">
        <f>raw!S171</f>
        <v>-0.97</v>
      </c>
      <c r="FO18">
        <f>raw!S172</f>
        <v>-1.1499999999999999</v>
      </c>
      <c r="FP18">
        <f>raw!S173</f>
        <v>-1.19</v>
      </c>
      <c r="FQ18">
        <f>raw!S174</f>
        <v>0.31</v>
      </c>
      <c r="FR18">
        <f>raw!S175</f>
        <v>0.14000000000000001</v>
      </c>
      <c r="FS18">
        <f>raw!S176</f>
        <v>-0.72</v>
      </c>
      <c r="FT18">
        <f>raw!S177</f>
        <v>0.95</v>
      </c>
      <c r="FU18">
        <f>raw!S178</f>
        <v>-0.87</v>
      </c>
      <c r="FV18">
        <f>raw!S179</f>
        <v>-0.09</v>
      </c>
      <c r="FW18">
        <f>raw!S180</f>
        <v>-0.65</v>
      </c>
      <c r="FX18">
        <f>raw!S181</f>
        <v>-0.51</v>
      </c>
      <c r="FY18">
        <f>raw!S182</f>
        <v>-0.85</v>
      </c>
      <c r="FZ18">
        <f>raw!S183</f>
        <v>-0.52</v>
      </c>
      <c r="GA18">
        <f>raw!S184</f>
        <v>-0.72</v>
      </c>
      <c r="GB18">
        <f>raw!S185</f>
        <v>-1.0900000000000001</v>
      </c>
      <c r="GC18">
        <f>raw!S186</f>
        <v>-0.39</v>
      </c>
      <c r="GD18">
        <f>raw!S187</f>
        <v>-0.92</v>
      </c>
      <c r="GE18">
        <f>raw!S188</f>
        <v>-0.02</v>
      </c>
      <c r="GF18">
        <f>raw!S189</f>
        <v>-0.62</v>
      </c>
      <c r="GG18">
        <f>raw!S190</f>
        <v>-0.16</v>
      </c>
      <c r="GH18">
        <f>raw!S191</f>
        <v>-0.62</v>
      </c>
      <c r="GI18">
        <f>raw!S192</f>
        <v>-0.13</v>
      </c>
      <c r="GJ18">
        <f>raw!S193</f>
        <v>0.62</v>
      </c>
      <c r="GK18">
        <f>raw!S194</f>
        <v>-0.94</v>
      </c>
      <c r="GL18">
        <f>raw!S195</f>
        <v>-0.8</v>
      </c>
      <c r="GM18">
        <f>raw!S196</f>
        <v>-0.01</v>
      </c>
      <c r="GN18">
        <f>raw!S197</f>
        <v>-0.88</v>
      </c>
      <c r="GO18">
        <f>raw!S198</f>
        <v>1.45</v>
      </c>
      <c r="GP18">
        <f>raw!S199</f>
        <v>-1.33</v>
      </c>
      <c r="GQ18">
        <f>raw!S200</f>
        <v>0.52</v>
      </c>
      <c r="GR18">
        <f>raw!S201</f>
        <v>-0.23</v>
      </c>
      <c r="GS18">
        <f>raw!R202</f>
        <v>-0.79</v>
      </c>
    </row>
    <row r="19" spans="1:201" x14ac:dyDescent="0.35">
      <c r="A19" t="str">
        <f>raw!T2</f>
        <v>AST</v>
      </c>
      <c r="B19">
        <f>raw!T3</f>
        <v>2.7879999999999998</v>
      </c>
      <c r="C19">
        <f>raw!T4</f>
        <v>0.42</v>
      </c>
      <c r="D19">
        <f>raw!T5</f>
        <v>0.69</v>
      </c>
      <c r="E19">
        <f>raw!T6</f>
        <v>2.92</v>
      </c>
      <c r="F19">
        <f>raw!T7</f>
        <v>1.31</v>
      </c>
      <c r="G19">
        <f>raw!T8</f>
        <v>2.2000000000000002</v>
      </c>
      <c r="H19">
        <f>raw!T9</f>
        <v>2.7</v>
      </c>
      <c r="I19">
        <f>raw!T10</f>
        <v>2</v>
      </c>
      <c r="J19">
        <f>raw!T11</f>
        <v>0.35</v>
      </c>
      <c r="K19">
        <f>raw!T12</f>
        <v>3.99</v>
      </c>
      <c r="L19">
        <f>raw!T13</f>
        <v>-0.28999999999999998</v>
      </c>
      <c r="M19">
        <f>raw!T14</f>
        <v>2.1185</v>
      </c>
      <c r="N19">
        <f>raw!T15</f>
        <v>0.79</v>
      </c>
      <c r="O19">
        <f>raw!T16</f>
        <v>3.68</v>
      </c>
      <c r="P19">
        <f>raw!T17</f>
        <v>-0.38</v>
      </c>
      <c r="Q19">
        <f>raw!T18</f>
        <v>1.93</v>
      </c>
      <c r="R19">
        <f>raw!T19</f>
        <v>0.51</v>
      </c>
      <c r="S19">
        <f>raw!T20</f>
        <v>1.78</v>
      </c>
      <c r="T19">
        <f>raw!T21</f>
        <v>0.57999999999999996</v>
      </c>
      <c r="U19">
        <f>raw!T22</f>
        <v>1.59</v>
      </c>
      <c r="V19">
        <f>raw!T23</f>
        <v>0.59</v>
      </c>
      <c r="W19">
        <f>raw!T24</f>
        <v>-0.56000000000000005</v>
      </c>
      <c r="X19">
        <f>raw!T25</f>
        <v>4.22</v>
      </c>
      <c r="Y19">
        <f>raw!T26</f>
        <v>-0.55000000000000004</v>
      </c>
      <c r="Z19">
        <f>raw!T27</f>
        <v>1.1100000000000001</v>
      </c>
      <c r="AA19">
        <f>raw!T28</f>
        <v>2.2000000000000002</v>
      </c>
      <c r="AB19">
        <f>raw!T29</f>
        <v>1.31</v>
      </c>
      <c r="AC19">
        <f>raw!T30</f>
        <v>2.44</v>
      </c>
      <c r="AD19">
        <f>raw!T31</f>
        <v>-0.52</v>
      </c>
      <c r="AE19">
        <f>raw!T32</f>
        <v>0.86</v>
      </c>
      <c r="AF19">
        <f>raw!T33</f>
        <v>1.4</v>
      </c>
      <c r="AG19">
        <f>raw!T34</f>
        <v>2.65</v>
      </c>
      <c r="AH19">
        <f>raw!T35</f>
        <v>-0.13</v>
      </c>
      <c r="AI19">
        <f>raw!T36</f>
        <v>0.96</v>
      </c>
      <c r="AJ19">
        <f>raw!T37</f>
        <v>1.55</v>
      </c>
      <c r="AK19">
        <f>raw!T38</f>
        <v>1.26</v>
      </c>
      <c r="AL19">
        <f>raw!T39</f>
        <v>3.13</v>
      </c>
      <c r="AM19">
        <f>raw!T40</f>
        <v>-0.71</v>
      </c>
      <c r="AN19">
        <f>raw!T41</f>
        <v>-0.52</v>
      </c>
      <c r="AO19">
        <f>raw!T42</f>
        <v>-0.6</v>
      </c>
      <c r="AP19">
        <f>raw!T43</f>
        <v>-0.56999999999999995</v>
      </c>
      <c r="AQ19">
        <f>raw!T44</f>
        <v>0.44</v>
      </c>
      <c r="AR19">
        <f>raw!T45</f>
        <v>-0.61</v>
      </c>
      <c r="AS19">
        <f>raw!T46</f>
        <v>-1.08</v>
      </c>
      <c r="AT19">
        <f>raw!T47</f>
        <v>1.44</v>
      </c>
      <c r="AU19">
        <f>raw!T48</f>
        <v>3.55</v>
      </c>
      <c r="AV19">
        <f>raw!T49</f>
        <v>1.07</v>
      </c>
      <c r="AW19">
        <f>raw!T50</f>
        <v>0.42</v>
      </c>
      <c r="AX19">
        <f>raw!T51</f>
        <v>-0.41</v>
      </c>
      <c r="AY19">
        <f>raw!T52</f>
        <v>-0.28000000000000003</v>
      </c>
      <c r="AZ19">
        <f>raw!T53</f>
        <v>-0.34</v>
      </c>
      <c r="BA19">
        <f>raw!T54</f>
        <v>0.94</v>
      </c>
      <c r="BB19">
        <f>raw!T55</f>
        <v>1.99</v>
      </c>
      <c r="BC19">
        <f>raw!T56</f>
        <v>0.55000000000000004</v>
      </c>
      <c r="BD19">
        <f>raw!T57</f>
        <v>0.97</v>
      </c>
      <c r="BE19">
        <f>raw!T58</f>
        <v>-0.9</v>
      </c>
      <c r="BF19">
        <f>raw!T59</f>
        <v>-0.21</v>
      </c>
      <c r="BG19">
        <f>raw!T60</f>
        <v>0.83</v>
      </c>
      <c r="BH19">
        <f>raw!T61</f>
        <v>0.69</v>
      </c>
      <c r="BI19">
        <f>raw!T62</f>
        <v>-0.42</v>
      </c>
      <c r="BJ19">
        <f>raw!T63</f>
        <v>1.46</v>
      </c>
      <c r="BK19">
        <f>raw!T64</f>
        <v>-0.26</v>
      </c>
      <c r="BL19">
        <f>raw!T65</f>
        <v>1.1399999999999999</v>
      </c>
      <c r="BM19">
        <f>raw!T66</f>
        <v>-0.45</v>
      </c>
      <c r="BN19">
        <f>raw!T67</f>
        <v>0.68</v>
      </c>
      <c r="BO19">
        <f>raw!T68</f>
        <v>-0.65</v>
      </c>
      <c r="BP19">
        <f>raw!T69</f>
        <v>-0.22</v>
      </c>
      <c r="BQ19">
        <f>raw!T70</f>
        <v>2.76</v>
      </c>
      <c r="BR19">
        <f>raw!T71</f>
        <v>-0.63</v>
      </c>
      <c r="BS19">
        <f>raw!T72</f>
        <v>0.18</v>
      </c>
      <c r="BT19">
        <f>raw!T73</f>
        <v>-0.5</v>
      </c>
      <c r="BU19">
        <f>raw!T74</f>
        <v>-0.98</v>
      </c>
      <c r="BV19">
        <f>raw!T75</f>
        <v>-0.62</v>
      </c>
      <c r="BW19">
        <f>raw!T76</f>
        <v>2.56</v>
      </c>
      <c r="BX19">
        <f>raw!T77</f>
        <v>-0.43</v>
      </c>
      <c r="BY19">
        <f>raw!T78</f>
        <v>3.07</v>
      </c>
      <c r="BZ19">
        <f>raw!T79</f>
        <v>-0.53</v>
      </c>
      <c r="CA19">
        <f>raw!T80</f>
        <v>0.11</v>
      </c>
      <c r="CB19">
        <f>raw!T81</f>
        <v>-0.76</v>
      </c>
      <c r="CC19">
        <f>raw!T82</f>
        <v>1.48</v>
      </c>
      <c r="CD19">
        <f>raw!T83</f>
        <v>-0.6</v>
      </c>
      <c r="CE19">
        <f>raw!T84</f>
        <v>-0.63</v>
      </c>
      <c r="CF19">
        <f>raw!T85</f>
        <v>0.69</v>
      </c>
      <c r="CG19">
        <f>raw!T86</f>
        <v>2.6</v>
      </c>
      <c r="CH19">
        <f>raw!T87</f>
        <v>1.18</v>
      </c>
      <c r="CI19">
        <f>raw!T88</f>
        <v>-0.23</v>
      </c>
      <c r="CJ19">
        <f>raw!T89</f>
        <v>0.92</v>
      </c>
      <c r="CK19">
        <f>raw!T90</f>
        <v>-0.46</v>
      </c>
      <c r="CL19">
        <f>raw!T91</f>
        <v>-0.8</v>
      </c>
      <c r="CM19">
        <f>raw!T92</f>
        <v>-0.61</v>
      </c>
      <c r="CN19">
        <f>raw!T93</f>
        <v>-0.24</v>
      </c>
      <c r="CO19">
        <f>raw!T94</f>
        <v>1.99</v>
      </c>
      <c r="CP19">
        <f>raw!T95</f>
        <v>2.9</v>
      </c>
      <c r="CQ19">
        <f>raw!T96</f>
        <v>-0.22</v>
      </c>
      <c r="CR19">
        <f>raw!T97</f>
        <v>0.02</v>
      </c>
      <c r="CS19">
        <f>raw!T98</f>
        <v>0.38</v>
      </c>
      <c r="CT19">
        <f>raw!T99</f>
        <v>1.02</v>
      </c>
      <c r="CU19">
        <f>raw!T100</f>
        <v>-0.57999999999999996</v>
      </c>
      <c r="CV19">
        <f>raw!T101</f>
        <v>-0.24</v>
      </c>
      <c r="CW19">
        <f>raw!T102</f>
        <v>-0.6</v>
      </c>
      <c r="CX19">
        <f>raw!T103</f>
        <v>-0.61</v>
      </c>
      <c r="CY19">
        <f>raw!T104</f>
        <v>1.48</v>
      </c>
      <c r="CZ19">
        <f>raw!T105</f>
        <v>0.12</v>
      </c>
      <c r="DA19">
        <f>raw!T106</f>
        <v>-0.08</v>
      </c>
      <c r="DB19">
        <f>raw!T107</f>
        <v>-0.4</v>
      </c>
      <c r="DC19">
        <f>raw!T108</f>
        <v>-0.55000000000000004</v>
      </c>
      <c r="DD19">
        <f>raw!T109</f>
        <v>-0.73</v>
      </c>
      <c r="DE19">
        <f>raw!T110</f>
        <v>-0.18</v>
      </c>
      <c r="DF19">
        <f>raw!T111</f>
        <v>-1.1000000000000001</v>
      </c>
      <c r="DG19">
        <f>raw!T112</f>
        <v>-0.03</v>
      </c>
      <c r="DH19">
        <f>raw!T113</f>
        <v>0.72</v>
      </c>
      <c r="DI19">
        <f>raw!T114</f>
        <v>0.49</v>
      </c>
      <c r="DJ19">
        <f>raw!T115</f>
        <v>0.42</v>
      </c>
      <c r="DK19">
        <f>raw!T116</f>
        <v>0.32</v>
      </c>
      <c r="DL19">
        <f>raw!T117</f>
        <v>-1.1100000000000001</v>
      </c>
      <c r="DM19">
        <f>raw!T118</f>
        <v>0.71</v>
      </c>
      <c r="DN19">
        <f>raw!T119</f>
        <v>-0.22</v>
      </c>
      <c r="DO19">
        <f>raw!T120</f>
        <v>-0.52</v>
      </c>
      <c r="DP19">
        <f>raw!T121</f>
        <v>-0.11</v>
      </c>
      <c r="DQ19">
        <f>raw!T122</f>
        <v>-0.92</v>
      </c>
      <c r="DR19">
        <f>raw!T123</f>
        <v>0.01</v>
      </c>
      <c r="DS19">
        <f>raw!T124</f>
        <v>-0.67</v>
      </c>
      <c r="DT19">
        <f>raw!T125</f>
        <v>-0.43</v>
      </c>
      <c r="DU19">
        <f>raw!T126</f>
        <v>0.27</v>
      </c>
      <c r="DV19">
        <f>raw!T127</f>
        <v>1.35</v>
      </c>
      <c r="DW19">
        <f>raw!T128</f>
        <v>1.71</v>
      </c>
      <c r="DX19">
        <f>raw!T129</f>
        <v>0</v>
      </c>
      <c r="DY19">
        <f>raw!T130</f>
        <v>0.22</v>
      </c>
      <c r="DZ19">
        <f>raw!T131</f>
        <v>-0.49</v>
      </c>
      <c r="EA19">
        <f>raw!T132</f>
        <v>0.02</v>
      </c>
      <c r="EB19">
        <f>raw!T133</f>
        <v>-0.51</v>
      </c>
      <c r="EC19">
        <f>raw!T134</f>
        <v>-0.28000000000000003</v>
      </c>
      <c r="ED19">
        <f>raw!T135</f>
        <v>1.58</v>
      </c>
      <c r="EE19">
        <f>raw!T136</f>
        <v>-1.21</v>
      </c>
      <c r="EF19">
        <f>raw!T137</f>
        <v>-0.55000000000000004</v>
      </c>
      <c r="EG19">
        <f>raw!T138</f>
        <v>-0.92</v>
      </c>
      <c r="EH19">
        <f>raw!T139</f>
        <v>-0.03</v>
      </c>
      <c r="EI19">
        <f>raw!T140</f>
        <v>-0.37</v>
      </c>
      <c r="EJ19">
        <f>raw!T141</f>
        <v>1.87</v>
      </c>
      <c r="EK19">
        <f>raw!T142</f>
        <v>-0.47</v>
      </c>
      <c r="EL19">
        <f>raw!T143</f>
        <v>-0.32</v>
      </c>
      <c r="EM19">
        <f>raw!T144</f>
        <v>-0.28000000000000003</v>
      </c>
      <c r="EN19">
        <f>raw!T145</f>
        <v>-0.71</v>
      </c>
      <c r="EO19">
        <f>raw!T146</f>
        <v>-0.5</v>
      </c>
      <c r="EP19">
        <f>raw!T147</f>
        <v>-0.21</v>
      </c>
      <c r="EQ19">
        <f>raw!T148</f>
        <v>-0.56999999999999995</v>
      </c>
      <c r="ER19">
        <f>raw!T149</f>
        <v>2.82</v>
      </c>
      <c r="ES19">
        <f>raw!T150</f>
        <v>0.51</v>
      </c>
      <c r="ET19">
        <f>raw!T151</f>
        <v>-0.91</v>
      </c>
      <c r="EU19">
        <f>raw!T152</f>
        <v>-0.44</v>
      </c>
      <c r="EV19">
        <f>raw!T153</f>
        <v>-0.33</v>
      </c>
      <c r="EW19">
        <f>raw!T154</f>
        <v>1.99</v>
      </c>
      <c r="EX19">
        <f>raw!T155</f>
        <v>-0.8</v>
      </c>
      <c r="EY19">
        <f>raw!T156</f>
        <v>0.03</v>
      </c>
      <c r="EZ19">
        <f>raw!T157</f>
        <v>-0.46</v>
      </c>
      <c r="FA19">
        <f>raw!T158</f>
        <v>0.62</v>
      </c>
      <c r="FB19">
        <f>raw!T159</f>
        <v>1.94</v>
      </c>
      <c r="FC19">
        <f>raw!T160</f>
        <v>-0.45</v>
      </c>
      <c r="FD19">
        <f>raw!T161</f>
        <v>-0.15</v>
      </c>
      <c r="FE19">
        <f>raw!T162</f>
        <v>0.71</v>
      </c>
      <c r="FF19">
        <f>raw!T163</f>
        <v>0.3</v>
      </c>
      <c r="FG19">
        <f>raw!T164</f>
        <v>-0.67</v>
      </c>
      <c r="FH19">
        <f>raw!T165</f>
        <v>-0.73</v>
      </c>
      <c r="FI19">
        <f>raw!T166</f>
        <v>0.12</v>
      </c>
      <c r="FJ19">
        <f>raw!T167</f>
        <v>-0.71</v>
      </c>
      <c r="FK19">
        <f>raw!T168</f>
        <v>1.31</v>
      </c>
      <c r="FL19">
        <f>raw!T169</f>
        <v>-0.5</v>
      </c>
      <c r="FM19">
        <f>raw!T170</f>
        <v>0.34</v>
      </c>
      <c r="FN19">
        <f>raw!T171</f>
        <v>-0.06</v>
      </c>
      <c r="FO19">
        <f>raw!T172</f>
        <v>-0.71</v>
      </c>
      <c r="FP19">
        <f>raw!T173</f>
        <v>0.65</v>
      </c>
      <c r="FQ19">
        <f>raw!T174</f>
        <v>-0.46</v>
      </c>
      <c r="FR19">
        <f>raw!T175</f>
        <v>2.0499999999999998</v>
      </c>
      <c r="FS19">
        <f>raw!T176</f>
        <v>0.49</v>
      </c>
      <c r="FT19">
        <f>raw!T177</f>
        <v>-0.84</v>
      </c>
      <c r="FU19">
        <f>raw!T178</f>
        <v>0.32</v>
      </c>
      <c r="FV19">
        <f>raw!T179</f>
        <v>-0.81</v>
      </c>
      <c r="FW19">
        <f>raw!T180</f>
        <v>-0.06</v>
      </c>
      <c r="FX19">
        <f>raw!T181</f>
        <v>-0.66</v>
      </c>
      <c r="FY19">
        <f>raw!T182</f>
        <v>0.4</v>
      </c>
      <c r="FZ19">
        <f>raw!T183</f>
        <v>-0.65</v>
      </c>
      <c r="GA19">
        <f>raw!T184</f>
        <v>1.29</v>
      </c>
      <c r="GB19">
        <f>raw!T185</f>
        <v>1.08</v>
      </c>
      <c r="GC19">
        <f>raw!T186</f>
        <v>0.28000000000000003</v>
      </c>
      <c r="GD19">
        <f>raw!T187</f>
        <v>0.62</v>
      </c>
      <c r="GE19">
        <f>raw!T188</f>
        <v>-1.07</v>
      </c>
      <c r="GF19">
        <f>raw!T189</f>
        <v>0.85</v>
      </c>
      <c r="GG19">
        <f>raw!T190</f>
        <v>-0.75</v>
      </c>
      <c r="GH19">
        <f>raw!T191</f>
        <v>-0.23</v>
      </c>
      <c r="GI19">
        <f>raw!T192</f>
        <v>-0.63</v>
      </c>
      <c r="GJ19">
        <f>raw!T193</f>
        <v>-0.71</v>
      </c>
      <c r="GK19">
        <f>raw!T194</f>
        <v>0.19</v>
      </c>
      <c r="GL19">
        <f>raw!T195</f>
        <v>-0.85</v>
      </c>
      <c r="GM19">
        <f>raw!T196</f>
        <v>-0.74</v>
      </c>
      <c r="GN19">
        <f>raw!T197</f>
        <v>1.35</v>
      </c>
      <c r="GO19">
        <f>raw!T198</f>
        <v>-0.44</v>
      </c>
      <c r="GP19">
        <f>raw!T199</f>
        <v>-0.44</v>
      </c>
      <c r="GQ19">
        <f>raw!T200</f>
        <v>-0.96</v>
      </c>
      <c r="GR19">
        <f>raw!T201</f>
        <v>-0.56000000000000005</v>
      </c>
      <c r="GS19">
        <f>raw!S202</f>
        <v>0.24</v>
      </c>
    </row>
    <row r="20" spans="1:201" x14ac:dyDescent="0.35">
      <c r="A20" t="str">
        <f>raw!U2</f>
        <v>STL</v>
      </c>
      <c r="B20">
        <f>raw!U3</f>
        <v>1.887</v>
      </c>
      <c r="C20">
        <f>raw!U4</f>
        <v>1.51</v>
      </c>
      <c r="D20">
        <f>raw!U5</f>
        <v>0.49</v>
      </c>
      <c r="E20">
        <f>raw!U6</f>
        <v>0.54</v>
      </c>
      <c r="F20">
        <f>raw!U7</f>
        <v>2.15</v>
      </c>
      <c r="G20">
        <f>raw!U8</f>
        <v>0.68</v>
      </c>
      <c r="H20">
        <f>raw!U9</f>
        <v>1</v>
      </c>
      <c r="I20">
        <f>raw!U10</f>
        <v>1.03</v>
      </c>
      <c r="J20">
        <f>raw!U11</f>
        <v>0.1</v>
      </c>
      <c r="K20">
        <f>raw!U12</f>
        <v>0.27</v>
      </c>
      <c r="L20">
        <f>raw!U13</f>
        <v>-0.2</v>
      </c>
      <c r="M20">
        <f>raw!U14</f>
        <v>-6.6500000000000004E-2</v>
      </c>
      <c r="N20">
        <f>raw!U15</f>
        <v>1.86</v>
      </c>
      <c r="O20">
        <f>raw!U16</f>
        <v>0.49</v>
      </c>
      <c r="P20">
        <f>raw!U17</f>
        <v>-0.51</v>
      </c>
      <c r="Q20">
        <f>raw!U18</f>
        <v>2.15</v>
      </c>
      <c r="R20">
        <f>raw!U19</f>
        <v>1.25</v>
      </c>
      <c r="S20">
        <f>raw!U20</f>
        <v>0.27</v>
      </c>
      <c r="T20">
        <f>raw!U21</f>
        <v>-0.05</v>
      </c>
      <c r="U20">
        <f>raw!U22</f>
        <v>0.61</v>
      </c>
      <c r="V20">
        <f>raw!U23</f>
        <v>0.83</v>
      </c>
      <c r="W20">
        <f>raw!U24</f>
        <v>-0.34</v>
      </c>
      <c r="X20">
        <f>raw!U25</f>
        <v>0.68</v>
      </c>
      <c r="Y20">
        <f>raw!U26</f>
        <v>-0.46</v>
      </c>
      <c r="Z20">
        <f>raw!U27</f>
        <v>0.46</v>
      </c>
      <c r="AA20">
        <f>raw!U28</f>
        <v>1.34</v>
      </c>
      <c r="AB20">
        <f>raw!U29</f>
        <v>1.03</v>
      </c>
      <c r="AC20">
        <f>raw!U30</f>
        <v>2.37</v>
      </c>
      <c r="AD20">
        <f>raw!U31</f>
        <v>-0.42</v>
      </c>
      <c r="AE20">
        <f>raw!U32</f>
        <v>-0.54</v>
      </c>
      <c r="AF20">
        <f>raw!U33</f>
        <v>0.56000000000000005</v>
      </c>
      <c r="AG20">
        <f>raw!U34</f>
        <v>1.29</v>
      </c>
      <c r="AH20">
        <f>raw!U35</f>
        <v>-0.59</v>
      </c>
      <c r="AI20">
        <f>raw!U36</f>
        <v>1.22</v>
      </c>
      <c r="AJ20">
        <f>raw!U37</f>
        <v>0.22</v>
      </c>
      <c r="AK20">
        <f>raw!U38</f>
        <v>0.49</v>
      </c>
      <c r="AL20">
        <f>raw!U39</f>
        <v>2.98</v>
      </c>
      <c r="AM20">
        <f>raw!U40</f>
        <v>-0.2</v>
      </c>
      <c r="AN20">
        <f>raw!U41</f>
        <v>-0.54</v>
      </c>
      <c r="AO20">
        <f>raw!U42</f>
        <v>-0.66</v>
      </c>
      <c r="AP20">
        <f>raw!U43</f>
        <v>-0.2</v>
      </c>
      <c r="AQ20">
        <f>raw!U44</f>
        <v>0.17</v>
      </c>
      <c r="AR20">
        <f>raw!U45</f>
        <v>1.69</v>
      </c>
      <c r="AS20">
        <f>raw!U46</f>
        <v>0.05</v>
      </c>
      <c r="AT20">
        <f>raw!U47</f>
        <v>0.61</v>
      </c>
      <c r="AU20">
        <f>raw!U48</f>
        <v>1.44</v>
      </c>
      <c r="AV20">
        <f>raw!U49</f>
        <v>-0.59</v>
      </c>
      <c r="AW20">
        <f>raw!U50</f>
        <v>-0.46</v>
      </c>
      <c r="AX20">
        <f>raw!U51</f>
        <v>-1</v>
      </c>
      <c r="AY20">
        <f>raw!U52</f>
        <v>-1.17</v>
      </c>
      <c r="AZ20">
        <f>raw!U53</f>
        <v>0.98</v>
      </c>
      <c r="BA20">
        <f>raw!U54</f>
        <v>0.2</v>
      </c>
      <c r="BB20">
        <f>raw!U55</f>
        <v>0.64</v>
      </c>
      <c r="BC20">
        <f>raw!U56</f>
        <v>0.22</v>
      </c>
      <c r="BD20">
        <f>raw!U57</f>
        <v>-0.2</v>
      </c>
      <c r="BE20">
        <f>raw!U58</f>
        <v>-0.24</v>
      </c>
      <c r="BF20">
        <f>raw!U59</f>
        <v>1.95</v>
      </c>
      <c r="BG20">
        <f>raw!U60</f>
        <v>-0.24</v>
      </c>
      <c r="BH20">
        <f>raw!U61</f>
        <v>-0.49</v>
      </c>
      <c r="BI20">
        <f>raw!U62</f>
        <v>0.66</v>
      </c>
      <c r="BJ20">
        <f>raw!U63</f>
        <v>1.44</v>
      </c>
      <c r="BK20">
        <f>raw!U64</f>
        <v>1.83</v>
      </c>
      <c r="BL20">
        <f>raw!U65</f>
        <v>2.39</v>
      </c>
      <c r="BM20">
        <f>raw!U66</f>
        <v>-0.59</v>
      </c>
      <c r="BN20">
        <f>raw!U67</f>
        <v>0.51</v>
      </c>
      <c r="BO20">
        <f>raw!U68</f>
        <v>0</v>
      </c>
      <c r="BP20">
        <f>raw!U69</f>
        <v>0.76</v>
      </c>
      <c r="BQ20">
        <f>raw!U70</f>
        <v>1.66</v>
      </c>
      <c r="BR20">
        <f>raw!U71</f>
        <v>-0.17</v>
      </c>
      <c r="BS20">
        <f>raw!U72</f>
        <v>-0.12</v>
      </c>
      <c r="BT20">
        <f>raw!U73</f>
        <v>0.02</v>
      </c>
      <c r="BU20">
        <f>raw!U74</f>
        <v>-1.59</v>
      </c>
      <c r="BV20">
        <f>raw!U75</f>
        <v>-0.98</v>
      </c>
      <c r="BW20">
        <f>raw!U76</f>
        <v>-0.73</v>
      </c>
      <c r="BX20">
        <f>raw!U77</f>
        <v>-0.61</v>
      </c>
      <c r="BY20">
        <f>raw!U78</f>
        <v>0.49</v>
      </c>
      <c r="BZ20">
        <f>raw!U79</f>
        <v>-7.0000000000000007E-2</v>
      </c>
      <c r="CA20">
        <f>raw!U80</f>
        <v>-0.95</v>
      </c>
      <c r="CB20">
        <f>raw!U81</f>
        <v>-0.28999999999999998</v>
      </c>
      <c r="CC20">
        <f>raw!U82</f>
        <v>0.49</v>
      </c>
      <c r="CD20">
        <f>raw!U83</f>
        <v>-1.44</v>
      </c>
      <c r="CE20">
        <f>raw!U84</f>
        <v>0.78</v>
      </c>
      <c r="CF20">
        <f>raw!U85</f>
        <v>-0.27</v>
      </c>
      <c r="CG20">
        <f>raw!U86</f>
        <v>1.56</v>
      </c>
      <c r="CH20">
        <f>raw!U87</f>
        <v>1.71</v>
      </c>
      <c r="CI20">
        <f>raw!U88</f>
        <v>-0.98</v>
      </c>
      <c r="CJ20">
        <f>raw!U89</f>
        <v>1.51</v>
      </c>
      <c r="CK20">
        <f>raw!U90</f>
        <v>1.59</v>
      </c>
      <c r="CL20">
        <f>raw!U91</f>
        <v>0.71</v>
      </c>
      <c r="CM20">
        <f>raw!U92</f>
        <v>-0.22</v>
      </c>
      <c r="CN20">
        <f>raw!U93</f>
        <v>-1.44</v>
      </c>
      <c r="CO20">
        <f>raw!U94</f>
        <v>1.17</v>
      </c>
      <c r="CP20">
        <f>raw!U95</f>
        <v>2.17</v>
      </c>
      <c r="CQ20">
        <f>raw!U96</f>
        <v>0.71</v>
      </c>
      <c r="CR20">
        <f>raw!U97</f>
        <v>-0.05</v>
      </c>
      <c r="CS20">
        <f>raw!U98</f>
        <v>0.46</v>
      </c>
      <c r="CT20">
        <f>raw!U99</f>
        <v>1.29</v>
      </c>
      <c r="CU20">
        <f>raw!U100</f>
        <v>-0.71</v>
      </c>
      <c r="CV20">
        <f>raw!U101</f>
        <v>0.28999999999999998</v>
      </c>
      <c r="CW20">
        <f>raw!U102</f>
        <v>-1.56</v>
      </c>
      <c r="CX20">
        <f>raw!U103</f>
        <v>-0.98</v>
      </c>
      <c r="CY20">
        <f>raw!U104</f>
        <v>0.46</v>
      </c>
      <c r="CZ20">
        <f>raw!U105</f>
        <v>0.49</v>
      </c>
      <c r="DA20">
        <f>raw!U106</f>
        <v>-0.2</v>
      </c>
      <c r="DB20">
        <f>raw!U107</f>
        <v>-1.47</v>
      </c>
      <c r="DC20">
        <f>raw!U108</f>
        <v>-0.85</v>
      </c>
      <c r="DD20">
        <f>raw!U109</f>
        <v>0.49</v>
      </c>
      <c r="DE20">
        <f>raw!U110</f>
        <v>1</v>
      </c>
      <c r="DF20">
        <f>raw!U111</f>
        <v>-0.85</v>
      </c>
      <c r="DG20">
        <f>raw!U112</f>
        <v>-0.49</v>
      </c>
      <c r="DH20">
        <f>raw!U113</f>
        <v>-0.2</v>
      </c>
      <c r="DI20">
        <f>raw!U114</f>
        <v>-0.2</v>
      </c>
      <c r="DJ20">
        <f>raw!U115</f>
        <v>0.37</v>
      </c>
      <c r="DK20">
        <f>raw!U116</f>
        <v>0.2</v>
      </c>
      <c r="DL20">
        <f>raw!U117</f>
        <v>-0.93</v>
      </c>
      <c r="DM20">
        <f>raw!U118</f>
        <v>0.61</v>
      </c>
      <c r="DN20">
        <f>raw!U119</f>
        <v>0.49</v>
      </c>
      <c r="DO20">
        <f>raw!U120</f>
        <v>-0.02</v>
      </c>
      <c r="DP20">
        <f>raw!U121</f>
        <v>0.15</v>
      </c>
      <c r="DQ20">
        <f>raw!U122</f>
        <v>-0.85</v>
      </c>
      <c r="DR20">
        <f>raw!U123</f>
        <v>1.27</v>
      </c>
      <c r="DS20">
        <f>raw!U124</f>
        <v>0.66</v>
      </c>
      <c r="DT20">
        <f>raw!U125</f>
        <v>0.61</v>
      </c>
      <c r="DU20">
        <f>raw!U126</f>
        <v>0.15</v>
      </c>
      <c r="DV20">
        <f>raw!U127</f>
        <v>-0.24</v>
      </c>
      <c r="DW20">
        <f>raw!U128</f>
        <v>0.98</v>
      </c>
      <c r="DX20">
        <f>raw!U129</f>
        <v>-0.66</v>
      </c>
      <c r="DY20">
        <f>raw!U130</f>
        <v>0.02</v>
      </c>
      <c r="DZ20">
        <f>raw!U131</f>
        <v>0.51</v>
      </c>
      <c r="EA20">
        <f>raw!U132</f>
        <v>-0.51</v>
      </c>
      <c r="EB20">
        <f>raw!U133</f>
        <v>0</v>
      </c>
      <c r="EC20">
        <f>raw!U134</f>
        <v>-0.56000000000000005</v>
      </c>
      <c r="ED20">
        <f>raw!U135</f>
        <v>-0.59</v>
      </c>
      <c r="EE20">
        <f>raw!U136</f>
        <v>-1.44</v>
      </c>
      <c r="EF20">
        <f>raw!U137</f>
        <v>-0.9</v>
      </c>
      <c r="EG20">
        <f>raw!U138</f>
        <v>-1</v>
      </c>
      <c r="EH20">
        <f>raw!U139</f>
        <v>0.28999999999999998</v>
      </c>
      <c r="EI20">
        <f>raw!U140</f>
        <v>0.37</v>
      </c>
      <c r="EJ20">
        <f>raw!U141</f>
        <v>0.42</v>
      </c>
      <c r="EK20">
        <f>raw!U142</f>
        <v>-0.71</v>
      </c>
      <c r="EL20">
        <f>raw!U143</f>
        <v>-0.05</v>
      </c>
      <c r="EM20">
        <f>raw!U144</f>
        <v>-1.59</v>
      </c>
      <c r="EN20">
        <f>raw!U145</f>
        <v>0.37</v>
      </c>
      <c r="EO20">
        <f>raw!U146</f>
        <v>-0.32</v>
      </c>
      <c r="EP20">
        <f>raw!U147</f>
        <v>-0.78</v>
      </c>
      <c r="EQ20">
        <f>raw!U148</f>
        <v>1.88</v>
      </c>
      <c r="ER20">
        <f>raw!U149</f>
        <v>0.68</v>
      </c>
      <c r="ES20">
        <f>raw!U150</f>
        <v>0.24</v>
      </c>
      <c r="ET20">
        <f>raw!U151</f>
        <v>-0.27</v>
      </c>
      <c r="EU20">
        <f>raw!U152</f>
        <v>-0.24</v>
      </c>
      <c r="EV20">
        <f>raw!U153</f>
        <v>-0.71</v>
      </c>
      <c r="EW20">
        <f>raw!U154</f>
        <v>0.51</v>
      </c>
      <c r="EX20">
        <f>raw!U155</f>
        <v>0.12</v>
      </c>
      <c r="EY20">
        <f>raw!U156</f>
        <v>0.68</v>
      </c>
      <c r="EZ20">
        <f>raw!U157</f>
        <v>0.78</v>
      </c>
      <c r="FA20">
        <f>raw!U158</f>
        <v>-0.9</v>
      </c>
      <c r="FB20">
        <f>raw!U159</f>
        <v>0.71</v>
      </c>
      <c r="FC20">
        <f>raw!U160</f>
        <v>-0.85</v>
      </c>
      <c r="FD20">
        <f>raw!U161</f>
        <v>1.27</v>
      </c>
      <c r="FE20">
        <f>raw!U162</f>
        <v>0.83</v>
      </c>
      <c r="FF20">
        <f>raw!U163</f>
        <v>-0.27</v>
      </c>
      <c r="FG20">
        <f>raw!U164</f>
        <v>0.73</v>
      </c>
      <c r="FH20">
        <f>raw!U165</f>
        <v>0.49</v>
      </c>
      <c r="FI20">
        <f>raw!U166</f>
        <v>0.39</v>
      </c>
      <c r="FJ20">
        <f>raw!U167</f>
        <v>-1.07</v>
      </c>
      <c r="FK20">
        <f>raw!U168</f>
        <v>-0.15</v>
      </c>
      <c r="FL20">
        <f>raw!U169</f>
        <v>0.81</v>
      </c>
      <c r="FM20">
        <f>raw!U170</f>
        <v>-0.61</v>
      </c>
      <c r="FN20">
        <f>raw!U171</f>
        <v>-0.02</v>
      </c>
      <c r="FO20">
        <f>raw!U172</f>
        <v>0.56000000000000005</v>
      </c>
      <c r="FP20">
        <f>raw!U173</f>
        <v>-0.15</v>
      </c>
      <c r="FQ20">
        <f>raw!U174</f>
        <v>-0.88</v>
      </c>
      <c r="FR20">
        <f>raw!U175</f>
        <v>0.81</v>
      </c>
      <c r="FS20">
        <f>raw!U176</f>
        <v>-0.76</v>
      </c>
      <c r="FT20">
        <f>raw!U177</f>
        <v>-1.2</v>
      </c>
      <c r="FU20">
        <f>raw!U178</f>
        <v>-0.34</v>
      </c>
      <c r="FV20">
        <f>raw!U179</f>
        <v>-0.61</v>
      </c>
      <c r="FW20">
        <f>raw!U180</f>
        <v>0.46</v>
      </c>
      <c r="FX20">
        <f>raw!U181</f>
        <v>-0.59</v>
      </c>
      <c r="FY20">
        <f>raw!U182</f>
        <v>-0.68</v>
      </c>
      <c r="FZ20">
        <f>raw!U183</f>
        <v>0.44</v>
      </c>
      <c r="GA20">
        <f>raw!U184</f>
        <v>-0.59</v>
      </c>
      <c r="GB20">
        <f>raw!U185</f>
        <v>-0.1</v>
      </c>
      <c r="GC20">
        <f>raw!U186</f>
        <v>1.07</v>
      </c>
      <c r="GD20">
        <f>raw!U187</f>
        <v>0.51</v>
      </c>
      <c r="GE20">
        <f>raw!U188</f>
        <v>-1.34</v>
      </c>
      <c r="GF20">
        <f>raw!U189</f>
        <v>0.51</v>
      </c>
      <c r="GG20">
        <f>raw!U190</f>
        <v>-0.12</v>
      </c>
      <c r="GH20">
        <f>raw!U191</f>
        <v>0</v>
      </c>
      <c r="GI20">
        <f>raw!U192</f>
        <v>-0.98</v>
      </c>
      <c r="GJ20">
        <f>raw!U193</f>
        <v>-1.42</v>
      </c>
      <c r="GK20">
        <f>raw!U194</f>
        <v>-1.51</v>
      </c>
      <c r="GL20">
        <f>raw!U195</f>
        <v>0.51</v>
      </c>
      <c r="GM20">
        <f>raw!U196</f>
        <v>-0.76</v>
      </c>
      <c r="GN20">
        <f>raw!U197</f>
        <v>-0.98</v>
      </c>
      <c r="GO20">
        <f>raw!U198</f>
        <v>-1</v>
      </c>
      <c r="GP20">
        <f>raw!U199</f>
        <v>-0.34</v>
      </c>
      <c r="GQ20">
        <f>raw!U200</f>
        <v>-1.22</v>
      </c>
      <c r="GR20">
        <f>raw!U201</f>
        <v>0.68</v>
      </c>
      <c r="GS20">
        <f>raw!T202</f>
        <v>-0.34</v>
      </c>
    </row>
    <row r="21" spans="1:201" x14ac:dyDescent="0.35">
      <c r="A21" t="str">
        <f>raw!V2</f>
        <v>BLK</v>
      </c>
      <c r="B21">
        <f>raw!V3</f>
        <v>0.79049999999999998</v>
      </c>
      <c r="C21">
        <f>raw!V4</f>
        <v>4.38</v>
      </c>
      <c r="D21">
        <f>raw!V5</f>
        <v>2.41</v>
      </c>
      <c r="E21">
        <f>raw!V6</f>
        <v>-0.66</v>
      </c>
      <c r="F21">
        <f>raw!V7</f>
        <v>0.15</v>
      </c>
      <c r="G21">
        <f>raw!V8</f>
        <v>-0.15</v>
      </c>
      <c r="H21">
        <f>raw!V9</f>
        <v>0.49</v>
      </c>
      <c r="I21">
        <f>raw!V10</f>
        <v>-0.15</v>
      </c>
      <c r="J21">
        <f>raw!V11</f>
        <v>2.46</v>
      </c>
      <c r="K21">
        <f>raw!V12</f>
        <v>-1.05</v>
      </c>
      <c r="L21">
        <f>raw!V13</f>
        <v>2.68</v>
      </c>
      <c r="M21">
        <f>raw!V14</f>
        <v>-0.53200000000000003</v>
      </c>
      <c r="N21">
        <f>raw!V15</f>
        <v>-0.22</v>
      </c>
      <c r="O21">
        <f>raw!V16</f>
        <v>-0.54</v>
      </c>
      <c r="P21">
        <f>raw!V17</f>
        <v>3.6</v>
      </c>
      <c r="Q21">
        <f>raw!V18</f>
        <v>0.15</v>
      </c>
      <c r="R21">
        <f>raw!V19</f>
        <v>0.78</v>
      </c>
      <c r="S21">
        <f>raw!V20</f>
        <v>1.17</v>
      </c>
      <c r="T21">
        <f>raw!V21</f>
        <v>0.63</v>
      </c>
      <c r="U21">
        <f>raw!V22</f>
        <v>2.02</v>
      </c>
      <c r="V21">
        <f>raw!V23</f>
        <v>2.48</v>
      </c>
      <c r="W21">
        <f>raw!V24</f>
        <v>1.44</v>
      </c>
      <c r="X21">
        <f>raw!V25</f>
        <v>-0.1</v>
      </c>
      <c r="Y21">
        <f>raw!V26</f>
        <v>3.82</v>
      </c>
      <c r="Z21">
        <f>raw!V27</f>
        <v>-1.05</v>
      </c>
      <c r="AA21">
        <f>raw!V28</f>
        <v>-0.85</v>
      </c>
      <c r="AB21">
        <f>raw!V29</f>
        <v>0.51</v>
      </c>
      <c r="AC21">
        <f>raw!V30</f>
        <v>-0.54</v>
      </c>
      <c r="AD21">
        <f>raw!V31</f>
        <v>4.5</v>
      </c>
      <c r="AE21">
        <f>raw!V32</f>
        <v>0.28999999999999998</v>
      </c>
      <c r="AF21">
        <f>raw!V33</f>
        <v>-0.37</v>
      </c>
      <c r="AG21">
        <f>raw!V34</f>
        <v>-0.37</v>
      </c>
      <c r="AH21">
        <f>raw!V35</f>
        <v>2.2400000000000002</v>
      </c>
      <c r="AI21">
        <f>raw!V36</f>
        <v>-7.0000000000000007E-2</v>
      </c>
      <c r="AJ21">
        <f>raw!V37</f>
        <v>-0.56000000000000005</v>
      </c>
      <c r="AK21">
        <f>raw!V38</f>
        <v>-0.78</v>
      </c>
      <c r="AL21">
        <f>raw!V39</f>
        <v>0.19</v>
      </c>
      <c r="AM21">
        <f>raw!V40</f>
        <v>3.97</v>
      </c>
      <c r="AN21">
        <f>raw!V41</f>
        <v>1.29</v>
      </c>
      <c r="AO21">
        <f>raw!V42</f>
        <v>1.66</v>
      </c>
      <c r="AP21">
        <f>raw!V43</f>
        <v>3.02</v>
      </c>
      <c r="AQ21">
        <f>raw!V44</f>
        <v>0.83</v>
      </c>
      <c r="AR21">
        <f>raw!V45</f>
        <v>1.68</v>
      </c>
      <c r="AS21">
        <f>raw!V46</f>
        <v>3.46</v>
      </c>
      <c r="AT21">
        <f>raw!V47</f>
        <v>-0.57999999999999996</v>
      </c>
      <c r="AU21">
        <f>raw!V48</f>
        <v>-0.39</v>
      </c>
      <c r="AV21">
        <f>raw!V49</f>
        <v>-0.15</v>
      </c>
      <c r="AW21">
        <f>raw!V50</f>
        <v>0.19</v>
      </c>
      <c r="AX21">
        <f>raw!V51</f>
        <v>1.34</v>
      </c>
      <c r="AY21">
        <f>raw!V52</f>
        <v>1.19</v>
      </c>
      <c r="AZ21">
        <f>raw!V53</f>
        <v>-7.0000000000000007E-2</v>
      </c>
      <c r="BA21">
        <f>raw!V54</f>
        <v>1.17</v>
      </c>
      <c r="BB21">
        <f>raw!V55</f>
        <v>-0.57999999999999996</v>
      </c>
      <c r="BC21">
        <f>raw!V56</f>
        <v>0.28999999999999998</v>
      </c>
      <c r="BD21">
        <f>raw!V57</f>
        <v>0.12</v>
      </c>
      <c r="BE21">
        <f>raw!V58</f>
        <v>1.53</v>
      </c>
      <c r="BF21">
        <f>raw!V59</f>
        <v>2.73</v>
      </c>
      <c r="BG21">
        <f>raw!V60</f>
        <v>0.95</v>
      </c>
      <c r="BH21">
        <f>raw!V61</f>
        <v>-0.32</v>
      </c>
      <c r="BI21">
        <f>raw!V62</f>
        <v>-0.34</v>
      </c>
      <c r="BJ21">
        <f>raw!V63</f>
        <v>0.51</v>
      </c>
      <c r="BK21">
        <f>raw!V64</f>
        <v>0.46</v>
      </c>
      <c r="BL21">
        <f>raw!V65</f>
        <v>-0.49</v>
      </c>
      <c r="BM21">
        <f>raw!V66</f>
        <v>1.95</v>
      </c>
      <c r="BN21">
        <f>raw!V67</f>
        <v>-1.02</v>
      </c>
      <c r="BO21">
        <f>raw!V68</f>
        <v>1.68</v>
      </c>
      <c r="BP21">
        <f>raw!V69</f>
        <v>-0.28999999999999998</v>
      </c>
      <c r="BQ21">
        <f>raw!V70</f>
        <v>0</v>
      </c>
      <c r="BR21">
        <f>raw!V71</f>
        <v>2.5099999999999998</v>
      </c>
      <c r="BS21">
        <f>raw!V72</f>
        <v>-0.83</v>
      </c>
      <c r="BT21">
        <f>raw!V73</f>
        <v>0.02</v>
      </c>
      <c r="BU21">
        <f>raw!V74</f>
        <v>3.19</v>
      </c>
      <c r="BV21">
        <f>raw!V75</f>
        <v>2.2200000000000002</v>
      </c>
      <c r="BW21">
        <f>raw!V76</f>
        <v>-0.8</v>
      </c>
      <c r="BX21">
        <f>raw!V77</f>
        <v>-0.54</v>
      </c>
      <c r="BY21">
        <f>raw!V78</f>
        <v>-0.49</v>
      </c>
      <c r="BZ21">
        <f>raw!V79</f>
        <v>1.63</v>
      </c>
      <c r="CA21">
        <f>raw!V80</f>
        <v>-0.54</v>
      </c>
      <c r="CB21">
        <f>raw!V81</f>
        <v>-0.22</v>
      </c>
      <c r="CC21">
        <f>raw!V82</f>
        <v>-0.28999999999999998</v>
      </c>
      <c r="CD21">
        <f>raw!V83</f>
        <v>1.66</v>
      </c>
      <c r="CE21">
        <f>raw!V84</f>
        <v>0.56000000000000005</v>
      </c>
      <c r="CF21">
        <f>raw!V85</f>
        <v>-0.39</v>
      </c>
      <c r="CG21">
        <f>raw!V86</f>
        <v>0.22</v>
      </c>
      <c r="CH21">
        <f>raw!V87</f>
        <v>-7.0000000000000007E-2</v>
      </c>
      <c r="CI21">
        <f>raw!V88</f>
        <v>-1.05</v>
      </c>
      <c r="CJ21">
        <f>raw!V89</f>
        <v>-0.27</v>
      </c>
      <c r="CK21">
        <f>raw!V90</f>
        <v>0.51</v>
      </c>
      <c r="CL21">
        <f>raw!V91</f>
        <v>2.75</v>
      </c>
      <c r="CM21">
        <f>raw!V92</f>
        <v>1.17</v>
      </c>
      <c r="CN21">
        <f>raw!V93</f>
        <v>-0.78</v>
      </c>
      <c r="CO21">
        <f>raw!V94</f>
        <v>0.78</v>
      </c>
      <c r="CP21">
        <f>raw!V95</f>
        <v>-0.12</v>
      </c>
      <c r="CQ21">
        <f>raw!V96</f>
        <v>-0.12</v>
      </c>
      <c r="CR21">
        <f>raw!V97</f>
        <v>0.05</v>
      </c>
      <c r="CS21">
        <f>raw!V98</f>
        <v>-0.8</v>
      </c>
      <c r="CT21">
        <f>raw!V99</f>
        <v>-0.73</v>
      </c>
      <c r="CU21">
        <f>raw!V100</f>
        <v>-0.02</v>
      </c>
      <c r="CV21">
        <f>raw!V101</f>
        <v>-0.73</v>
      </c>
      <c r="CW21">
        <f>raw!V102</f>
        <v>1.31</v>
      </c>
      <c r="CX21">
        <f>raw!V103</f>
        <v>0.68</v>
      </c>
      <c r="CY21">
        <f>raw!V104</f>
        <v>-1</v>
      </c>
      <c r="CZ21">
        <f>raw!V105</f>
        <v>0.71</v>
      </c>
      <c r="DA21">
        <f>raw!V106</f>
        <v>1.46</v>
      </c>
      <c r="DB21">
        <f>raw!V107</f>
        <v>1.02</v>
      </c>
      <c r="DC21">
        <f>raw!V108</f>
        <v>-1.07</v>
      </c>
      <c r="DD21">
        <f>raw!V109</f>
        <v>-0.56000000000000005</v>
      </c>
      <c r="DE21">
        <f>raw!V110</f>
        <v>0.28999999999999998</v>
      </c>
      <c r="DF21">
        <f>raw!V111</f>
        <v>2.09</v>
      </c>
      <c r="DG21">
        <f>raw!V112</f>
        <v>-0.02</v>
      </c>
      <c r="DH21">
        <f>raw!V113</f>
        <v>0.19</v>
      </c>
      <c r="DI21">
        <f>raw!V114</f>
        <v>0.95</v>
      </c>
      <c r="DJ21">
        <f>raw!V115</f>
        <v>-0.83</v>
      </c>
      <c r="DK21">
        <f>raw!V116</f>
        <v>-0.57999999999999996</v>
      </c>
      <c r="DL21">
        <f>raw!V117</f>
        <v>2.2400000000000002</v>
      </c>
      <c r="DM21">
        <f>raw!V118</f>
        <v>-0.02</v>
      </c>
      <c r="DN21">
        <f>raw!V119</f>
        <v>-0.19</v>
      </c>
      <c r="DO21">
        <f>raw!V120</f>
        <v>0.15</v>
      </c>
      <c r="DP21">
        <f>raw!V121</f>
        <v>0.8</v>
      </c>
      <c r="DQ21">
        <f>raw!V122</f>
        <v>1.1000000000000001</v>
      </c>
      <c r="DR21">
        <f>raw!V123</f>
        <v>-0.49</v>
      </c>
      <c r="DS21">
        <f>raw!V124</f>
        <v>0.44</v>
      </c>
      <c r="DT21">
        <f>raw!V125</f>
        <v>-0.93</v>
      </c>
      <c r="DU21">
        <f>raw!V126</f>
        <v>-0.88</v>
      </c>
      <c r="DV21">
        <f>raw!V127</f>
        <v>-0.51</v>
      </c>
      <c r="DW21">
        <f>raw!V128</f>
        <v>-0.75</v>
      </c>
      <c r="DX21">
        <f>raw!V129</f>
        <v>-0.54</v>
      </c>
      <c r="DY21">
        <f>raw!V130</f>
        <v>-0.19</v>
      </c>
      <c r="DZ21">
        <f>raw!V131</f>
        <v>-0.05</v>
      </c>
      <c r="EA21">
        <f>raw!V132</f>
        <v>-0.73</v>
      </c>
      <c r="EB21">
        <f>raw!V133</f>
        <v>0.22</v>
      </c>
      <c r="EC21">
        <f>raw!V134</f>
        <v>-1</v>
      </c>
      <c r="ED21">
        <f>raw!V135</f>
        <v>-0.83</v>
      </c>
      <c r="EE21">
        <f>raw!V136</f>
        <v>2.56</v>
      </c>
      <c r="EF21">
        <f>raw!V137</f>
        <v>1.1000000000000001</v>
      </c>
      <c r="EG21">
        <f>raw!V138</f>
        <v>2.73</v>
      </c>
      <c r="EH21">
        <f>raw!V139</f>
        <v>-0.1</v>
      </c>
      <c r="EI21">
        <f>raw!V140</f>
        <v>-0.22</v>
      </c>
      <c r="EJ21">
        <f>raw!V141</f>
        <v>-0.85</v>
      </c>
      <c r="EK21">
        <f>raw!V142</f>
        <v>0.73</v>
      </c>
      <c r="EL21">
        <f>raw!V143</f>
        <v>1.44</v>
      </c>
      <c r="EM21">
        <f>raw!V144</f>
        <v>0.22</v>
      </c>
      <c r="EN21">
        <f>raw!V145</f>
        <v>-0.12</v>
      </c>
      <c r="EO21">
        <f>raw!V146</f>
        <v>0.22</v>
      </c>
      <c r="EP21">
        <f>raw!V147</f>
        <v>-0.83</v>
      </c>
      <c r="EQ21">
        <f>raw!V148</f>
        <v>0.8</v>
      </c>
      <c r="ER21">
        <f>raw!V149</f>
        <v>0.19</v>
      </c>
      <c r="ES21">
        <f>raw!V150</f>
        <v>-1.05</v>
      </c>
      <c r="ET21">
        <f>raw!V151</f>
        <v>1.51</v>
      </c>
      <c r="EU21">
        <f>raw!V152</f>
        <v>0.44</v>
      </c>
      <c r="EV21">
        <f>raw!V153</f>
        <v>-1.02</v>
      </c>
      <c r="EW21">
        <f>raw!V154</f>
        <v>-0.9</v>
      </c>
      <c r="EX21">
        <f>raw!V155</f>
        <v>-1</v>
      </c>
      <c r="EY21">
        <f>raw!V156</f>
        <v>-1.05</v>
      </c>
      <c r="EZ21">
        <f>raw!V157</f>
        <v>-0.78</v>
      </c>
      <c r="FA21">
        <f>raw!V158</f>
        <v>-0.22</v>
      </c>
      <c r="FB21">
        <f>raw!V159</f>
        <v>-0.73</v>
      </c>
      <c r="FC21">
        <f>raw!V160</f>
        <v>-0.78</v>
      </c>
      <c r="FD21">
        <f>raw!V161</f>
        <v>-0.54</v>
      </c>
      <c r="FE21">
        <f>raw!V162</f>
        <v>-0.61</v>
      </c>
      <c r="FF21">
        <f>raw!V163</f>
        <v>-0.57999999999999996</v>
      </c>
      <c r="FG21">
        <f>raw!V164</f>
        <v>0.05</v>
      </c>
      <c r="FH21">
        <f>raw!V165</f>
        <v>0.05</v>
      </c>
      <c r="FI21">
        <f>raw!V166</f>
        <v>-0.28999999999999998</v>
      </c>
      <c r="FJ21">
        <f>raw!V167</f>
        <v>0.57999999999999996</v>
      </c>
      <c r="FK21">
        <f>raw!V168</f>
        <v>-0.83</v>
      </c>
      <c r="FL21">
        <f>raw!V169</f>
        <v>-0.32</v>
      </c>
      <c r="FM21">
        <f>raw!V170</f>
        <v>0.73</v>
      </c>
      <c r="FN21">
        <f>raw!V171</f>
        <v>-0.97</v>
      </c>
      <c r="FO21">
        <f>raw!V172</f>
        <v>-0.39</v>
      </c>
      <c r="FP21">
        <f>raw!V173</f>
        <v>-0.78</v>
      </c>
      <c r="FQ21">
        <f>raw!V174</f>
        <v>-0.8</v>
      </c>
      <c r="FR21">
        <f>raw!V175</f>
        <v>-0.78</v>
      </c>
      <c r="FS21">
        <f>raw!V176</f>
        <v>-0.88</v>
      </c>
      <c r="FT21">
        <f>raw!V177</f>
        <v>0.51</v>
      </c>
      <c r="FU21">
        <f>raw!V178</f>
        <v>-0.27</v>
      </c>
      <c r="FV21">
        <f>raw!V179</f>
        <v>0.49</v>
      </c>
      <c r="FW21">
        <f>raw!V180</f>
        <v>-7.0000000000000007E-2</v>
      </c>
      <c r="FX21">
        <f>raw!V181</f>
        <v>-0.22</v>
      </c>
      <c r="FY21">
        <f>raw!V182</f>
        <v>-0.68</v>
      </c>
      <c r="FZ21">
        <f>raw!V183</f>
        <v>0.02</v>
      </c>
      <c r="GA21">
        <f>raw!V184</f>
        <v>-0.83</v>
      </c>
      <c r="GB21">
        <f>raw!V185</f>
        <v>-1.02</v>
      </c>
      <c r="GC21">
        <f>raw!V186</f>
        <v>-0.54</v>
      </c>
      <c r="GD21">
        <f>raw!V187</f>
        <v>-0.22</v>
      </c>
      <c r="GE21">
        <f>raw!V188</f>
        <v>2.0699999999999998</v>
      </c>
      <c r="GF21">
        <f>raw!V189</f>
        <v>-1</v>
      </c>
      <c r="GG21">
        <f>raw!V190</f>
        <v>-0.49</v>
      </c>
      <c r="GH21">
        <f>raw!V191</f>
        <v>-0.34</v>
      </c>
      <c r="GI21">
        <f>raw!V192</f>
        <v>0.63</v>
      </c>
      <c r="GJ21">
        <f>raw!V193</f>
        <v>1.73</v>
      </c>
      <c r="GK21">
        <f>raw!V194</f>
        <v>-0.95</v>
      </c>
      <c r="GL21">
        <f>raw!V195</f>
        <v>-0.28999999999999998</v>
      </c>
      <c r="GM21">
        <f>raw!V196</f>
        <v>-0.32</v>
      </c>
      <c r="GN21">
        <f>raw!V197</f>
        <v>-0.56000000000000005</v>
      </c>
      <c r="GO21">
        <f>raw!V198</f>
        <v>0.49</v>
      </c>
      <c r="GP21">
        <f>raw!V199</f>
        <v>-1.05</v>
      </c>
      <c r="GQ21">
        <f>raw!V200</f>
        <v>-0.32</v>
      </c>
      <c r="GR21">
        <f>raw!V201</f>
        <v>-0.46</v>
      </c>
      <c r="GS21">
        <f>raw!U202</f>
        <v>-1.07</v>
      </c>
    </row>
    <row r="22" spans="1:201" x14ac:dyDescent="0.35">
      <c r="A22" t="str">
        <f>raw!W2</f>
        <v>TO</v>
      </c>
      <c r="B22">
        <f>raw!W3</f>
        <v>-3.06</v>
      </c>
      <c r="C22">
        <f>raw!W4</f>
        <v>-1.1599999999999999</v>
      </c>
      <c r="D22">
        <f>raw!W5</f>
        <v>-2.2000000000000002</v>
      </c>
      <c r="E22">
        <f>raw!W6</f>
        <v>-1.67</v>
      </c>
      <c r="F22">
        <f>raw!W7</f>
        <v>-1.21</v>
      </c>
      <c r="G22">
        <f>raw!W8</f>
        <v>-2.64</v>
      </c>
      <c r="H22">
        <f>raw!W9</f>
        <v>-2</v>
      </c>
      <c r="I22">
        <f>raw!W10</f>
        <v>-1.19</v>
      </c>
      <c r="J22">
        <f>raw!W11</f>
        <v>-1.99</v>
      </c>
      <c r="K22">
        <f>raw!W12</f>
        <v>-2.8</v>
      </c>
      <c r="L22">
        <f>raw!W13</f>
        <v>-0.59</v>
      </c>
      <c r="M22">
        <f>raw!W14</f>
        <v>-2.4699999999999998</v>
      </c>
      <c r="N22">
        <f>raw!W15</f>
        <v>-1.59</v>
      </c>
      <c r="O22">
        <f>raw!W16</f>
        <v>-3.14</v>
      </c>
      <c r="P22">
        <f>raw!W17</f>
        <v>-0.09</v>
      </c>
      <c r="Q22">
        <f>raw!W18</f>
        <v>-1.03</v>
      </c>
      <c r="R22">
        <f>raw!W19</f>
        <v>-1.02</v>
      </c>
      <c r="S22">
        <f>raw!W20</f>
        <v>-2.61</v>
      </c>
      <c r="T22">
        <f>raw!W21</f>
        <v>0.21</v>
      </c>
      <c r="U22">
        <f>raw!W22</f>
        <v>-1.62</v>
      </c>
      <c r="V22">
        <f>raw!W23</f>
        <v>-0.69</v>
      </c>
      <c r="W22">
        <f>raw!W24</f>
        <v>-0.39</v>
      </c>
      <c r="X22">
        <f>raw!W25</f>
        <v>-2.71</v>
      </c>
      <c r="Y22">
        <f>raw!W26</f>
        <v>-0.45</v>
      </c>
      <c r="Z22">
        <f>raw!W27</f>
        <v>-0.88</v>
      </c>
      <c r="AA22">
        <f>raw!W28</f>
        <v>-0.78</v>
      </c>
      <c r="AB22">
        <f>raw!W29</f>
        <v>-1.01</v>
      </c>
      <c r="AC22">
        <f>raw!W30</f>
        <v>-0.87</v>
      </c>
      <c r="AD22">
        <f>raw!W31</f>
        <v>0.6</v>
      </c>
      <c r="AE22">
        <f>raw!W32</f>
        <v>-2.23</v>
      </c>
      <c r="AF22">
        <f>raw!W33</f>
        <v>-1.98</v>
      </c>
      <c r="AG22">
        <f>raw!W34</f>
        <v>-1.62</v>
      </c>
      <c r="AH22">
        <f>raw!W35</f>
        <v>0.02</v>
      </c>
      <c r="AI22">
        <f>raw!W36</f>
        <v>-2.19</v>
      </c>
      <c r="AJ22">
        <f>raw!W37</f>
        <v>-0.96</v>
      </c>
      <c r="AK22">
        <f>raw!W38</f>
        <v>-1.69</v>
      </c>
      <c r="AL22">
        <f>raw!W39</f>
        <v>-2.35</v>
      </c>
      <c r="AM22">
        <f>raw!W40</f>
        <v>0.13</v>
      </c>
      <c r="AN22">
        <f>raw!W41</f>
        <v>0.46</v>
      </c>
      <c r="AO22">
        <f>raw!W42</f>
        <v>-0.25</v>
      </c>
      <c r="AP22">
        <f>raw!W43</f>
        <v>-0.39</v>
      </c>
      <c r="AQ22">
        <f>raw!W44</f>
        <v>-1.03</v>
      </c>
      <c r="AR22">
        <f>raw!W45</f>
        <v>-0.26</v>
      </c>
      <c r="AS22">
        <f>raw!W46</f>
        <v>1.03</v>
      </c>
      <c r="AT22">
        <f>raw!W47</f>
        <v>-1.21</v>
      </c>
      <c r="AU22">
        <f>raw!W48</f>
        <v>-3.13</v>
      </c>
      <c r="AV22">
        <f>raw!W49</f>
        <v>-1.29</v>
      </c>
      <c r="AW22">
        <f>raw!W50</f>
        <v>0.15</v>
      </c>
      <c r="AX22">
        <f>raw!W51</f>
        <v>0.44</v>
      </c>
      <c r="AY22">
        <f>raw!W52</f>
        <v>-0.41</v>
      </c>
      <c r="AZ22">
        <f>raw!W53</f>
        <v>0.3</v>
      </c>
      <c r="BA22">
        <f>raw!W54</f>
        <v>-0.12</v>
      </c>
      <c r="BB22">
        <f>raw!W55</f>
        <v>-1.64</v>
      </c>
      <c r="BC22">
        <f>raw!W56</f>
        <v>-1.68</v>
      </c>
      <c r="BD22">
        <f>raw!W57</f>
        <v>-0.5</v>
      </c>
      <c r="BE22">
        <f>raw!W58</f>
        <v>0.56999999999999995</v>
      </c>
      <c r="BF22">
        <f>raw!W59</f>
        <v>-2.56</v>
      </c>
      <c r="BG22">
        <f>raw!W60</f>
        <v>0.27</v>
      </c>
      <c r="BH22">
        <f>raw!W61</f>
        <v>-0.36</v>
      </c>
      <c r="BI22">
        <f>raw!W62</f>
        <v>0.09</v>
      </c>
      <c r="BJ22">
        <f>raw!W63</f>
        <v>-1.54</v>
      </c>
      <c r="BK22">
        <f>raw!W64</f>
        <v>0.05</v>
      </c>
      <c r="BL22">
        <f>raw!W65</f>
        <v>-0.78</v>
      </c>
      <c r="BM22">
        <f>raw!W66</f>
        <v>0.71</v>
      </c>
      <c r="BN22">
        <f>raw!W67</f>
        <v>-1.37</v>
      </c>
      <c r="BO22">
        <f>raw!W68</f>
        <v>-0.31</v>
      </c>
      <c r="BP22">
        <f>raw!W69</f>
        <v>-1.02</v>
      </c>
      <c r="BQ22">
        <f>raw!W70</f>
        <v>-2.0299999999999998</v>
      </c>
      <c r="BR22">
        <f>raw!W71</f>
        <v>-0.11</v>
      </c>
      <c r="BS22">
        <f>raw!W72</f>
        <v>-0.72</v>
      </c>
      <c r="BT22">
        <f>raw!W73</f>
        <v>-0.36</v>
      </c>
      <c r="BU22">
        <f>raw!W74</f>
        <v>0.49</v>
      </c>
      <c r="BV22">
        <f>raw!W75</f>
        <v>0.41</v>
      </c>
      <c r="BW22">
        <f>raw!W76</f>
        <v>-0.98</v>
      </c>
      <c r="BX22">
        <f>raw!W77</f>
        <v>0.75</v>
      </c>
      <c r="BY22">
        <f>raw!W78</f>
        <v>-2.4300000000000002</v>
      </c>
      <c r="BZ22">
        <f>raw!W79</f>
        <v>-0.01</v>
      </c>
      <c r="CA22">
        <f>raw!W80</f>
        <v>-0.83</v>
      </c>
      <c r="CB22">
        <f>raw!W81</f>
        <v>0.04</v>
      </c>
      <c r="CC22">
        <f>raw!W82</f>
        <v>-1.08</v>
      </c>
      <c r="CD22">
        <f>raw!W83</f>
        <v>0.75</v>
      </c>
      <c r="CE22">
        <f>raw!W84</f>
        <v>0.01</v>
      </c>
      <c r="CF22">
        <f>raw!W85</f>
        <v>-0.49</v>
      </c>
      <c r="CG22">
        <f>raw!W86</f>
        <v>-1.82</v>
      </c>
      <c r="CH22">
        <f>raw!W87</f>
        <v>-0.41</v>
      </c>
      <c r="CI22">
        <f>raw!W88</f>
        <v>-1.1100000000000001</v>
      </c>
      <c r="CJ22">
        <f>raw!W89</f>
        <v>0.14000000000000001</v>
      </c>
      <c r="CK22">
        <f>raw!W90</f>
        <v>0.15</v>
      </c>
      <c r="CL22">
        <f>raw!W91</f>
        <v>0.27</v>
      </c>
      <c r="CM22">
        <f>raw!W92</f>
        <v>0.52</v>
      </c>
      <c r="CN22">
        <f>raw!W93</f>
        <v>0.36</v>
      </c>
      <c r="CO22">
        <f>raw!W94</f>
        <v>-1.1599999999999999</v>
      </c>
      <c r="CP22">
        <f>raw!W95</f>
        <v>-1.1299999999999999</v>
      </c>
      <c r="CQ22">
        <f>raw!W96</f>
        <v>0.49</v>
      </c>
      <c r="CR22">
        <f>raw!W97</f>
        <v>-1.69</v>
      </c>
      <c r="CS22">
        <f>raw!W98</f>
        <v>-0.39</v>
      </c>
      <c r="CT22">
        <f>raw!W99</f>
        <v>-1.66</v>
      </c>
      <c r="CU22">
        <f>raw!W100</f>
        <v>0.71</v>
      </c>
      <c r="CV22">
        <f>raw!W101</f>
        <v>0.14000000000000001</v>
      </c>
      <c r="CW22">
        <f>raw!W102</f>
        <v>0.47</v>
      </c>
      <c r="CX22">
        <f>raw!W103</f>
        <v>-0.55000000000000004</v>
      </c>
      <c r="CY22">
        <f>raw!W104</f>
        <v>-0.92</v>
      </c>
      <c r="CZ22">
        <f>raw!W105</f>
        <v>-0.77</v>
      </c>
      <c r="DA22">
        <f>raw!W106</f>
        <v>-0.24</v>
      </c>
      <c r="DB22">
        <f>raw!W107</f>
        <v>0.17</v>
      </c>
      <c r="DC22">
        <f>raw!W108</f>
        <v>0.47</v>
      </c>
      <c r="DD22">
        <f>raw!W109</f>
        <v>0.65</v>
      </c>
      <c r="DE22">
        <f>raw!W110</f>
        <v>0.28000000000000003</v>
      </c>
      <c r="DF22">
        <f>raw!W111</f>
        <v>1.02</v>
      </c>
      <c r="DG22">
        <f>raw!W112</f>
        <v>0.39</v>
      </c>
      <c r="DH22">
        <f>raw!W113</f>
        <v>-0.09</v>
      </c>
      <c r="DI22">
        <f>raw!W114</f>
        <v>0.26</v>
      </c>
      <c r="DJ22">
        <f>raw!W115</f>
        <v>-0.09</v>
      </c>
      <c r="DK22">
        <f>raw!W116</f>
        <v>-0.04</v>
      </c>
      <c r="DL22">
        <f>raw!W117</f>
        <v>0.85</v>
      </c>
      <c r="DM22">
        <f>raw!W118</f>
        <v>0.23</v>
      </c>
      <c r="DN22">
        <f>raw!W119</f>
        <v>0.36</v>
      </c>
      <c r="DO22">
        <f>raw!W120</f>
        <v>0.2</v>
      </c>
      <c r="DP22">
        <f>raw!W121</f>
        <v>-0.43</v>
      </c>
      <c r="DQ22">
        <f>raw!W122</f>
        <v>-0.12</v>
      </c>
      <c r="DR22">
        <f>raw!W123</f>
        <v>0.02</v>
      </c>
      <c r="DS22">
        <f>raw!W124</f>
        <v>1.1399999999999999</v>
      </c>
      <c r="DT22">
        <f>raw!W125</f>
        <v>0.3</v>
      </c>
      <c r="DU22">
        <f>raw!W126</f>
        <v>-0.62</v>
      </c>
      <c r="DV22">
        <f>raw!W127</f>
        <v>-1.1399999999999999</v>
      </c>
      <c r="DW22">
        <f>raw!W128</f>
        <v>-0.73</v>
      </c>
      <c r="DX22">
        <f>raw!W129</f>
        <v>0.23</v>
      </c>
      <c r="DY22">
        <f>raw!W130</f>
        <v>0.27</v>
      </c>
      <c r="DZ22">
        <f>raw!W131</f>
        <v>0.64</v>
      </c>
      <c r="EA22">
        <f>raw!W132</f>
        <v>-0.34</v>
      </c>
      <c r="EB22">
        <f>raw!W133</f>
        <v>0.75</v>
      </c>
      <c r="EC22">
        <f>raw!W134</f>
        <v>0.4</v>
      </c>
      <c r="ED22">
        <f>raw!W135</f>
        <v>-1.3</v>
      </c>
      <c r="EE22">
        <f>raw!W136</f>
        <v>0.57999999999999996</v>
      </c>
      <c r="EF22">
        <f>raw!W137</f>
        <v>0.04</v>
      </c>
      <c r="EG22">
        <f>raw!W138</f>
        <v>0.82</v>
      </c>
      <c r="EH22">
        <f>raw!W139</f>
        <v>0.66</v>
      </c>
      <c r="EI22">
        <f>raw!W140</f>
        <v>0.69</v>
      </c>
      <c r="EJ22">
        <f>raw!W141</f>
        <v>-1.21</v>
      </c>
      <c r="EK22">
        <f>raw!W142</f>
        <v>0.08</v>
      </c>
      <c r="EL22">
        <f>raw!W143</f>
        <v>-0.73</v>
      </c>
      <c r="EM22">
        <f>raw!W144</f>
        <v>0.05</v>
      </c>
      <c r="EN22">
        <f>raw!W145</f>
        <v>0.94</v>
      </c>
      <c r="EO22">
        <f>raw!W146</f>
        <v>0.7</v>
      </c>
      <c r="EP22">
        <f>raw!W147</f>
        <v>0.46</v>
      </c>
      <c r="EQ22">
        <f>raw!W148</f>
        <v>0.66</v>
      </c>
      <c r="ER22">
        <f>raw!W149</f>
        <v>-3.03</v>
      </c>
      <c r="ES22">
        <f>raw!W150</f>
        <v>-0.79</v>
      </c>
      <c r="ET22">
        <f>raw!W151</f>
        <v>1.01</v>
      </c>
      <c r="EU22">
        <f>raw!W152</f>
        <v>0.05</v>
      </c>
      <c r="EV22">
        <f>raw!W153</f>
        <v>0.28000000000000003</v>
      </c>
      <c r="EW22">
        <f>raw!W154</f>
        <v>-0.64</v>
      </c>
      <c r="EX22">
        <f>raw!W155</f>
        <v>0.71</v>
      </c>
      <c r="EY22">
        <f>raw!W156</f>
        <v>0.4</v>
      </c>
      <c r="EZ22">
        <f>raw!W157</f>
        <v>0.31</v>
      </c>
      <c r="FA22">
        <f>raw!W158</f>
        <v>-1.22</v>
      </c>
      <c r="FB22">
        <f>raw!W159</f>
        <v>-1.3</v>
      </c>
      <c r="FC22">
        <f>raw!W160</f>
        <v>-0.06</v>
      </c>
      <c r="FD22">
        <f>raw!W161</f>
        <v>0.17</v>
      </c>
      <c r="FE22">
        <f>raw!W162</f>
        <v>-0.69</v>
      </c>
      <c r="FF22">
        <f>raw!W163</f>
        <v>-1.65</v>
      </c>
      <c r="FG22">
        <f>raw!W164</f>
        <v>0.77</v>
      </c>
      <c r="FH22">
        <f>raw!W165</f>
        <v>1.19</v>
      </c>
      <c r="FI22">
        <f>raw!W166</f>
        <v>-1.04</v>
      </c>
      <c r="FJ22">
        <f>raw!W167</f>
        <v>0.83</v>
      </c>
      <c r="FK22">
        <f>raw!W168</f>
        <v>-0.37</v>
      </c>
      <c r="FL22">
        <f>raw!W169</f>
        <v>0.17</v>
      </c>
      <c r="FM22">
        <f>raw!W170</f>
        <v>-0.9</v>
      </c>
      <c r="FN22">
        <f>raw!W171</f>
        <v>0.19</v>
      </c>
      <c r="FO22">
        <f>raw!W172</f>
        <v>0.28000000000000003</v>
      </c>
      <c r="FP22">
        <f>raw!W173</f>
        <v>0.97</v>
      </c>
      <c r="FQ22">
        <f>raw!W174</f>
        <v>0.28000000000000003</v>
      </c>
      <c r="FR22">
        <f>raw!W175</f>
        <v>-1.43</v>
      </c>
      <c r="FS22">
        <f>raw!W176</f>
        <v>-0.66</v>
      </c>
      <c r="FT22">
        <f>raw!W177</f>
        <v>0.52</v>
      </c>
      <c r="FU22">
        <f>raw!W178</f>
        <v>0.28000000000000003</v>
      </c>
      <c r="FV22">
        <f>raw!W179</f>
        <v>0.88</v>
      </c>
      <c r="FW22">
        <f>raw!W180</f>
        <v>0.43</v>
      </c>
      <c r="FX22">
        <f>raw!W181</f>
        <v>0.45</v>
      </c>
      <c r="FY22">
        <f>raw!W182</f>
        <v>0.08</v>
      </c>
      <c r="FZ22">
        <f>raw!W183</f>
        <v>-0.39</v>
      </c>
      <c r="GA22">
        <f>raw!W184</f>
        <v>-0.95</v>
      </c>
      <c r="GB22">
        <f>raw!W185</f>
        <v>-1.64</v>
      </c>
      <c r="GC22">
        <f>raw!W186</f>
        <v>0.13</v>
      </c>
      <c r="GD22">
        <f>raw!W187</f>
        <v>0.01</v>
      </c>
      <c r="GE22">
        <f>raw!W188</f>
        <v>0.77</v>
      </c>
      <c r="GF22">
        <f>raw!W189</f>
        <v>-0.36</v>
      </c>
      <c r="GG22">
        <f>raw!W190</f>
        <v>0.37</v>
      </c>
      <c r="GH22">
        <f>raw!W191</f>
        <v>-0.17</v>
      </c>
      <c r="GI22">
        <f>raw!W192</f>
        <v>0.73</v>
      </c>
      <c r="GJ22">
        <f>raw!W193</f>
        <v>0.37</v>
      </c>
      <c r="GK22">
        <f>raw!W194</f>
        <v>0.6</v>
      </c>
      <c r="GL22">
        <f>raw!W195</f>
        <v>0.69</v>
      </c>
      <c r="GM22">
        <f>raw!W196</f>
        <v>0.08</v>
      </c>
      <c r="GN22">
        <f>raw!W197</f>
        <v>-1.1299999999999999</v>
      </c>
      <c r="GO22">
        <f>raw!W198</f>
        <v>0.09</v>
      </c>
      <c r="GP22">
        <f>raw!W199</f>
        <v>0.94</v>
      </c>
      <c r="GQ22">
        <f>raw!W200</f>
        <v>0.78</v>
      </c>
      <c r="GR22">
        <f>raw!W201</f>
        <v>0.18</v>
      </c>
      <c r="GS22">
        <f>raw!V202</f>
        <v>0.71</v>
      </c>
    </row>
    <row r="28" spans="1:201" x14ac:dyDescent="0.35">
      <c r="A28" t="s">
        <v>757</v>
      </c>
    </row>
    <row r="29" spans="1:201" x14ac:dyDescent="0.35">
      <c r="A29" t="s">
        <v>758</v>
      </c>
    </row>
    <row r="30" spans="1:201" x14ac:dyDescent="0.35">
      <c r="A30" t="s">
        <v>759</v>
      </c>
    </row>
    <row r="31" spans="1:201" x14ac:dyDescent="0.35">
      <c r="A31" t="s">
        <v>760</v>
      </c>
    </row>
    <row r="32" spans="1:201" x14ac:dyDescent="0.35">
      <c r="A32" t="s">
        <v>761</v>
      </c>
    </row>
    <row r="33" spans="1:1" x14ac:dyDescent="0.35">
      <c r="A33" t="s">
        <v>762</v>
      </c>
    </row>
    <row r="34" spans="1:1" x14ac:dyDescent="0.35">
      <c r="A34" t="s">
        <v>763</v>
      </c>
    </row>
    <row r="35" spans="1:1" x14ac:dyDescent="0.35">
      <c r="A35" t="s">
        <v>764</v>
      </c>
    </row>
    <row r="36" spans="1:1" x14ac:dyDescent="0.35">
      <c r="A36" t="s">
        <v>765</v>
      </c>
    </row>
    <row r="37" spans="1:1" x14ac:dyDescent="0.35">
      <c r="A37" t="s">
        <v>766</v>
      </c>
    </row>
    <row r="38" spans="1:1" x14ac:dyDescent="0.35">
      <c r="A38" t="s">
        <v>767</v>
      </c>
    </row>
    <row r="39" spans="1:1" x14ac:dyDescent="0.35">
      <c r="A39" t="s">
        <v>768</v>
      </c>
    </row>
    <row r="40" spans="1:1" x14ac:dyDescent="0.35">
      <c r="A40" t="s">
        <v>769</v>
      </c>
    </row>
    <row r="41" spans="1:1" x14ac:dyDescent="0.35">
      <c r="A41" t="s">
        <v>770</v>
      </c>
    </row>
    <row r="42" spans="1:1" x14ac:dyDescent="0.35">
      <c r="A42" t="s">
        <v>771</v>
      </c>
    </row>
    <row r="43" spans="1:1" x14ac:dyDescent="0.35">
      <c r="A43" t="s">
        <v>772</v>
      </c>
    </row>
    <row r="44" spans="1:1" x14ac:dyDescent="0.35">
      <c r="A44" t="s">
        <v>773</v>
      </c>
    </row>
    <row r="45" spans="1:1" x14ac:dyDescent="0.35">
      <c r="A45" t="s">
        <v>774</v>
      </c>
    </row>
    <row r="46" spans="1:1" x14ac:dyDescent="0.35">
      <c r="A46" t="s">
        <v>775</v>
      </c>
    </row>
    <row r="47" spans="1:1" x14ac:dyDescent="0.35">
      <c r="A47" t="s">
        <v>776</v>
      </c>
    </row>
    <row r="48" spans="1:1" x14ac:dyDescent="0.35">
      <c r="A48" t="s">
        <v>777</v>
      </c>
    </row>
    <row r="49" spans="1:1" x14ac:dyDescent="0.35">
      <c r="A49" t="s">
        <v>778</v>
      </c>
    </row>
    <row r="50" spans="1:1" x14ac:dyDescent="0.35">
      <c r="A50" t="s">
        <v>779</v>
      </c>
    </row>
    <row r="51" spans="1:1" x14ac:dyDescent="0.35">
      <c r="A51" t="s">
        <v>780</v>
      </c>
    </row>
    <row r="52" spans="1:1" x14ac:dyDescent="0.35">
      <c r="A52" t="s">
        <v>781</v>
      </c>
    </row>
    <row r="53" spans="1:1" x14ac:dyDescent="0.35">
      <c r="A53" t="s">
        <v>782</v>
      </c>
    </row>
    <row r="54" spans="1:1" x14ac:dyDescent="0.35">
      <c r="A54" t="s">
        <v>783</v>
      </c>
    </row>
    <row r="55" spans="1:1" x14ac:dyDescent="0.35">
      <c r="A55" t="s">
        <v>784</v>
      </c>
    </row>
    <row r="56" spans="1:1" x14ac:dyDescent="0.35">
      <c r="A56" t="s">
        <v>785</v>
      </c>
    </row>
    <row r="57" spans="1:1" x14ac:dyDescent="0.35">
      <c r="A57" t="s">
        <v>786</v>
      </c>
    </row>
    <row r="58" spans="1:1" x14ac:dyDescent="0.35">
      <c r="A58" t="s">
        <v>787</v>
      </c>
    </row>
    <row r="59" spans="1:1" x14ac:dyDescent="0.35">
      <c r="A59" t="s">
        <v>788</v>
      </c>
    </row>
    <row r="60" spans="1:1" x14ac:dyDescent="0.35">
      <c r="A60" t="s">
        <v>789</v>
      </c>
    </row>
    <row r="61" spans="1:1" x14ac:dyDescent="0.35">
      <c r="A61" t="s">
        <v>790</v>
      </c>
    </row>
    <row r="62" spans="1:1" x14ac:dyDescent="0.35">
      <c r="A62" t="s">
        <v>791</v>
      </c>
    </row>
    <row r="63" spans="1:1" x14ac:dyDescent="0.35">
      <c r="A63" t="s">
        <v>792</v>
      </c>
    </row>
    <row r="64" spans="1:1" x14ac:dyDescent="0.35">
      <c r="A64" t="s">
        <v>793</v>
      </c>
    </row>
    <row r="65" spans="1:1" x14ac:dyDescent="0.35">
      <c r="A65" t="s">
        <v>794</v>
      </c>
    </row>
    <row r="66" spans="1:1" x14ac:dyDescent="0.35">
      <c r="A66" t="s">
        <v>795</v>
      </c>
    </row>
    <row r="67" spans="1:1" x14ac:dyDescent="0.35">
      <c r="A67" t="s">
        <v>796</v>
      </c>
    </row>
    <row r="68" spans="1:1" x14ac:dyDescent="0.35">
      <c r="A68" t="s">
        <v>797</v>
      </c>
    </row>
    <row r="69" spans="1:1" x14ac:dyDescent="0.35">
      <c r="A69" t="s">
        <v>798</v>
      </c>
    </row>
    <row r="70" spans="1:1" x14ac:dyDescent="0.35">
      <c r="A70" t="s">
        <v>799</v>
      </c>
    </row>
    <row r="71" spans="1:1" x14ac:dyDescent="0.35">
      <c r="A71" t="s">
        <v>800</v>
      </c>
    </row>
    <row r="72" spans="1:1" x14ac:dyDescent="0.35">
      <c r="A72" t="s">
        <v>801</v>
      </c>
    </row>
    <row r="73" spans="1:1" x14ac:dyDescent="0.35">
      <c r="A73" t="s">
        <v>802</v>
      </c>
    </row>
    <row r="74" spans="1:1" x14ac:dyDescent="0.35">
      <c r="A74" t="s">
        <v>803</v>
      </c>
    </row>
    <row r="75" spans="1:1" x14ac:dyDescent="0.35">
      <c r="A75" t="s">
        <v>804</v>
      </c>
    </row>
    <row r="76" spans="1:1" x14ac:dyDescent="0.35">
      <c r="A76" t="s">
        <v>805</v>
      </c>
    </row>
    <row r="77" spans="1:1" x14ac:dyDescent="0.35">
      <c r="A77" t="s">
        <v>806</v>
      </c>
    </row>
    <row r="78" spans="1:1" x14ac:dyDescent="0.35">
      <c r="A78" t="s">
        <v>807</v>
      </c>
    </row>
    <row r="79" spans="1:1" x14ac:dyDescent="0.35">
      <c r="A79" t="s">
        <v>808</v>
      </c>
    </row>
    <row r="80" spans="1:1" x14ac:dyDescent="0.35">
      <c r="A80" t="s">
        <v>809</v>
      </c>
    </row>
    <row r="81" spans="1:1" x14ac:dyDescent="0.35">
      <c r="A81" t="s">
        <v>810</v>
      </c>
    </row>
    <row r="82" spans="1:1" x14ac:dyDescent="0.35">
      <c r="A82" t="s">
        <v>811</v>
      </c>
    </row>
    <row r="83" spans="1:1" x14ac:dyDescent="0.35">
      <c r="A83" t="s">
        <v>812</v>
      </c>
    </row>
    <row r="84" spans="1:1" x14ac:dyDescent="0.35">
      <c r="A84" t="s">
        <v>813</v>
      </c>
    </row>
    <row r="85" spans="1:1" x14ac:dyDescent="0.35">
      <c r="A85" t="s">
        <v>814</v>
      </c>
    </row>
    <row r="86" spans="1:1" x14ac:dyDescent="0.35">
      <c r="A86" t="s">
        <v>815</v>
      </c>
    </row>
    <row r="87" spans="1:1" x14ac:dyDescent="0.35">
      <c r="A87" t="s">
        <v>816</v>
      </c>
    </row>
    <row r="88" spans="1:1" x14ac:dyDescent="0.35">
      <c r="A88" t="s">
        <v>817</v>
      </c>
    </row>
    <row r="89" spans="1:1" x14ac:dyDescent="0.35">
      <c r="A89" t="s">
        <v>818</v>
      </c>
    </row>
    <row r="90" spans="1:1" x14ac:dyDescent="0.35">
      <c r="A90" t="s">
        <v>819</v>
      </c>
    </row>
    <row r="91" spans="1:1" x14ac:dyDescent="0.35">
      <c r="A91" t="s">
        <v>820</v>
      </c>
    </row>
    <row r="92" spans="1:1" x14ac:dyDescent="0.35">
      <c r="A92" t="s">
        <v>821</v>
      </c>
    </row>
    <row r="93" spans="1:1" x14ac:dyDescent="0.35">
      <c r="A93" t="s">
        <v>822</v>
      </c>
    </row>
    <row r="94" spans="1:1" x14ac:dyDescent="0.35">
      <c r="A94" t="s">
        <v>823</v>
      </c>
    </row>
    <row r="95" spans="1:1" x14ac:dyDescent="0.35">
      <c r="A95" t="s">
        <v>824</v>
      </c>
    </row>
    <row r="96" spans="1:1" x14ac:dyDescent="0.35">
      <c r="A96" t="s">
        <v>825</v>
      </c>
    </row>
    <row r="97" spans="1:1" x14ac:dyDescent="0.35">
      <c r="A97" t="s">
        <v>826</v>
      </c>
    </row>
    <row r="98" spans="1:1" x14ac:dyDescent="0.35">
      <c r="A98" t="s">
        <v>827</v>
      </c>
    </row>
    <row r="99" spans="1:1" x14ac:dyDescent="0.35">
      <c r="A99" t="s">
        <v>828</v>
      </c>
    </row>
    <row r="100" spans="1:1" x14ac:dyDescent="0.35">
      <c r="A100" t="s">
        <v>829</v>
      </c>
    </row>
    <row r="101" spans="1:1" x14ac:dyDescent="0.35">
      <c r="A101" t="s">
        <v>830</v>
      </c>
    </row>
    <row r="102" spans="1:1" x14ac:dyDescent="0.35">
      <c r="A102" t="s">
        <v>831</v>
      </c>
    </row>
    <row r="103" spans="1:1" x14ac:dyDescent="0.35">
      <c r="A103" t="s">
        <v>832</v>
      </c>
    </row>
    <row r="104" spans="1:1" x14ac:dyDescent="0.35">
      <c r="A104" t="s">
        <v>833</v>
      </c>
    </row>
    <row r="105" spans="1:1" x14ac:dyDescent="0.35">
      <c r="A105" t="s">
        <v>834</v>
      </c>
    </row>
    <row r="106" spans="1:1" x14ac:dyDescent="0.35">
      <c r="A106" t="s">
        <v>835</v>
      </c>
    </row>
    <row r="107" spans="1:1" x14ac:dyDescent="0.35">
      <c r="A107" t="s">
        <v>836</v>
      </c>
    </row>
    <row r="108" spans="1:1" x14ac:dyDescent="0.35">
      <c r="A108" t="s">
        <v>837</v>
      </c>
    </row>
    <row r="109" spans="1:1" x14ac:dyDescent="0.35">
      <c r="A109" t="s">
        <v>838</v>
      </c>
    </row>
    <row r="110" spans="1:1" x14ac:dyDescent="0.35">
      <c r="A110" t="s">
        <v>839</v>
      </c>
    </row>
    <row r="111" spans="1:1" x14ac:dyDescent="0.35">
      <c r="A111" t="s">
        <v>840</v>
      </c>
    </row>
    <row r="112" spans="1:1" x14ac:dyDescent="0.35">
      <c r="A112" t="s">
        <v>841</v>
      </c>
    </row>
    <row r="113" spans="1:1" x14ac:dyDescent="0.35">
      <c r="A113" t="s">
        <v>842</v>
      </c>
    </row>
    <row r="114" spans="1:1" x14ac:dyDescent="0.35">
      <c r="A114" t="s">
        <v>843</v>
      </c>
    </row>
    <row r="115" spans="1:1" x14ac:dyDescent="0.35">
      <c r="A115" t="s">
        <v>844</v>
      </c>
    </row>
    <row r="116" spans="1:1" x14ac:dyDescent="0.35">
      <c r="A116" t="s">
        <v>845</v>
      </c>
    </row>
    <row r="117" spans="1:1" x14ac:dyDescent="0.35">
      <c r="A117" t="s">
        <v>846</v>
      </c>
    </row>
    <row r="118" spans="1:1" x14ac:dyDescent="0.35">
      <c r="A118" t="s">
        <v>847</v>
      </c>
    </row>
    <row r="119" spans="1:1" x14ac:dyDescent="0.35">
      <c r="A119" t="s">
        <v>848</v>
      </c>
    </row>
    <row r="120" spans="1:1" x14ac:dyDescent="0.35">
      <c r="A120" t="s">
        <v>849</v>
      </c>
    </row>
    <row r="121" spans="1:1" x14ac:dyDescent="0.35">
      <c r="A121" t="s">
        <v>850</v>
      </c>
    </row>
    <row r="122" spans="1:1" x14ac:dyDescent="0.35">
      <c r="A122" t="s">
        <v>851</v>
      </c>
    </row>
    <row r="123" spans="1:1" x14ac:dyDescent="0.35">
      <c r="A123" t="s">
        <v>852</v>
      </c>
    </row>
    <row r="124" spans="1:1" x14ac:dyDescent="0.35">
      <c r="A124" t="s">
        <v>853</v>
      </c>
    </row>
    <row r="125" spans="1:1" x14ac:dyDescent="0.35">
      <c r="A125" t="s">
        <v>854</v>
      </c>
    </row>
    <row r="126" spans="1:1" x14ac:dyDescent="0.35">
      <c r="A126" t="s">
        <v>855</v>
      </c>
    </row>
    <row r="127" spans="1:1" x14ac:dyDescent="0.35">
      <c r="A127" t="s">
        <v>856</v>
      </c>
    </row>
    <row r="128" spans="1:1" x14ac:dyDescent="0.35">
      <c r="A128" t="s">
        <v>857</v>
      </c>
    </row>
    <row r="129" spans="1:1" x14ac:dyDescent="0.35">
      <c r="A129" t="s">
        <v>858</v>
      </c>
    </row>
    <row r="130" spans="1:1" x14ac:dyDescent="0.35">
      <c r="A130" t="s">
        <v>859</v>
      </c>
    </row>
    <row r="131" spans="1:1" x14ac:dyDescent="0.35">
      <c r="A131" t="s">
        <v>860</v>
      </c>
    </row>
    <row r="132" spans="1:1" x14ac:dyDescent="0.35">
      <c r="A132" t="s">
        <v>861</v>
      </c>
    </row>
    <row r="133" spans="1:1" x14ac:dyDescent="0.35">
      <c r="A133" t="s">
        <v>862</v>
      </c>
    </row>
    <row r="134" spans="1:1" x14ac:dyDescent="0.35">
      <c r="A134" t="s">
        <v>863</v>
      </c>
    </row>
    <row r="135" spans="1:1" x14ac:dyDescent="0.35">
      <c r="A135" t="s">
        <v>864</v>
      </c>
    </row>
    <row r="136" spans="1:1" x14ac:dyDescent="0.35">
      <c r="A136" t="s">
        <v>865</v>
      </c>
    </row>
    <row r="137" spans="1:1" x14ac:dyDescent="0.35">
      <c r="A137" t="s">
        <v>866</v>
      </c>
    </row>
    <row r="138" spans="1:1" x14ac:dyDescent="0.35">
      <c r="A138" t="s">
        <v>867</v>
      </c>
    </row>
    <row r="139" spans="1:1" x14ac:dyDescent="0.35">
      <c r="A139" t="s">
        <v>868</v>
      </c>
    </row>
    <row r="140" spans="1:1" x14ac:dyDescent="0.35">
      <c r="A140" t="s">
        <v>869</v>
      </c>
    </row>
    <row r="141" spans="1:1" x14ac:dyDescent="0.35">
      <c r="A141" t="s">
        <v>870</v>
      </c>
    </row>
    <row r="142" spans="1:1" x14ac:dyDescent="0.35">
      <c r="A142" t="s">
        <v>871</v>
      </c>
    </row>
    <row r="143" spans="1:1" x14ac:dyDescent="0.35">
      <c r="A143" t="s">
        <v>872</v>
      </c>
    </row>
    <row r="144" spans="1:1" x14ac:dyDescent="0.35">
      <c r="A144" t="s">
        <v>873</v>
      </c>
    </row>
    <row r="145" spans="1:1" x14ac:dyDescent="0.35">
      <c r="A145" t="s">
        <v>874</v>
      </c>
    </row>
    <row r="146" spans="1:1" x14ac:dyDescent="0.35">
      <c r="A146" t="s">
        <v>875</v>
      </c>
    </row>
    <row r="147" spans="1:1" x14ac:dyDescent="0.35">
      <c r="A147" t="s">
        <v>876</v>
      </c>
    </row>
    <row r="148" spans="1:1" x14ac:dyDescent="0.35">
      <c r="A148" t="s">
        <v>877</v>
      </c>
    </row>
    <row r="149" spans="1:1" x14ac:dyDescent="0.35">
      <c r="A149" t="s">
        <v>878</v>
      </c>
    </row>
    <row r="150" spans="1:1" x14ac:dyDescent="0.35">
      <c r="A150" t="s">
        <v>879</v>
      </c>
    </row>
    <row r="151" spans="1:1" x14ac:dyDescent="0.35">
      <c r="A151" t="s">
        <v>880</v>
      </c>
    </row>
    <row r="152" spans="1:1" x14ac:dyDescent="0.35">
      <c r="A152" t="s">
        <v>881</v>
      </c>
    </row>
    <row r="153" spans="1:1" x14ac:dyDescent="0.35">
      <c r="A153" t="s">
        <v>882</v>
      </c>
    </row>
    <row r="154" spans="1:1" x14ac:dyDescent="0.35">
      <c r="A154" t="s">
        <v>883</v>
      </c>
    </row>
    <row r="155" spans="1:1" x14ac:dyDescent="0.35">
      <c r="A155" t="s">
        <v>884</v>
      </c>
    </row>
    <row r="156" spans="1:1" x14ac:dyDescent="0.35">
      <c r="A156" t="s">
        <v>885</v>
      </c>
    </row>
    <row r="157" spans="1:1" x14ac:dyDescent="0.35">
      <c r="A157" t="s">
        <v>886</v>
      </c>
    </row>
    <row r="158" spans="1:1" x14ac:dyDescent="0.35">
      <c r="A158" t="s">
        <v>887</v>
      </c>
    </row>
    <row r="159" spans="1:1" x14ac:dyDescent="0.35">
      <c r="A159" t="s">
        <v>888</v>
      </c>
    </row>
    <row r="160" spans="1:1" x14ac:dyDescent="0.35">
      <c r="A160" t="s">
        <v>889</v>
      </c>
    </row>
    <row r="161" spans="1:1" x14ac:dyDescent="0.35">
      <c r="A161" t="s">
        <v>890</v>
      </c>
    </row>
    <row r="162" spans="1:1" x14ac:dyDescent="0.35">
      <c r="A162" t="s">
        <v>891</v>
      </c>
    </row>
    <row r="163" spans="1:1" x14ac:dyDescent="0.35">
      <c r="A163" t="s">
        <v>892</v>
      </c>
    </row>
    <row r="164" spans="1:1" x14ac:dyDescent="0.35">
      <c r="A164" t="s">
        <v>893</v>
      </c>
    </row>
    <row r="165" spans="1:1" x14ac:dyDescent="0.35">
      <c r="A165" t="s">
        <v>894</v>
      </c>
    </row>
    <row r="166" spans="1:1" x14ac:dyDescent="0.35">
      <c r="A166" t="s">
        <v>895</v>
      </c>
    </row>
    <row r="167" spans="1:1" x14ac:dyDescent="0.35">
      <c r="A167" t="s">
        <v>896</v>
      </c>
    </row>
    <row r="168" spans="1:1" x14ac:dyDescent="0.35">
      <c r="A168" t="s">
        <v>897</v>
      </c>
    </row>
    <row r="169" spans="1:1" x14ac:dyDescent="0.35">
      <c r="A169" t="s">
        <v>898</v>
      </c>
    </row>
    <row r="170" spans="1:1" x14ac:dyDescent="0.35">
      <c r="A170" t="s">
        <v>899</v>
      </c>
    </row>
    <row r="171" spans="1:1" x14ac:dyDescent="0.35">
      <c r="A171" t="s">
        <v>900</v>
      </c>
    </row>
    <row r="172" spans="1:1" x14ac:dyDescent="0.35">
      <c r="A172" t="s">
        <v>901</v>
      </c>
    </row>
    <row r="173" spans="1:1" x14ac:dyDescent="0.35">
      <c r="A173" t="s">
        <v>902</v>
      </c>
    </row>
    <row r="174" spans="1:1" x14ac:dyDescent="0.35">
      <c r="A174" t="s">
        <v>903</v>
      </c>
    </row>
    <row r="175" spans="1:1" x14ac:dyDescent="0.35">
      <c r="A175" t="s">
        <v>904</v>
      </c>
    </row>
    <row r="176" spans="1:1" x14ac:dyDescent="0.35">
      <c r="A176" t="s">
        <v>905</v>
      </c>
    </row>
    <row r="177" spans="1:1" x14ac:dyDescent="0.35">
      <c r="A177" t="s">
        <v>906</v>
      </c>
    </row>
    <row r="178" spans="1:1" x14ac:dyDescent="0.35">
      <c r="A178" t="s">
        <v>907</v>
      </c>
    </row>
    <row r="179" spans="1:1" x14ac:dyDescent="0.35">
      <c r="A179" t="s">
        <v>908</v>
      </c>
    </row>
    <row r="180" spans="1:1" x14ac:dyDescent="0.35">
      <c r="A180" t="s">
        <v>909</v>
      </c>
    </row>
    <row r="181" spans="1:1" x14ac:dyDescent="0.35">
      <c r="A181" t="s">
        <v>910</v>
      </c>
    </row>
    <row r="182" spans="1:1" x14ac:dyDescent="0.35">
      <c r="A182" t="s">
        <v>911</v>
      </c>
    </row>
    <row r="183" spans="1:1" x14ac:dyDescent="0.35">
      <c r="A183" t="s">
        <v>912</v>
      </c>
    </row>
    <row r="184" spans="1:1" x14ac:dyDescent="0.35">
      <c r="A184" t="s">
        <v>913</v>
      </c>
    </row>
    <row r="185" spans="1:1" x14ac:dyDescent="0.35">
      <c r="A185" t="s">
        <v>914</v>
      </c>
    </row>
    <row r="186" spans="1:1" x14ac:dyDescent="0.35">
      <c r="A186" t="s">
        <v>915</v>
      </c>
    </row>
    <row r="187" spans="1:1" x14ac:dyDescent="0.35">
      <c r="A187" t="s">
        <v>916</v>
      </c>
    </row>
    <row r="188" spans="1:1" x14ac:dyDescent="0.35">
      <c r="A188" t="s">
        <v>917</v>
      </c>
    </row>
    <row r="189" spans="1:1" x14ac:dyDescent="0.35">
      <c r="A189" t="s">
        <v>918</v>
      </c>
    </row>
    <row r="190" spans="1:1" x14ac:dyDescent="0.35">
      <c r="A190" t="s">
        <v>919</v>
      </c>
    </row>
    <row r="191" spans="1:1" x14ac:dyDescent="0.35">
      <c r="A191" t="s">
        <v>920</v>
      </c>
    </row>
    <row r="192" spans="1:1" x14ac:dyDescent="0.35">
      <c r="A192" t="s">
        <v>921</v>
      </c>
    </row>
    <row r="193" spans="1:1" x14ac:dyDescent="0.35">
      <c r="A193" t="s">
        <v>922</v>
      </c>
    </row>
    <row r="194" spans="1:1" x14ac:dyDescent="0.35">
      <c r="A194" t="s">
        <v>923</v>
      </c>
    </row>
    <row r="195" spans="1:1" x14ac:dyDescent="0.35">
      <c r="A195" t="s">
        <v>924</v>
      </c>
    </row>
    <row r="196" spans="1:1" x14ac:dyDescent="0.35">
      <c r="A196" t="s">
        <v>925</v>
      </c>
    </row>
    <row r="197" spans="1:1" x14ac:dyDescent="0.35">
      <c r="A197" t="s">
        <v>926</v>
      </c>
    </row>
    <row r="198" spans="1:1" x14ac:dyDescent="0.35">
      <c r="A198" t="s">
        <v>927</v>
      </c>
    </row>
    <row r="199" spans="1:1" x14ac:dyDescent="0.35">
      <c r="A199" t="s">
        <v>928</v>
      </c>
    </row>
    <row r="200" spans="1:1" x14ac:dyDescent="0.35">
      <c r="A200" t="s">
        <v>929</v>
      </c>
    </row>
    <row r="201" spans="1:1" x14ac:dyDescent="0.35">
      <c r="A201" t="s">
        <v>930</v>
      </c>
    </row>
    <row r="202" spans="1:1" x14ac:dyDescent="0.35">
      <c r="A202" t="s">
        <v>931</v>
      </c>
    </row>
    <row r="203" spans="1:1" x14ac:dyDescent="0.35">
      <c r="A203" t="s">
        <v>932</v>
      </c>
    </row>
    <row r="204" spans="1:1" x14ac:dyDescent="0.35">
      <c r="A204" t="s">
        <v>933</v>
      </c>
    </row>
    <row r="205" spans="1:1" x14ac:dyDescent="0.35">
      <c r="A205" t="s">
        <v>934</v>
      </c>
    </row>
    <row r="206" spans="1:1" x14ac:dyDescent="0.35">
      <c r="A206" t="s">
        <v>935</v>
      </c>
    </row>
    <row r="207" spans="1:1" x14ac:dyDescent="0.35">
      <c r="A207" t="s">
        <v>936</v>
      </c>
    </row>
    <row r="208" spans="1:1" x14ac:dyDescent="0.35">
      <c r="A208" t="s">
        <v>937</v>
      </c>
    </row>
    <row r="209" spans="1:1" x14ac:dyDescent="0.35">
      <c r="A209" t="s">
        <v>938</v>
      </c>
    </row>
    <row r="210" spans="1:1" x14ac:dyDescent="0.35">
      <c r="A210" t="s">
        <v>939</v>
      </c>
    </row>
    <row r="211" spans="1:1" x14ac:dyDescent="0.35">
      <c r="A211" t="s">
        <v>940</v>
      </c>
    </row>
    <row r="212" spans="1:1" x14ac:dyDescent="0.35">
      <c r="A212" t="s">
        <v>941</v>
      </c>
    </row>
    <row r="213" spans="1:1" x14ac:dyDescent="0.35">
      <c r="A213" t="s">
        <v>942</v>
      </c>
    </row>
    <row r="214" spans="1:1" x14ac:dyDescent="0.35">
      <c r="A214" t="s">
        <v>943</v>
      </c>
    </row>
    <row r="215" spans="1:1" x14ac:dyDescent="0.35">
      <c r="A215" t="s">
        <v>944</v>
      </c>
    </row>
    <row r="216" spans="1:1" x14ac:dyDescent="0.35">
      <c r="A216" t="s">
        <v>945</v>
      </c>
    </row>
    <row r="217" spans="1:1" x14ac:dyDescent="0.35">
      <c r="A217" t="s">
        <v>946</v>
      </c>
    </row>
    <row r="218" spans="1:1" x14ac:dyDescent="0.35">
      <c r="A218" t="s">
        <v>947</v>
      </c>
    </row>
    <row r="219" spans="1:1" x14ac:dyDescent="0.35">
      <c r="A219" t="s">
        <v>948</v>
      </c>
    </row>
    <row r="220" spans="1:1" x14ac:dyDescent="0.35">
      <c r="A220" t="s">
        <v>949</v>
      </c>
    </row>
    <row r="221" spans="1:1" x14ac:dyDescent="0.35">
      <c r="A221" t="s">
        <v>950</v>
      </c>
    </row>
    <row r="222" spans="1:1" x14ac:dyDescent="0.35">
      <c r="A222" t="s">
        <v>951</v>
      </c>
    </row>
    <row r="223" spans="1:1" x14ac:dyDescent="0.35">
      <c r="A223" t="s">
        <v>952</v>
      </c>
    </row>
    <row r="224" spans="1:1" x14ac:dyDescent="0.35">
      <c r="A224" t="s">
        <v>953</v>
      </c>
    </row>
    <row r="225" spans="1:1" x14ac:dyDescent="0.35">
      <c r="A225" t="s">
        <v>954</v>
      </c>
    </row>
    <row r="226" spans="1:1" x14ac:dyDescent="0.35">
      <c r="A226" t="s">
        <v>955</v>
      </c>
    </row>
    <row r="227" spans="1:1" x14ac:dyDescent="0.35">
      <c r="A227" t="s">
        <v>956</v>
      </c>
    </row>
    <row r="228" spans="1:1" x14ac:dyDescent="0.35">
      <c r="A228" t="s">
        <v>957</v>
      </c>
    </row>
  </sheetData>
  <conditionalFormatting sqref="A42:N24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2:N242 A23:A20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2:R24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2:R24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9:GS2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9:GS2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:GS13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:GS1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8:GW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8:GW2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4:GS18 A3:GS8 A1:GS1 A10:GS11">
    <cfRule type="colorScale" priority="5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GS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GS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GS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9:GS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2A61-B1A8-40E6-837A-FFFCF8706CC1}">
  <dimension ref="A1:Y71"/>
  <sheetViews>
    <sheetView tabSelected="1" workbookViewId="0">
      <selection activeCell="A20" sqref="A20"/>
    </sheetView>
  </sheetViews>
  <sheetFormatPr defaultRowHeight="14.5" x14ac:dyDescent="0.35"/>
  <cols>
    <col min="1" max="1" width="11.1796875" bestFit="1" customWidth="1"/>
  </cols>
  <sheetData>
    <row r="1" spans="1:12" x14ac:dyDescent="0.35"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</row>
    <row r="2" spans="1:12" x14ac:dyDescent="0.35">
      <c r="A2" t="s">
        <v>472</v>
      </c>
      <c r="B2">
        <f>COUNTIF(raw!$B3:$B202, GMs!B1)</f>
        <v>196</v>
      </c>
      <c r="C2">
        <f>COUNTIF(raw!$B3:$B202, GMs!C1)</f>
        <v>1</v>
      </c>
      <c r="D2">
        <f>COUNTIF(raw!$B3:$B202, GMs!D1)</f>
        <v>1</v>
      </c>
      <c r="E2">
        <f>COUNTIF(raw!$B3:$B202, GMs!E1)</f>
        <v>1</v>
      </c>
      <c r="F2">
        <f>COUNTIF(raw!$B3:$B202, GMs!F1)</f>
        <v>1</v>
      </c>
      <c r="G2">
        <f>COUNTIF(raw!$B3:$B202, GMs!G1)</f>
        <v>0</v>
      </c>
      <c r="H2">
        <f>COUNTIF(raw!$B3:$B202, GMs!H1)</f>
        <v>0</v>
      </c>
      <c r="I2">
        <f>COUNTIF(raw!$B3:$B202, GMs!I1)</f>
        <v>0</v>
      </c>
      <c r="J2">
        <f>COUNTIF(raw!$B3:$B202, GMs!J1)</f>
        <v>0</v>
      </c>
      <c r="K2">
        <f>COUNTIF(raw!$B3:$B202, GMs!K1)</f>
        <v>0</v>
      </c>
      <c r="L2">
        <f>COUNTIF(raw!$B3:$B202, GMs!L1)</f>
        <v>0</v>
      </c>
    </row>
    <row r="4" spans="1:12" x14ac:dyDescent="0.35">
      <c r="A4" t="str">
        <f>Traw!A9</f>
        <v>Punt</v>
      </c>
      <c r="B4" cm="1">
        <f t="array" ref="B4">MMULT(Traw!$B9:$GS9, raw!X$3:X$202)/B$2</f>
        <v>1.3031005527210893</v>
      </c>
      <c r="C4" cm="1">
        <f t="array" ref="C4">MMULT(Traw!$B9:$GS9, raw!Y$3:Y$202)/C$2</f>
        <v>11.431555555555555</v>
      </c>
      <c r="D4" cm="1">
        <f t="array" ref="D4">MMULT(Traw!$B9:$GS9, raw!Z$3:Z$202)/D$2</f>
        <v>11.8575</v>
      </c>
      <c r="E4" cm="1">
        <f t="array" ref="E4">MMULT(Traw!$B9:$GS9, raw!AA$3:AA$202)/E$2</f>
        <v>9.6126388888888901</v>
      </c>
      <c r="F4" cm="1">
        <f t="array" ref="F4">MMULT(Traw!$B9:$GS9, raw!AB$3:AB$202)/F$2</f>
        <v>10.100833333333332</v>
      </c>
      <c r="G4" t="e" cm="1">
        <f t="array" ref="G4">MMULT(Traw!$B9:$GS9, raw!AC$3:AC$202)/G$2</f>
        <v>#DIV/0!</v>
      </c>
      <c r="H4" t="e" cm="1">
        <f t="array" ref="H4">MMULT(Traw!$B9:$GS9, raw!AD$3:AD$202)/H$2</f>
        <v>#DIV/0!</v>
      </c>
      <c r="I4" t="e" cm="1">
        <f t="array" ref="I4">MMULT(Traw!$B9:$GS9, raw!AE$3:AE$202)/I$2</f>
        <v>#DIV/0!</v>
      </c>
      <c r="J4" t="e" cm="1">
        <f t="array" ref="J4">MMULT(Traw!$B9:$GS9, raw!AF$3:AF$202)/J$2</f>
        <v>#DIV/0!</v>
      </c>
      <c r="K4" t="e" cm="1">
        <f t="array" ref="K4">MMULT(Traw!$B9:$GS9, raw!AG$3:AG$202)/K$2</f>
        <v>#DIV/0!</v>
      </c>
      <c r="L4" t="e" cm="1">
        <f t="array" ref="L4">MMULT(Traw!$B9:$GS9, raw!AH$3:AH$202)/L$2</f>
        <v>#DIV/0!</v>
      </c>
    </row>
    <row r="5" spans="1:12" x14ac:dyDescent="0.35">
      <c r="A5" t="str">
        <f>Traw!A10</f>
        <v>Normal</v>
      </c>
      <c r="B5" cm="1">
        <f t="array" ref="B5">MMULT(Traw!$B10:$GS10, raw!X$3:X$202)/B$2</f>
        <v>1.3031005527210893</v>
      </c>
      <c r="C5" cm="1">
        <f t="array" ref="C5">MMULT(Traw!$B10:$GS10, raw!Y$3:Y$202)/C$2</f>
        <v>11.431555555555555</v>
      </c>
      <c r="D5" cm="1">
        <f t="array" ref="D5">MMULT(Traw!$B10:$GS10, raw!Z$3:Z$202)/D$2</f>
        <v>11.8575</v>
      </c>
      <c r="E5" cm="1">
        <f t="array" ref="E5">MMULT(Traw!$B10:$GS10, raw!AA$3:AA$202)/E$2</f>
        <v>9.6126388888888901</v>
      </c>
      <c r="F5" cm="1">
        <f t="array" ref="F5">MMULT(Traw!$B10:$GS10, raw!AB$3:AB$202)/F$2</f>
        <v>10.100833333333332</v>
      </c>
      <c r="G5" t="e" cm="1">
        <f t="array" ref="G5">MMULT(Traw!$B10:$GS10, raw!AC$3:AC$202)/G$2</f>
        <v>#DIV/0!</v>
      </c>
      <c r="H5" t="e" cm="1">
        <f t="array" ref="H5">MMULT(Traw!$B10:$GS10, raw!AD$3:AD$202)/H$2</f>
        <v>#DIV/0!</v>
      </c>
      <c r="I5" t="e" cm="1">
        <f t="array" ref="I5">MMULT(Traw!$B10:$GS10, raw!AE$3:AE$202)/I$2</f>
        <v>#DIV/0!</v>
      </c>
      <c r="J5" t="e" cm="1">
        <f t="array" ref="J5">MMULT(Traw!$B10:$GS10, raw!AF$3:AF$202)/J$2</f>
        <v>#DIV/0!</v>
      </c>
      <c r="K5" t="e" cm="1">
        <f t="array" ref="K5">MMULT(Traw!$B10:$GS10, raw!AG$3:AG$202)/K$2</f>
        <v>#DIV/0!</v>
      </c>
      <c r="L5" t="e" cm="1">
        <f t="array" ref="L5">MMULT(Traw!$B10:$GS10, raw!AH$3:AH$202)/L$2</f>
        <v>#DIV/0!</v>
      </c>
    </row>
    <row r="6" spans="1:12" x14ac:dyDescent="0.35">
      <c r="A6" t="str">
        <f>Traw!A11</f>
        <v>PAst</v>
      </c>
      <c r="B6" cm="1">
        <f t="array" ref="B6">MMULT(Traw!$B11:$GS11, raw!X$3:X$202)/B$2</f>
        <v>0.99190263605442119</v>
      </c>
      <c r="C6" cm="1">
        <f t="array" ref="C6">MMULT(Traw!$B11:$GS11, raw!Y$3:Y$202)/C$2</f>
        <v>8.9533333333333331</v>
      </c>
      <c r="D6" cm="1">
        <f t="array" ref="D6">MMULT(Traw!$B11:$GS11, raw!Z$3:Z$202)/D$2</f>
        <v>11.495833333333332</v>
      </c>
      <c r="E6" cm="1">
        <f t="array" ref="E6">MMULT(Traw!$B11:$GS11, raw!AA$3:AA$202)/E$2</f>
        <v>6.8954166666666659</v>
      </c>
      <c r="F6" cm="1">
        <f t="array" ref="F6">MMULT(Traw!$B11:$GS11, raw!AB$3:AB$202)/F$2</f>
        <v>9.439583333333335</v>
      </c>
      <c r="G6" t="e" cm="1">
        <f t="array" ref="G6">MMULT(Traw!$B11:$GS11, raw!AC$3:AC$202)/G$2</f>
        <v>#DIV/0!</v>
      </c>
      <c r="H6" t="e" cm="1">
        <f t="array" ref="H6">MMULT(Traw!$B11:$GS11, raw!AD$3:AD$202)/H$2</f>
        <v>#DIV/0!</v>
      </c>
      <c r="I6" t="e" cm="1">
        <f t="array" ref="I6">MMULT(Traw!$B11:$GS11, raw!AE$3:AE$202)/I$2</f>
        <v>#DIV/0!</v>
      </c>
      <c r="J6" t="e" cm="1">
        <f t="array" ref="J6">MMULT(Traw!$B11:$GS11, raw!AF$3:AF$202)/J$2</f>
        <v>#DIV/0!</v>
      </c>
      <c r="K6" t="e" cm="1">
        <f t="array" ref="K6">MMULT(Traw!$B11:$GS11, raw!AG$3:AG$202)/K$2</f>
        <v>#DIV/0!</v>
      </c>
      <c r="L6" t="e" cm="1">
        <f t="array" ref="L6">MMULT(Traw!$B11:$GS11, raw!AH$3:AH$202)/L$2</f>
        <v>#DIV/0!</v>
      </c>
    </row>
    <row r="7" spans="1:12" x14ac:dyDescent="0.35">
      <c r="A7" t="str">
        <f>Traw!A12</f>
        <v>PFT</v>
      </c>
      <c r="B7" cm="1">
        <f t="array" ref="B7">MMULT(Traw!$B12:$GS12, raw!X$3:X$202)/B$2</f>
        <v>1.1657277494331062</v>
      </c>
      <c r="C7" cm="1">
        <f t="array" ref="C7">MMULT(Traw!$B12:$GS12, raw!Y$3:Y$202)/C$2</f>
        <v>7.5857777777777766</v>
      </c>
      <c r="D7" cm="1">
        <f t="array" ref="D7">MMULT(Traw!$B12:$GS12, raw!Z$3:Z$202)/D$2</f>
        <v>9.343055555555555</v>
      </c>
      <c r="E7" cm="1">
        <f t="array" ref="E7">MMULT(Traw!$B12:$GS12, raw!AA$3:AA$202)/E$2</f>
        <v>5.6019444444444453</v>
      </c>
      <c r="F7" cm="1">
        <f t="array" ref="F7">MMULT(Traw!$B12:$GS12, raw!AB$3:AB$202)/F$2</f>
        <v>9.2095833333333328</v>
      </c>
      <c r="G7" t="e" cm="1">
        <f t="array" ref="G7">MMULT(Traw!$B12:$GS12, raw!AC$3:AC$202)/G$2</f>
        <v>#DIV/0!</v>
      </c>
      <c r="H7" t="e" cm="1">
        <f t="array" ref="H7">MMULT(Traw!$B12:$GS12, raw!AD$3:AD$202)/H$2</f>
        <v>#DIV/0!</v>
      </c>
      <c r="I7" t="e" cm="1">
        <f t="array" ref="I7">MMULT(Traw!$B12:$GS12, raw!AE$3:AE$202)/I$2</f>
        <v>#DIV/0!</v>
      </c>
      <c r="J7" t="e" cm="1">
        <f t="array" ref="J7">MMULT(Traw!$B12:$GS12, raw!AF$3:AF$202)/J$2</f>
        <v>#DIV/0!</v>
      </c>
      <c r="K7" t="e" cm="1">
        <f t="array" ref="K7">MMULT(Traw!$B12:$GS12, raw!AG$3:AG$202)/K$2</f>
        <v>#DIV/0!</v>
      </c>
      <c r="L7" t="e" cm="1">
        <f t="array" ref="L7">MMULT(Traw!$B12:$GS12, raw!AH$3:AH$202)/L$2</f>
        <v>#DIV/0!</v>
      </c>
    </row>
    <row r="8" spans="1:12" x14ac:dyDescent="0.35">
      <c r="A8" t="str">
        <f>Traw!A13</f>
        <v>PTO</v>
      </c>
      <c r="B8" cm="1">
        <f t="array" ref="B8">MMULT(Traw!$B13:$GS13, raw!X$3:X$202)/B$2</f>
        <v>1.6388842828798191</v>
      </c>
      <c r="C8" cm="1">
        <f t="array" ref="C8">MMULT(Traw!$B13:$GS13, raw!Y$3:Y$202)/C$2</f>
        <v>14.151555555555555</v>
      </c>
      <c r="D8" cm="1">
        <f t="array" ref="D8">MMULT(Traw!$B13:$GS13, raw!Z$3:Z$202)/D$2</f>
        <v>12.856388888888889</v>
      </c>
      <c r="E8" cm="1">
        <f t="array" ref="E8">MMULT(Traw!$B13:$GS13, raw!AA$3:AA$202)/E$2</f>
        <v>11.166666666666668</v>
      </c>
      <c r="F8" cm="1">
        <f t="array" ref="F8">MMULT(Traw!$B13:$GS13, raw!AB$3:AB$202)/F$2</f>
        <v>12.209166666666667</v>
      </c>
      <c r="G8" t="e" cm="1">
        <f t="array" ref="G8">MMULT(Traw!$B13:$GS13, raw!AC$3:AC$202)/G$2</f>
        <v>#DIV/0!</v>
      </c>
      <c r="H8" t="e" cm="1">
        <f t="array" ref="H8">MMULT(Traw!$B13:$GS13, raw!AD$3:AD$202)/H$2</f>
        <v>#DIV/0!</v>
      </c>
      <c r="I8" t="e" cm="1">
        <f t="array" ref="I8">MMULT(Traw!$B13:$GS13, raw!AE$3:AE$202)/I$2</f>
        <v>#DIV/0!</v>
      </c>
      <c r="J8" t="e" cm="1">
        <f t="array" ref="J8">MMULT(Traw!$B13:$GS13, raw!AF$3:AF$202)/J$2</f>
        <v>#DIV/0!</v>
      </c>
      <c r="K8" t="e" cm="1">
        <f t="array" ref="K8">MMULT(Traw!$B13:$GS13, raw!AG$3:AG$202)/K$2</f>
        <v>#DIV/0!</v>
      </c>
      <c r="L8" t="e" cm="1">
        <f t="array" ref="L8">MMULT(Traw!$B13:$GS13, raw!AH$3:AH$202)/L$2</f>
        <v>#DIV/0!</v>
      </c>
    </row>
    <row r="9" spans="1:12" x14ac:dyDescent="0.35">
      <c r="A9" t="str">
        <f>Traw!A14</f>
        <v>FG%</v>
      </c>
      <c r="B9" cm="1">
        <f t="array" ref="B9">MMULT(Traw!$B14:$GS14, raw!X$3:X$202)/B$2</f>
        <v>0.37374744897959222</v>
      </c>
      <c r="C9" cm="1">
        <f t="array" ref="C9">MMULT(Traw!$B14:$GS14, raw!Y$3:Y$202)/C$2</f>
        <v>-0.49299999999999994</v>
      </c>
      <c r="D9" cm="1">
        <f t="array" ref="D9">MMULT(Traw!$B14:$GS14, raw!Z$3:Z$202)/D$2</f>
        <v>1.89</v>
      </c>
      <c r="E9" cm="1">
        <f t="array" ref="E9">MMULT(Traw!$B14:$GS14, raw!AA$3:AA$202)/E$2</f>
        <v>-0.13</v>
      </c>
      <c r="F9" cm="1">
        <f t="array" ref="F9">MMULT(Traw!$B14:$GS14, raw!AB$3:AB$202)/F$2</f>
        <v>1.74</v>
      </c>
      <c r="G9" t="e" cm="1">
        <f t="array" ref="G9">MMULT(Traw!$B14:$GS14, raw!AC$3:AC$202)/G$2</f>
        <v>#DIV/0!</v>
      </c>
      <c r="H9" t="e" cm="1">
        <f t="array" ref="H9">MMULT(Traw!$B14:$GS14, raw!AD$3:AD$202)/H$2</f>
        <v>#DIV/0!</v>
      </c>
      <c r="I9" t="e" cm="1">
        <f t="array" ref="I9">MMULT(Traw!$B14:$GS14, raw!AE$3:AE$202)/I$2</f>
        <v>#DIV/0!</v>
      </c>
      <c r="J9" t="e" cm="1">
        <f t="array" ref="J9">MMULT(Traw!$B14:$GS14, raw!AF$3:AF$202)/J$2</f>
        <v>#DIV/0!</v>
      </c>
      <c r="K9" t="e" cm="1">
        <f t="array" ref="K9">MMULT(Traw!$B14:$GS14, raw!AG$3:AG$202)/K$2</f>
        <v>#DIV/0!</v>
      </c>
      <c r="L9" t="e" cm="1">
        <f t="array" ref="L9">MMULT(Traw!$B14:$GS14, raw!AH$3:AH$202)/L$2</f>
        <v>#DIV/0!</v>
      </c>
    </row>
    <row r="10" spans="1:12" x14ac:dyDescent="0.35">
      <c r="A10" t="str">
        <f>Traw!A15</f>
        <v>FT%</v>
      </c>
      <c r="B10" cm="1">
        <f t="array" ref="B10">MMULT(Traw!$B15:$GS15, raw!X$3:X$202)/B$2</f>
        <v>0.15720663265306117</v>
      </c>
      <c r="C10" cm="1">
        <f t="array" ref="C10">MMULT(Traw!$B15:$GS15, raw!Y$3:Y$202)/C$2</f>
        <v>4.3264999999999993</v>
      </c>
      <c r="D10" cm="1">
        <f t="array" ref="D10">MMULT(Traw!$B15:$GS15, raw!Z$3:Z$202)/D$2</f>
        <v>2.92</v>
      </c>
      <c r="E10" cm="1">
        <f t="array" ref="E10">MMULT(Traw!$B15:$GS15, raw!AA$3:AA$202)/E$2</f>
        <v>4.3099999999999996</v>
      </c>
      <c r="F10" cm="1">
        <f t="array" ref="F10">MMULT(Traw!$B15:$GS15, raw!AB$3:AB$202)/F$2</f>
        <v>0.93</v>
      </c>
      <c r="G10" t="e" cm="1">
        <f t="array" ref="G10">MMULT(Traw!$B15:$GS15, raw!AC$3:AC$202)/G$2</f>
        <v>#DIV/0!</v>
      </c>
      <c r="H10" t="e" cm="1">
        <f t="array" ref="H10">MMULT(Traw!$B15:$GS15, raw!AD$3:AD$202)/H$2</f>
        <v>#DIV/0!</v>
      </c>
      <c r="I10" t="e" cm="1">
        <f t="array" ref="I10">MMULT(Traw!$B15:$GS15, raw!AE$3:AE$202)/I$2</f>
        <v>#DIV/0!</v>
      </c>
      <c r="J10" t="e" cm="1">
        <f t="array" ref="J10">MMULT(Traw!$B15:$GS15, raw!AF$3:AF$202)/J$2</f>
        <v>#DIV/0!</v>
      </c>
      <c r="K10" t="e" cm="1">
        <f t="array" ref="K10">MMULT(Traw!$B15:$GS15, raw!AG$3:AG$202)/K$2</f>
        <v>#DIV/0!</v>
      </c>
      <c r="L10" t="e" cm="1">
        <f t="array" ref="L10">MMULT(Traw!$B15:$GS15, raw!AH$3:AH$202)/L$2</f>
        <v>#DIV/0!</v>
      </c>
    </row>
    <row r="11" spans="1:12" x14ac:dyDescent="0.35">
      <c r="A11" t="str">
        <f>Traw!A16</f>
        <v>3PM</v>
      </c>
      <c r="B11" cm="1">
        <f t="array" ref="B11">MMULT(Traw!$B16:$GS16, raw!X$3:X$202)/B$2</f>
        <v>4.1326530612243459E-4</v>
      </c>
      <c r="C11" cm="1">
        <f t="array" ref="C11">MMULT(Traw!$B16:$GS16, raw!Y$3:Y$202)/C$2</f>
        <v>3.1110000000000002</v>
      </c>
      <c r="D11" cm="1">
        <f t="array" ref="D11">MMULT(Traw!$B16:$GS16, raw!Z$3:Z$202)/D$2</f>
        <v>-0.23</v>
      </c>
      <c r="E11" cm="1">
        <f t="array" ref="E11">MMULT(Traw!$B16:$GS16, raw!AA$3:AA$202)/E$2</f>
        <v>2.81</v>
      </c>
      <c r="F11" cm="1">
        <f t="array" ref="F11">MMULT(Traw!$B16:$GS16, raw!AB$3:AB$202)/F$2</f>
        <v>1.99</v>
      </c>
      <c r="G11" t="e" cm="1">
        <f t="array" ref="G11">MMULT(Traw!$B16:$GS16, raw!AC$3:AC$202)/G$2</f>
        <v>#DIV/0!</v>
      </c>
      <c r="H11" t="e" cm="1">
        <f t="array" ref="H11">MMULT(Traw!$B16:$GS16, raw!AD$3:AD$202)/H$2</f>
        <v>#DIV/0!</v>
      </c>
      <c r="I11" t="e" cm="1">
        <f t="array" ref="I11">MMULT(Traw!$B16:$GS16, raw!AE$3:AE$202)/I$2</f>
        <v>#DIV/0!</v>
      </c>
      <c r="J11" t="e" cm="1">
        <f t="array" ref="J11">MMULT(Traw!$B16:$GS16, raw!AF$3:AF$202)/J$2</f>
        <v>#DIV/0!</v>
      </c>
      <c r="K11" t="e" cm="1">
        <f t="array" ref="K11">MMULT(Traw!$B16:$GS16, raw!AG$3:AG$202)/K$2</f>
        <v>#DIV/0!</v>
      </c>
      <c r="L11" t="e" cm="1">
        <f t="array" ref="L11">MMULT(Traw!$B16:$GS16, raw!AH$3:AH$202)/L$2</f>
        <v>#DIV/0!</v>
      </c>
    </row>
    <row r="12" spans="1:12" x14ac:dyDescent="0.35">
      <c r="A12" t="str">
        <f>Traw!A17</f>
        <v>PTS</v>
      </c>
      <c r="B12" cm="1">
        <f t="array" ref="B12">MMULT(Traw!$B17:$GS17, raw!X$3:X$202)/B$2</f>
        <v>0.23333163265306126</v>
      </c>
      <c r="C12" cm="1">
        <f t="array" ref="C12">MMULT(Traw!$B17:$GS17, raw!Y$3:Y$202)/C$2</f>
        <v>2.8559999999999999</v>
      </c>
      <c r="D12" cm="1">
        <f t="array" ref="D12">MMULT(Traw!$B17:$GS17, raw!Z$3:Z$202)/D$2</f>
        <v>2.13</v>
      </c>
      <c r="E12" cm="1">
        <f t="array" ref="E12">MMULT(Traw!$B17:$GS17, raw!AA$3:AA$202)/E$2</f>
        <v>2.46</v>
      </c>
      <c r="F12" cm="1">
        <f t="array" ref="F12">MMULT(Traw!$B17:$GS17, raw!AB$3:AB$202)/F$2</f>
        <v>1.89</v>
      </c>
      <c r="G12" t="e" cm="1">
        <f t="array" ref="G12">MMULT(Traw!$B17:$GS17, raw!AC$3:AC$202)/G$2</f>
        <v>#DIV/0!</v>
      </c>
      <c r="H12" t="e" cm="1">
        <f t="array" ref="H12">MMULT(Traw!$B17:$GS17, raw!AD$3:AD$202)/H$2</f>
        <v>#DIV/0!</v>
      </c>
      <c r="I12" t="e" cm="1">
        <f t="array" ref="I12">MMULT(Traw!$B17:$GS17, raw!AE$3:AE$202)/I$2</f>
        <v>#DIV/0!</v>
      </c>
      <c r="J12" t="e" cm="1">
        <f t="array" ref="J12">MMULT(Traw!$B17:$GS17, raw!AF$3:AF$202)/J$2</f>
        <v>#DIV/0!</v>
      </c>
      <c r="K12" t="e" cm="1">
        <f t="array" ref="K12">MMULT(Traw!$B17:$GS17, raw!AG$3:AG$202)/K$2</f>
        <v>#DIV/0!</v>
      </c>
      <c r="L12" t="e" cm="1">
        <f t="array" ref="L12">MMULT(Traw!$B17:$GS17, raw!AH$3:AH$202)/L$2</f>
        <v>#DIV/0!</v>
      </c>
    </row>
    <row r="13" spans="1:12" x14ac:dyDescent="0.35">
      <c r="A13" t="str">
        <f>Traw!A18</f>
        <v>TREB</v>
      </c>
      <c r="B13" cm="1">
        <f t="array" ref="B13">MMULT(Traw!$B18:$GS18, raw!X$3:X$202)/B$2</f>
        <v>0.31464540816326536</v>
      </c>
      <c r="C13" cm="1">
        <f t="array" ref="C13">MMULT(Traw!$B18:$GS18, raw!Y$3:Y$202)/C$2</f>
        <v>0.65449999999999997</v>
      </c>
      <c r="D13" cm="1">
        <f t="array" ref="D13">MMULT(Traw!$B18:$GS18, raw!Z$3:Z$202)/D$2</f>
        <v>1.91</v>
      </c>
      <c r="E13" cm="1">
        <f t="array" ref="E13">MMULT(Traw!$B18:$GS18, raw!AA$3:AA$202)/E$2</f>
        <v>-0.25</v>
      </c>
      <c r="F13" cm="1">
        <f t="array" ref="F13">MMULT(Traw!$B18:$GS18, raw!AB$3:AB$202)/F$2</f>
        <v>2.6</v>
      </c>
      <c r="G13" t="e" cm="1">
        <f t="array" ref="G13">MMULT(Traw!$B18:$GS18, raw!AC$3:AC$202)/G$2</f>
        <v>#DIV/0!</v>
      </c>
      <c r="H13" t="e" cm="1">
        <f t="array" ref="H13">MMULT(Traw!$B18:$GS18, raw!AD$3:AD$202)/H$2</f>
        <v>#DIV/0!</v>
      </c>
      <c r="I13" t="e" cm="1">
        <f t="array" ref="I13">MMULT(Traw!$B18:$GS18, raw!AE$3:AE$202)/I$2</f>
        <v>#DIV/0!</v>
      </c>
      <c r="J13" t="e" cm="1">
        <f t="array" ref="J13">MMULT(Traw!$B18:$GS18, raw!AF$3:AF$202)/J$2</f>
        <v>#DIV/0!</v>
      </c>
      <c r="K13" t="e" cm="1">
        <f t="array" ref="K13">MMULT(Traw!$B18:$GS18, raw!AG$3:AG$202)/K$2</f>
        <v>#DIV/0!</v>
      </c>
      <c r="L13" t="e" cm="1">
        <f t="array" ref="L13">MMULT(Traw!$B18:$GS18, raw!AH$3:AH$202)/L$2</f>
        <v>#DIV/0!</v>
      </c>
    </row>
    <row r="14" spans="1:12" x14ac:dyDescent="0.35">
      <c r="A14" t="str">
        <f>Traw!A19</f>
        <v>AST</v>
      </c>
      <c r="B14" cm="1">
        <f t="array" ref="B14">MMULT(Traw!$B19:$GS19, raw!X$3:X$202)/B$2</f>
        <v>0.33473724489795914</v>
      </c>
      <c r="C14" cm="1">
        <f t="array" ref="C14">MMULT(Traw!$B19:$GS19, raw!Y$3:Y$202)/C$2</f>
        <v>2.7879999999999998</v>
      </c>
      <c r="D14" cm="1">
        <f t="array" ref="D14">MMULT(Traw!$B19:$GS19, raw!Z$3:Z$202)/D$2</f>
        <v>0.42</v>
      </c>
      <c r="E14" cm="1">
        <f t="array" ref="E14">MMULT(Traw!$B19:$GS19, raw!AA$3:AA$202)/E$2</f>
        <v>2.92</v>
      </c>
      <c r="F14" cm="1">
        <f t="array" ref="F14">MMULT(Traw!$B19:$GS19, raw!AB$3:AB$202)/F$2</f>
        <v>0.69</v>
      </c>
      <c r="G14" t="e" cm="1">
        <f t="array" ref="G14">MMULT(Traw!$B19:$GS19, raw!AC$3:AC$202)/G$2</f>
        <v>#DIV/0!</v>
      </c>
      <c r="H14" t="e" cm="1">
        <f t="array" ref="H14">MMULT(Traw!$B19:$GS19, raw!AD$3:AD$202)/H$2</f>
        <v>#DIV/0!</v>
      </c>
      <c r="I14" t="e" cm="1">
        <f t="array" ref="I14">MMULT(Traw!$B19:$GS19, raw!AE$3:AE$202)/I$2</f>
        <v>#DIV/0!</v>
      </c>
      <c r="J14" t="e" cm="1">
        <f t="array" ref="J14">MMULT(Traw!$B19:$GS19, raw!AF$3:AF$202)/J$2</f>
        <v>#DIV/0!</v>
      </c>
      <c r="K14" t="e" cm="1">
        <f t="array" ref="K14">MMULT(Traw!$B19:$GS19, raw!AG$3:AG$202)/K$2</f>
        <v>#DIV/0!</v>
      </c>
      <c r="L14" t="e" cm="1">
        <f t="array" ref="L14">MMULT(Traw!$B19:$GS19, raw!AH$3:AH$202)/L$2</f>
        <v>#DIV/0!</v>
      </c>
    </row>
    <row r="15" spans="1:12" x14ac:dyDescent="0.35">
      <c r="A15" t="str">
        <f>Traw!A20</f>
        <v>STL</v>
      </c>
      <c r="B15" cm="1">
        <f t="array" ref="B15">MMULT(Traw!$B20:$GS20, raw!X$3:X$202)/B$2</f>
        <v>0.12282397959183669</v>
      </c>
      <c r="C15" cm="1">
        <f t="array" ref="C15">MMULT(Traw!$B20:$GS20, raw!Y$3:Y$202)/C$2</f>
        <v>1.887</v>
      </c>
      <c r="D15" cm="1">
        <f t="array" ref="D15">MMULT(Traw!$B20:$GS20, raw!Z$3:Z$202)/D$2</f>
        <v>1.51</v>
      </c>
      <c r="E15" cm="1">
        <f t="array" ref="E15">MMULT(Traw!$B20:$GS20, raw!AA$3:AA$202)/E$2</f>
        <v>0.54</v>
      </c>
      <c r="F15" cm="1">
        <f t="array" ref="F15">MMULT(Traw!$B20:$GS20, raw!AB$3:AB$202)/F$2</f>
        <v>0.49</v>
      </c>
      <c r="G15" t="e" cm="1">
        <f t="array" ref="G15">MMULT(Traw!$B20:$GS20, raw!AC$3:AC$202)/G$2</f>
        <v>#DIV/0!</v>
      </c>
      <c r="H15" t="e" cm="1">
        <f t="array" ref="H15">MMULT(Traw!$B20:$GS20, raw!AD$3:AD$202)/H$2</f>
        <v>#DIV/0!</v>
      </c>
      <c r="I15" t="e" cm="1">
        <f t="array" ref="I15">MMULT(Traw!$B20:$GS20, raw!AE$3:AE$202)/I$2</f>
        <v>#DIV/0!</v>
      </c>
      <c r="J15" t="e" cm="1">
        <f t="array" ref="J15">MMULT(Traw!$B20:$GS20, raw!AF$3:AF$202)/J$2</f>
        <v>#DIV/0!</v>
      </c>
      <c r="K15" t="e" cm="1">
        <f t="array" ref="K15">MMULT(Traw!$B20:$GS20, raw!AG$3:AG$202)/K$2</f>
        <v>#DIV/0!</v>
      </c>
      <c r="L15" t="e" cm="1">
        <f t="array" ref="L15">MMULT(Traw!$B20:$GS20, raw!AH$3:AH$202)/L$2</f>
        <v>#DIV/0!</v>
      </c>
    </row>
    <row r="16" spans="1:12" x14ac:dyDescent="0.35">
      <c r="A16" t="str">
        <f>Traw!A21</f>
        <v>BLK</v>
      </c>
      <c r="B16" cm="1">
        <f t="array" ref="B16">MMULT(Traw!$B21:$GS21, raw!X$3:X$202)/B$2</f>
        <v>0.26152040816326533</v>
      </c>
      <c r="C16" cm="1">
        <f t="array" ref="C16">MMULT(Traw!$B21:$GS21, raw!Y$3:Y$202)/C$2</f>
        <v>0.79049999999999998</v>
      </c>
      <c r="D16" cm="1">
        <f t="array" ref="D16">MMULT(Traw!$B21:$GS21, raw!Z$3:Z$202)/D$2</f>
        <v>4.38</v>
      </c>
      <c r="E16" cm="1">
        <f t="array" ref="E16">MMULT(Traw!$B21:$GS21, raw!AA$3:AA$202)/E$2</f>
        <v>-0.66</v>
      </c>
      <c r="F16" cm="1">
        <f t="array" ref="F16">MMULT(Traw!$B21:$GS21, raw!AB$3:AB$202)/F$2</f>
        <v>2.41</v>
      </c>
      <c r="G16" t="e" cm="1">
        <f t="array" ref="G16">MMULT(Traw!$B21:$GS21, raw!AC$3:AC$202)/G$2</f>
        <v>#DIV/0!</v>
      </c>
      <c r="H16" t="e" cm="1">
        <f t="array" ref="H16">MMULT(Traw!$B21:$GS21, raw!AD$3:AD$202)/H$2</f>
        <v>#DIV/0!</v>
      </c>
      <c r="I16" t="e" cm="1">
        <f t="array" ref="I16">MMULT(Traw!$B21:$GS21, raw!AE$3:AE$202)/I$2</f>
        <v>#DIV/0!</v>
      </c>
      <c r="J16" t="e" cm="1">
        <f t="array" ref="J16">MMULT(Traw!$B21:$GS21, raw!AF$3:AF$202)/J$2</f>
        <v>#DIV/0!</v>
      </c>
      <c r="K16" t="e" cm="1">
        <f t="array" ref="K16">MMULT(Traw!$B21:$GS21, raw!AG$3:AG$202)/K$2</f>
        <v>#DIV/0!</v>
      </c>
      <c r="L16" t="e" cm="1">
        <f t="array" ref="L16">MMULT(Traw!$B21:$GS21, raw!AH$3:AH$202)/L$2</f>
        <v>#DIV/0!</v>
      </c>
    </row>
    <row r="17" spans="1:12" x14ac:dyDescent="0.35">
      <c r="A17" t="str">
        <f>Traw!A22</f>
        <v>TO</v>
      </c>
      <c r="B17" cm="1">
        <f t="array" ref="B17">MMULT(Traw!$B22:$GS22, raw!X$3:X$202)/B$2</f>
        <v>-0.36612244897959201</v>
      </c>
      <c r="C17" cm="1">
        <f t="array" ref="C17">MMULT(Traw!$B22:$GS22, raw!Y$3:Y$202)/C$2</f>
        <v>-3.06</v>
      </c>
      <c r="D17" cm="1">
        <f t="array" ref="D17">MMULT(Traw!$B22:$GS22, raw!Z$3:Z$202)/D$2</f>
        <v>-1.1599999999999999</v>
      </c>
      <c r="E17" cm="1">
        <f t="array" ref="E17">MMULT(Traw!$B22:$GS22, raw!AA$3:AA$202)/E$2</f>
        <v>-1.67</v>
      </c>
      <c r="F17" cm="1">
        <f t="array" ref="F17">MMULT(Traw!$B22:$GS22, raw!AB$3:AB$202)/F$2</f>
        <v>-2.2000000000000002</v>
      </c>
      <c r="G17" t="e" cm="1">
        <f t="array" ref="G17">MMULT(Traw!$B22:$GS22, raw!AC$3:AC$202)/G$2</f>
        <v>#DIV/0!</v>
      </c>
      <c r="H17" t="e" cm="1">
        <f t="array" ref="H17">MMULT(Traw!$B22:$GS22, raw!AD$3:AD$202)/H$2</f>
        <v>#DIV/0!</v>
      </c>
      <c r="I17" t="e" cm="1">
        <f t="array" ref="I17">MMULT(Traw!$B22:$GS22, raw!AE$3:AE$202)/I$2</f>
        <v>#DIV/0!</v>
      </c>
      <c r="J17" t="e" cm="1">
        <f t="array" ref="J17">MMULT(Traw!$B22:$GS22, raw!AF$3:AF$202)/J$2</f>
        <v>#DIV/0!</v>
      </c>
      <c r="K17" t="e" cm="1">
        <f t="array" ref="K17">MMULT(Traw!$B22:$GS22, raw!AG$3:AG$202)/K$2</f>
        <v>#DIV/0!</v>
      </c>
      <c r="L17" t="e" cm="1">
        <f t="array" ref="L17">MMULT(Traw!$B22:$GS22, raw!AH$3:AH$202)/L$2</f>
        <v>#DIV/0!</v>
      </c>
    </row>
    <row r="19" spans="1:12" x14ac:dyDescent="0.35">
      <c r="A19" t="str">
        <f>Traw!A2</f>
        <v>$pent</v>
      </c>
      <c r="B19" cm="1">
        <f t="array" ref="B19">MMULT(Traw!$B2:$GS2, raw!X$3:X$202)</f>
        <v>195</v>
      </c>
      <c r="C19" cm="1">
        <f t="array" ref="C19">MMULT(Traw!$B2:$GS2, raw!Y$3:Y$202)</f>
        <v>60</v>
      </c>
      <c r="D19" cm="1">
        <f t="array" ref="D19">MMULT(Traw!$B2:$GS2, raw!Z$3:Z$202)</f>
        <v>62</v>
      </c>
      <c r="E19" cm="1">
        <f t="array" ref="E19">MMULT(Traw!$B2:$GS2, raw!AA$3:AA$202)</f>
        <v>49</v>
      </c>
      <c r="F19" cm="1">
        <f t="array" ref="F19">MMULT(Traw!$B2:$GS2, raw!AB$3:AB$202)</f>
        <v>55</v>
      </c>
      <c r="G19" cm="1">
        <f t="array" ref="G19">MMULT(Traw!$B2:$GS2, raw!AC$3:AC$202)</f>
        <v>0</v>
      </c>
      <c r="H19" cm="1">
        <f t="array" ref="H19">MMULT(Traw!$B2:$GS2, raw!AD$3:AD$202)</f>
        <v>0</v>
      </c>
      <c r="I19" cm="1">
        <f t="array" ref="I19">MMULT(Traw!$B2:$GS2, raw!AE$3:AE$202)</f>
        <v>0</v>
      </c>
      <c r="J19" cm="1">
        <f t="array" ref="J19">MMULT(Traw!$B2:$GS2, raw!AF$3:AF$202)</f>
        <v>0</v>
      </c>
      <c r="K19" cm="1">
        <f t="array" ref="K19">MMULT(Traw!$B2:$GS2, raw!AG$3:AG$202)</f>
        <v>0</v>
      </c>
      <c r="L19" cm="1">
        <f t="array" ref="L19">MMULT(Traw!$B2:$GS2, raw!AH$3:AH$202)</f>
        <v>0</v>
      </c>
    </row>
    <row r="20" spans="1:12" x14ac:dyDescent="0.35">
      <c r="A20" t="str">
        <f>Traw!A2</f>
        <v>$pent</v>
      </c>
      <c r="B20" cm="1">
        <f t="array" ref="B20">MMULT(Traw!$B2:$GS2, raw!X$3:X$202)</f>
        <v>195</v>
      </c>
      <c r="C20" cm="1">
        <f t="array" ref="C20">MMULT(Traw!$B2:$GS2, raw!Y$3:Y$202)</f>
        <v>60</v>
      </c>
      <c r="D20" cm="1">
        <f t="array" ref="D20">MMULT(Traw!$B2:$GS2, raw!Z$3:Z$202)</f>
        <v>62</v>
      </c>
      <c r="E20" cm="1">
        <f t="array" ref="E20">MMULT(Traw!$B2:$GS2, raw!AA$3:AA$202)</f>
        <v>49</v>
      </c>
      <c r="F20" cm="1">
        <f t="array" ref="F20">MMULT(Traw!$B2:$GS2, raw!AB$3:AB$202)</f>
        <v>55</v>
      </c>
      <c r="G20" cm="1">
        <f t="array" ref="G20">MMULT(Traw!$B2:$GS2, raw!AC$3:AC$202)</f>
        <v>0</v>
      </c>
      <c r="H20" cm="1">
        <f t="array" ref="H20">MMULT(Traw!$B2:$GS2, raw!AD$3:AD$202)</f>
        <v>0</v>
      </c>
      <c r="I20" cm="1">
        <f t="array" ref="I20">MMULT(Traw!$B2:$GS2, raw!AE$3:AE$202)</f>
        <v>0</v>
      </c>
      <c r="J20" cm="1">
        <f t="array" ref="J20">MMULT(Traw!$B2:$GS2, raw!AF$3:AF$202)</f>
        <v>0</v>
      </c>
      <c r="K20" cm="1">
        <f t="array" ref="K20">MMULT(Traw!$B2:$GS2, raw!AG$3:AG$202)</f>
        <v>0</v>
      </c>
      <c r="L20" cm="1">
        <f t="array" ref="L20">MMULT(Traw!$B2:$GS2, raw!AH$3:AH$202)</f>
        <v>0</v>
      </c>
    </row>
    <row r="21" spans="1:12" x14ac:dyDescent="0.35">
      <c r="A21" t="str">
        <f>Traw!A2</f>
        <v>$pent</v>
      </c>
      <c r="B21" cm="1">
        <f t="array" ref="B21">MMULT(Traw!$B2:$GS2, raw!X$3:X$202)</f>
        <v>195</v>
      </c>
      <c r="C21" cm="1">
        <f t="array" ref="C21">MMULT(Traw!$B2:$GS2, raw!Y$3:Y$202)</f>
        <v>60</v>
      </c>
      <c r="D21" cm="1">
        <f t="array" ref="D21">MMULT(Traw!$B2:$GS2, raw!Z$3:Z$202)</f>
        <v>62</v>
      </c>
      <c r="E21" cm="1">
        <f t="array" ref="E21">MMULT(Traw!$B2:$GS2, raw!AA$3:AA$202)</f>
        <v>49</v>
      </c>
      <c r="F21" cm="1">
        <f t="array" ref="F21">MMULT(Traw!$B2:$GS2, raw!AB$3:AB$202)</f>
        <v>55</v>
      </c>
      <c r="G21" cm="1">
        <f t="array" ref="G21">MMULT(Traw!$B2:$GS2, raw!AC$3:AC$202)</f>
        <v>0</v>
      </c>
      <c r="H21" cm="1">
        <f t="array" ref="H21">MMULT(Traw!$B2:$GS2, raw!AD$3:AD$202)</f>
        <v>0</v>
      </c>
      <c r="I21" cm="1">
        <f t="array" ref="I21">MMULT(Traw!$B2:$GS2, raw!AE$3:AE$202)</f>
        <v>0</v>
      </c>
      <c r="J21" cm="1">
        <f t="array" ref="J21">MMULT(Traw!$B2:$GS2, raw!AF$3:AF$202)</f>
        <v>0</v>
      </c>
      <c r="K21" cm="1">
        <f t="array" ref="K21">MMULT(Traw!$B2:$GS2, raw!AG$3:AG$202)</f>
        <v>0</v>
      </c>
      <c r="L21" cm="1">
        <f t="array" ref="L21">MMULT(Traw!$B2:$GS2, raw!AH$3:AH$202)</f>
        <v>0</v>
      </c>
    </row>
    <row r="22" spans="1:12" x14ac:dyDescent="0.35">
      <c r="A22" t="str">
        <f>Traw!A2</f>
        <v>$pent</v>
      </c>
      <c r="B22" cm="1">
        <f t="array" ref="B22">MMULT(Traw!$B2:$GS2, raw!X$3:X$202)</f>
        <v>195</v>
      </c>
      <c r="C22" cm="1">
        <f t="array" ref="C22">MMULT(Traw!$B2:$GS2, raw!Y$3:Y$202)</f>
        <v>60</v>
      </c>
      <c r="D22" cm="1">
        <f t="array" ref="D22">MMULT(Traw!$B2:$GS2, raw!Z$3:Z$202)</f>
        <v>62</v>
      </c>
      <c r="E22" cm="1">
        <f t="array" ref="E22">MMULT(Traw!$B2:$GS2, raw!AA$3:AA$202)</f>
        <v>49</v>
      </c>
      <c r="F22" cm="1">
        <f t="array" ref="F22">MMULT(Traw!$B2:$GS2, raw!AB$3:AB$202)</f>
        <v>55</v>
      </c>
      <c r="G22" cm="1">
        <f t="array" ref="G22">MMULT(Traw!$B2:$GS2, raw!AC$3:AC$202)</f>
        <v>0</v>
      </c>
      <c r="H22" cm="1">
        <f t="array" ref="H22">MMULT(Traw!$B2:$GS2, raw!AD$3:AD$202)</f>
        <v>0</v>
      </c>
      <c r="I22" cm="1">
        <f t="array" ref="I22">MMULT(Traw!$B2:$GS2, raw!AE$3:AE$202)</f>
        <v>0</v>
      </c>
      <c r="J22" cm="1">
        <f t="array" ref="J22">MMULT(Traw!$B2:$GS2, raw!AF$3:AF$202)</f>
        <v>0</v>
      </c>
      <c r="K22" cm="1">
        <f t="array" ref="K22">MMULT(Traw!$B2:$GS2, raw!AG$3:AG$202)</f>
        <v>0</v>
      </c>
      <c r="L22" cm="1">
        <f t="array" ref="L22">MMULT(Traw!$B2:$GS2, raw!AH$3:AH$202)</f>
        <v>0</v>
      </c>
    </row>
    <row r="23" spans="1:12" x14ac:dyDescent="0.35">
      <c r="A23" t="str">
        <f>Traw!A9</f>
        <v>Punt</v>
      </c>
      <c r="B23" cm="1">
        <f t="array" ref="B23">MMULT(Traw!$B9:$GS9, raw!X$3:X$202)</f>
        <v>255.40770833333349</v>
      </c>
      <c r="C23" cm="1">
        <f t="array" ref="C23">MMULT(Traw!$B9:$GS9, raw!Y$3:Y$202)</f>
        <v>11.431555555555555</v>
      </c>
      <c r="D23" cm="1">
        <f t="array" ref="D23">MMULT(Traw!$B9:$GS9, raw!Z$3:Z$202)</f>
        <v>11.8575</v>
      </c>
      <c r="E23" cm="1">
        <f t="array" ref="E23">MMULT(Traw!$B9:$GS9, raw!AA$3:AA$202)</f>
        <v>9.6126388888888901</v>
      </c>
      <c r="F23" cm="1">
        <f t="array" ref="F23">MMULT(Traw!$B9:$GS9, raw!AB$3:AB$202)</f>
        <v>10.100833333333332</v>
      </c>
      <c r="G23" cm="1">
        <f t="array" ref="G23">MMULT(Traw!$B9:$GS9, raw!AC$3:AC$202)</f>
        <v>0</v>
      </c>
      <c r="H23" cm="1">
        <f t="array" ref="H23">MMULT(Traw!$B9:$GS9, raw!AD$3:AD$202)</f>
        <v>0</v>
      </c>
      <c r="I23" cm="1">
        <f t="array" ref="I23">MMULT(Traw!$B9:$GS9, raw!AE$3:AE$202)</f>
        <v>0</v>
      </c>
      <c r="J23" cm="1">
        <f t="array" ref="J23">MMULT(Traw!$B9:$GS9, raw!AF$3:AF$202)</f>
        <v>0</v>
      </c>
      <c r="K23" cm="1">
        <f t="array" ref="K23">MMULT(Traw!$B9:$GS9, raw!AG$3:AG$202)</f>
        <v>0</v>
      </c>
      <c r="L23" cm="1">
        <f t="array" ref="L23">MMULT(Traw!$B9:$GS9, raw!AH$3:AH$202)</f>
        <v>0</v>
      </c>
    </row>
    <row r="24" spans="1:12" x14ac:dyDescent="0.35">
      <c r="A24" t="str">
        <f>Traw!A10</f>
        <v>Normal</v>
      </c>
      <c r="B24" cm="1">
        <f t="array" ref="B24">MMULT(Traw!$B10:$GS10, raw!X$3:X$202)</f>
        <v>255.40770833333349</v>
      </c>
      <c r="C24" cm="1">
        <f t="array" ref="C24">MMULT(Traw!$B10:$GS10, raw!Y$3:Y$202)</f>
        <v>11.431555555555555</v>
      </c>
      <c r="D24" cm="1">
        <f t="array" ref="D24">MMULT(Traw!$B10:$GS10, raw!Z$3:Z$202)</f>
        <v>11.8575</v>
      </c>
      <c r="E24" cm="1">
        <f t="array" ref="E24">MMULT(Traw!$B10:$GS10, raw!AA$3:AA$202)</f>
        <v>9.6126388888888901</v>
      </c>
      <c r="F24" cm="1">
        <f t="array" ref="F24">MMULT(Traw!$B10:$GS10, raw!AB$3:AB$202)</f>
        <v>10.100833333333332</v>
      </c>
      <c r="G24" cm="1">
        <f t="array" ref="G24">MMULT(Traw!$B10:$GS10, raw!AC$3:AC$202)</f>
        <v>0</v>
      </c>
      <c r="H24" cm="1">
        <f t="array" ref="H24">MMULT(Traw!$B10:$GS10, raw!AD$3:AD$202)</f>
        <v>0</v>
      </c>
      <c r="I24" cm="1">
        <f t="array" ref="I24">MMULT(Traw!$B10:$GS10, raw!AE$3:AE$202)</f>
        <v>0</v>
      </c>
      <c r="J24" cm="1">
        <f t="array" ref="J24">MMULT(Traw!$B10:$GS10, raw!AF$3:AF$202)</f>
        <v>0</v>
      </c>
      <c r="K24" cm="1">
        <f t="array" ref="K24">MMULT(Traw!$B10:$GS10, raw!AG$3:AG$202)</f>
        <v>0</v>
      </c>
      <c r="L24" cm="1">
        <f t="array" ref="L24">MMULT(Traw!$B10:$GS10, raw!AH$3:AH$202)</f>
        <v>0</v>
      </c>
    </row>
    <row r="25" spans="1:12" x14ac:dyDescent="0.35">
      <c r="A25" t="str">
        <f>Traw!A11</f>
        <v>PAst</v>
      </c>
      <c r="B25" cm="1">
        <f t="array" ref="B25">MMULT(Traw!$B11:$GS11, raw!X$3:X$202)</f>
        <v>194.41291666666655</v>
      </c>
      <c r="C25" cm="1">
        <f t="array" ref="C25">MMULT(Traw!$B11:$GS11, raw!Y$3:Y$202)</f>
        <v>8.9533333333333331</v>
      </c>
      <c r="D25" cm="1">
        <f t="array" ref="D25">MMULT(Traw!$B11:$GS11, raw!Z$3:Z$202)</f>
        <v>11.495833333333332</v>
      </c>
      <c r="E25" cm="1">
        <f t="array" ref="E25">MMULT(Traw!$B11:$GS11, raw!AA$3:AA$202)</f>
        <v>6.8954166666666659</v>
      </c>
      <c r="F25" cm="1">
        <f t="array" ref="F25">MMULT(Traw!$B11:$GS11, raw!AB$3:AB$202)</f>
        <v>9.439583333333335</v>
      </c>
      <c r="G25" cm="1">
        <f t="array" ref="G25">MMULT(Traw!$B11:$GS11, raw!AC$3:AC$202)</f>
        <v>0</v>
      </c>
      <c r="H25" cm="1">
        <f t="array" ref="H25">MMULT(Traw!$B11:$GS11, raw!AD$3:AD$202)</f>
        <v>0</v>
      </c>
      <c r="I25" cm="1">
        <f t="array" ref="I25">MMULT(Traw!$B11:$GS11, raw!AE$3:AE$202)</f>
        <v>0</v>
      </c>
      <c r="J25" cm="1">
        <f t="array" ref="J25">MMULT(Traw!$B11:$GS11, raw!AF$3:AF$202)</f>
        <v>0</v>
      </c>
      <c r="K25" cm="1">
        <f t="array" ref="K25">MMULT(Traw!$B11:$GS11, raw!AG$3:AG$202)</f>
        <v>0</v>
      </c>
      <c r="L25" cm="1">
        <f t="array" ref="L25">MMULT(Traw!$B11:$GS11, raw!AH$3:AH$202)</f>
        <v>0</v>
      </c>
    </row>
    <row r="26" spans="1:12" x14ac:dyDescent="0.35">
      <c r="A26" t="str">
        <f>Traw!A12</f>
        <v>PFT</v>
      </c>
      <c r="B26" cm="1">
        <f t="array" ref="B26">MMULT(Traw!$B12:$GS12, raw!X$3:X$202)</f>
        <v>228.4826388888888</v>
      </c>
      <c r="C26" cm="1">
        <f t="array" ref="C26">MMULT(Traw!$B12:$GS12, raw!Y$3:Y$202)</f>
        <v>7.5857777777777766</v>
      </c>
      <c r="D26" cm="1">
        <f t="array" ref="D26">MMULT(Traw!$B12:$GS12, raw!Z$3:Z$202)</f>
        <v>9.343055555555555</v>
      </c>
      <c r="E26" cm="1">
        <f t="array" ref="E26">MMULT(Traw!$B12:$GS12, raw!AA$3:AA$202)</f>
        <v>5.6019444444444453</v>
      </c>
      <c r="F26" cm="1">
        <f t="array" ref="F26">MMULT(Traw!$B12:$GS12, raw!AB$3:AB$202)</f>
        <v>9.2095833333333328</v>
      </c>
      <c r="G26" cm="1">
        <f t="array" ref="G26">MMULT(Traw!$B12:$GS12, raw!AC$3:AC$202)</f>
        <v>0</v>
      </c>
      <c r="H26" cm="1">
        <f t="array" ref="H26">MMULT(Traw!$B12:$GS12, raw!AD$3:AD$202)</f>
        <v>0</v>
      </c>
      <c r="I26" cm="1">
        <f t="array" ref="I26">MMULT(Traw!$B12:$GS12, raw!AE$3:AE$202)</f>
        <v>0</v>
      </c>
      <c r="J26" cm="1">
        <f t="array" ref="J26">MMULT(Traw!$B12:$GS12, raw!AF$3:AF$202)</f>
        <v>0</v>
      </c>
      <c r="K26" cm="1">
        <f t="array" ref="K26">MMULT(Traw!$B12:$GS12, raw!AG$3:AG$202)</f>
        <v>0</v>
      </c>
      <c r="L26" cm="1">
        <f t="array" ref="L26">MMULT(Traw!$B12:$GS12, raw!AH$3:AH$202)</f>
        <v>0</v>
      </c>
    </row>
    <row r="27" spans="1:12" x14ac:dyDescent="0.35">
      <c r="A27" t="str">
        <f>Traw!A13</f>
        <v>PTO</v>
      </c>
      <c r="B27" cm="1">
        <f t="array" ref="B27">MMULT(Traw!$B13:$GS13, raw!X$3:X$202)</f>
        <v>321.22131944444453</v>
      </c>
      <c r="C27" cm="1">
        <f t="array" ref="C27">MMULT(Traw!$B13:$GS13, raw!Y$3:Y$202)</f>
        <v>14.151555555555555</v>
      </c>
      <c r="D27" cm="1">
        <f t="array" ref="D27">MMULT(Traw!$B13:$GS13, raw!Z$3:Z$202)</f>
        <v>12.856388888888889</v>
      </c>
      <c r="E27" cm="1">
        <f t="array" ref="E27">MMULT(Traw!$B13:$GS13, raw!AA$3:AA$202)</f>
        <v>11.166666666666668</v>
      </c>
      <c r="F27" cm="1">
        <f t="array" ref="F27">MMULT(Traw!$B13:$GS13, raw!AB$3:AB$202)</f>
        <v>12.209166666666667</v>
      </c>
      <c r="G27" cm="1">
        <f t="array" ref="G27">MMULT(Traw!$B13:$GS13, raw!AC$3:AC$202)</f>
        <v>0</v>
      </c>
      <c r="H27" cm="1">
        <f t="array" ref="H27">MMULT(Traw!$B13:$GS13, raw!AD$3:AD$202)</f>
        <v>0</v>
      </c>
      <c r="I27" cm="1">
        <f t="array" ref="I27">MMULT(Traw!$B13:$GS13, raw!AE$3:AE$202)</f>
        <v>0</v>
      </c>
      <c r="J27" cm="1">
        <f t="array" ref="J27">MMULT(Traw!$B13:$GS13, raw!AF$3:AF$202)</f>
        <v>0</v>
      </c>
      <c r="K27" cm="1">
        <f t="array" ref="K27">MMULT(Traw!$B13:$GS13, raw!AG$3:AG$202)</f>
        <v>0</v>
      </c>
      <c r="L27" cm="1">
        <f t="array" ref="L27">MMULT(Traw!$B13:$GS13, raw!AH$3:AH$202)</f>
        <v>0</v>
      </c>
    </row>
    <row r="28" spans="1:12" x14ac:dyDescent="0.35">
      <c r="A28" t="str">
        <f>Traw!A14</f>
        <v>FG%</v>
      </c>
      <c r="B28" cm="1">
        <f t="array" ref="B28">MMULT(Traw!$B14:$GS14, raw!X$3:X$202)</f>
        <v>73.254500000000078</v>
      </c>
      <c r="C28" cm="1">
        <f t="array" ref="C28">MMULT(Traw!$B14:$GS14, raw!Y$3:Y$202)</f>
        <v>-0.49299999999999994</v>
      </c>
      <c r="D28" cm="1">
        <f t="array" ref="D28">MMULT(Traw!$B14:$GS14, raw!Z$3:Z$202)</f>
        <v>1.89</v>
      </c>
      <c r="E28" cm="1">
        <f t="array" ref="E28">MMULT(Traw!$B14:$GS14, raw!AA$3:AA$202)</f>
        <v>-0.13</v>
      </c>
      <c r="F28" cm="1">
        <f t="array" ref="F28">MMULT(Traw!$B14:$GS14, raw!AB$3:AB$202)</f>
        <v>1.74</v>
      </c>
      <c r="G28" cm="1">
        <f t="array" ref="G28">MMULT(Traw!$B14:$GS14, raw!AC$3:AC$202)</f>
        <v>0</v>
      </c>
      <c r="H28" cm="1">
        <f t="array" ref="H28">MMULT(Traw!$B14:$GS14, raw!AD$3:AD$202)</f>
        <v>0</v>
      </c>
      <c r="I28" cm="1">
        <f t="array" ref="I28">MMULT(Traw!$B14:$GS14, raw!AE$3:AE$202)</f>
        <v>0</v>
      </c>
      <c r="J28" cm="1">
        <f t="array" ref="J28">MMULT(Traw!$B14:$GS14, raw!AF$3:AF$202)</f>
        <v>0</v>
      </c>
      <c r="K28" cm="1">
        <f t="array" ref="K28">MMULT(Traw!$B14:$GS14, raw!AG$3:AG$202)</f>
        <v>0</v>
      </c>
      <c r="L28" cm="1">
        <f t="array" ref="L28">MMULT(Traw!$B14:$GS14, raw!AH$3:AH$202)</f>
        <v>0</v>
      </c>
    </row>
    <row r="29" spans="1:12" x14ac:dyDescent="0.35">
      <c r="A29" t="str">
        <f>Traw!A15</f>
        <v>FT%</v>
      </c>
      <c r="B29" cm="1">
        <f t="array" ref="B29">MMULT(Traw!$B15:$GS15, raw!X$3:X$202)</f>
        <v>30.812499999999989</v>
      </c>
      <c r="C29" cm="1">
        <f t="array" ref="C29">MMULT(Traw!$B15:$GS15, raw!Y$3:Y$202)</f>
        <v>4.3264999999999993</v>
      </c>
      <c r="D29" cm="1">
        <f t="array" ref="D29">MMULT(Traw!$B15:$GS15, raw!Z$3:Z$202)</f>
        <v>2.92</v>
      </c>
      <c r="E29" cm="1">
        <f t="array" ref="E29">MMULT(Traw!$B15:$GS15, raw!AA$3:AA$202)</f>
        <v>4.3099999999999996</v>
      </c>
      <c r="F29" cm="1">
        <f t="array" ref="F29">MMULT(Traw!$B15:$GS15, raw!AB$3:AB$202)</f>
        <v>0.93</v>
      </c>
      <c r="G29" cm="1">
        <f t="array" ref="G29">MMULT(Traw!$B15:$GS15, raw!AC$3:AC$202)</f>
        <v>0</v>
      </c>
      <c r="H29" cm="1">
        <f t="array" ref="H29">MMULT(Traw!$B15:$GS15, raw!AD$3:AD$202)</f>
        <v>0</v>
      </c>
      <c r="I29" cm="1">
        <f t="array" ref="I29">MMULT(Traw!$B15:$GS15, raw!AE$3:AE$202)</f>
        <v>0</v>
      </c>
      <c r="J29" cm="1">
        <f t="array" ref="J29">MMULT(Traw!$B15:$GS15, raw!AF$3:AF$202)</f>
        <v>0</v>
      </c>
      <c r="K29" cm="1">
        <f t="array" ref="K29">MMULT(Traw!$B15:$GS15, raw!AG$3:AG$202)</f>
        <v>0</v>
      </c>
      <c r="L29" cm="1">
        <f t="array" ref="L29">MMULT(Traw!$B15:$GS15, raw!AH$3:AH$202)</f>
        <v>0</v>
      </c>
    </row>
    <row r="30" spans="1:12" x14ac:dyDescent="0.35">
      <c r="A30" t="str">
        <f>Traw!A16</f>
        <v>3PM</v>
      </c>
      <c r="B30" cm="1">
        <f t="array" ref="B30">MMULT(Traw!$B16:$GS16, raw!X$3:X$202)</f>
        <v>8.0999999999997185E-2</v>
      </c>
      <c r="C30" cm="1">
        <f t="array" ref="C30">MMULT(Traw!$B16:$GS16, raw!Y$3:Y$202)</f>
        <v>3.1110000000000002</v>
      </c>
      <c r="D30" cm="1">
        <f t="array" ref="D30">MMULT(Traw!$B16:$GS16, raw!Z$3:Z$202)</f>
        <v>-0.23</v>
      </c>
      <c r="E30" cm="1">
        <f t="array" ref="E30">MMULT(Traw!$B16:$GS16, raw!AA$3:AA$202)</f>
        <v>2.81</v>
      </c>
      <c r="F30" cm="1">
        <f t="array" ref="F30">MMULT(Traw!$B16:$GS16, raw!AB$3:AB$202)</f>
        <v>1.99</v>
      </c>
      <c r="G30" cm="1">
        <f t="array" ref="G30">MMULT(Traw!$B16:$GS16, raw!AC$3:AC$202)</f>
        <v>0</v>
      </c>
      <c r="H30" cm="1">
        <f t="array" ref="H30">MMULT(Traw!$B16:$GS16, raw!AD$3:AD$202)</f>
        <v>0</v>
      </c>
      <c r="I30" cm="1">
        <f t="array" ref="I30">MMULT(Traw!$B16:$GS16, raw!AE$3:AE$202)</f>
        <v>0</v>
      </c>
      <c r="J30" cm="1">
        <f t="array" ref="J30">MMULT(Traw!$B16:$GS16, raw!AF$3:AF$202)</f>
        <v>0</v>
      </c>
      <c r="K30" cm="1">
        <f t="array" ref="K30">MMULT(Traw!$B16:$GS16, raw!AG$3:AG$202)</f>
        <v>0</v>
      </c>
      <c r="L30" cm="1">
        <f t="array" ref="L30">MMULT(Traw!$B16:$GS16, raw!AH$3:AH$202)</f>
        <v>0</v>
      </c>
    </row>
    <row r="31" spans="1:12" x14ac:dyDescent="0.35">
      <c r="A31" t="str">
        <f>Traw!A17</f>
        <v>PTS</v>
      </c>
      <c r="B31" cm="1">
        <f t="array" ref="B31">MMULT(Traw!$B17:$GS17, raw!X$3:X$202)</f>
        <v>45.733000000000004</v>
      </c>
      <c r="C31" cm="1">
        <f t="array" ref="C31">MMULT(Traw!$B17:$GS17, raw!Y$3:Y$202)</f>
        <v>2.8559999999999999</v>
      </c>
      <c r="D31" cm="1">
        <f t="array" ref="D31">MMULT(Traw!$B17:$GS17, raw!Z$3:Z$202)</f>
        <v>2.13</v>
      </c>
      <c r="E31" cm="1">
        <f t="array" ref="E31">MMULT(Traw!$B17:$GS17, raw!AA$3:AA$202)</f>
        <v>2.46</v>
      </c>
      <c r="F31" cm="1">
        <f t="array" ref="F31">MMULT(Traw!$B17:$GS17, raw!AB$3:AB$202)</f>
        <v>1.89</v>
      </c>
      <c r="G31" cm="1">
        <f t="array" ref="G31">MMULT(Traw!$B17:$GS17, raw!AC$3:AC$202)</f>
        <v>0</v>
      </c>
      <c r="H31" cm="1">
        <f t="array" ref="H31">MMULT(Traw!$B17:$GS17, raw!AD$3:AD$202)</f>
        <v>0</v>
      </c>
      <c r="I31" cm="1">
        <f t="array" ref="I31">MMULT(Traw!$B17:$GS17, raw!AE$3:AE$202)</f>
        <v>0</v>
      </c>
      <c r="J31" cm="1">
        <f t="array" ref="J31">MMULT(Traw!$B17:$GS17, raw!AF$3:AF$202)</f>
        <v>0</v>
      </c>
      <c r="K31" cm="1">
        <f t="array" ref="K31">MMULT(Traw!$B17:$GS17, raw!AG$3:AG$202)</f>
        <v>0</v>
      </c>
      <c r="L31" cm="1">
        <f t="array" ref="L31">MMULT(Traw!$B17:$GS17, raw!AH$3:AH$202)</f>
        <v>0</v>
      </c>
    </row>
    <row r="32" spans="1:12" x14ac:dyDescent="0.35">
      <c r="A32" t="str">
        <f>Traw!A18</f>
        <v>TREB</v>
      </c>
      <c r="B32" cm="1">
        <f t="array" ref="B32">MMULT(Traw!$B18:$GS18, raw!X$3:X$202)</f>
        <v>61.670500000000011</v>
      </c>
      <c r="C32" cm="1">
        <f t="array" ref="C32">MMULT(Traw!$B18:$GS18, raw!Y$3:Y$202)</f>
        <v>0.65449999999999997</v>
      </c>
      <c r="D32" cm="1">
        <f t="array" ref="D32">MMULT(Traw!$B18:$GS18, raw!Z$3:Z$202)</f>
        <v>1.91</v>
      </c>
      <c r="E32" cm="1">
        <f t="array" ref="E32">MMULT(Traw!$B18:$GS18, raw!AA$3:AA$202)</f>
        <v>-0.25</v>
      </c>
      <c r="F32" cm="1">
        <f t="array" ref="F32">MMULT(Traw!$B18:$GS18, raw!AB$3:AB$202)</f>
        <v>2.6</v>
      </c>
      <c r="G32" cm="1">
        <f t="array" ref="G32">MMULT(Traw!$B18:$GS18, raw!AC$3:AC$202)</f>
        <v>0</v>
      </c>
      <c r="H32" cm="1">
        <f t="array" ref="H32">MMULT(Traw!$B18:$GS18, raw!AD$3:AD$202)</f>
        <v>0</v>
      </c>
      <c r="I32" cm="1">
        <f t="array" ref="I32">MMULT(Traw!$B18:$GS18, raw!AE$3:AE$202)</f>
        <v>0</v>
      </c>
      <c r="J32" cm="1">
        <f t="array" ref="J32">MMULT(Traw!$B18:$GS18, raw!AF$3:AF$202)</f>
        <v>0</v>
      </c>
      <c r="K32" cm="1">
        <f t="array" ref="K32">MMULT(Traw!$B18:$GS18, raw!AG$3:AG$202)</f>
        <v>0</v>
      </c>
      <c r="L32" cm="1">
        <f t="array" ref="L32">MMULT(Traw!$B18:$GS18, raw!AH$3:AH$202)</f>
        <v>0</v>
      </c>
    </row>
    <row r="33" spans="1:12" x14ac:dyDescent="0.35">
      <c r="A33" t="str">
        <f>Traw!A19</f>
        <v>AST</v>
      </c>
      <c r="B33" cm="1">
        <f t="array" ref="B33">MMULT(Traw!$B19:$GS19, raw!X$3:X$202)</f>
        <v>65.608499999999992</v>
      </c>
      <c r="C33" cm="1">
        <f t="array" ref="C33">MMULT(Traw!$B19:$GS19, raw!Y$3:Y$202)</f>
        <v>2.7879999999999998</v>
      </c>
      <c r="D33" cm="1">
        <f t="array" ref="D33">MMULT(Traw!$B19:$GS19, raw!Z$3:Z$202)</f>
        <v>0.42</v>
      </c>
      <c r="E33" cm="1">
        <f t="array" ref="E33">MMULT(Traw!$B19:$GS19, raw!AA$3:AA$202)</f>
        <v>2.92</v>
      </c>
      <c r="F33" cm="1">
        <f t="array" ref="F33">MMULT(Traw!$B19:$GS19, raw!AB$3:AB$202)</f>
        <v>0.69</v>
      </c>
      <c r="G33" cm="1">
        <f t="array" ref="G33">MMULT(Traw!$B19:$GS19, raw!AC$3:AC$202)</f>
        <v>0</v>
      </c>
      <c r="H33" cm="1">
        <f t="array" ref="H33">MMULT(Traw!$B19:$GS19, raw!AD$3:AD$202)</f>
        <v>0</v>
      </c>
      <c r="I33" cm="1">
        <f t="array" ref="I33">MMULT(Traw!$B19:$GS19, raw!AE$3:AE$202)</f>
        <v>0</v>
      </c>
      <c r="J33" cm="1">
        <f t="array" ref="J33">MMULT(Traw!$B19:$GS19, raw!AF$3:AF$202)</f>
        <v>0</v>
      </c>
      <c r="K33" cm="1">
        <f t="array" ref="K33">MMULT(Traw!$B19:$GS19, raw!AG$3:AG$202)</f>
        <v>0</v>
      </c>
      <c r="L33" cm="1">
        <f t="array" ref="L33">MMULT(Traw!$B19:$GS19, raw!AH$3:AH$202)</f>
        <v>0</v>
      </c>
    </row>
    <row r="34" spans="1:12" x14ac:dyDescent="0.35">
      <c r="A34" t="str">
        <f>Traw!A20</f>
        <v>STL</v>
      </c>
      <c r="B34" cm="1">
        <f t="array" ref="B34">MMULT(Traw!$B20:$GS20, raw!X$3:X$202)</f>
        <v>24.073499999999992</v>
      </c>
      <c r="C34" cm="1">
        <f t="array" ref="C34">MMULT(Traw!$B20:$GS20, raw!Y$3:Y$202)</f>
        <v>1.887</v>
      </c>
      <c r="D34" cm="1">
        <f t="array" ref="D34">MMULT(Traw!$B20:$GS20, raw!Z$3:Z$202)</f>
        <v>1.51</v>
      </c>
      <c r="E34" cm="1">
        <f t="array" ref="E34">MMULT(Traw!$B20:$GS20, raw!AA$3:AA$202)</f>
        <v>0.54</v>
      </c>
      <c r="F34" cm="1">
        <f t="array" ref="F34">MMULT(Traw!$B20:$GS20, raw!AB$3:AB$202)</f>
        <v>0.49</v>
      </c>
      <c r="G34" cm="1">
        <f t="array" ref="G34">MMULT(Traw!$B20:$GS20, raw!AC$3:AC$202)</f>
        <v>0</v>
      </c>
      <c r="H34" cm="1">
        <f t="array" ref="H34">MMULT(Traw!$B20:$GS20, raw!AD$3:AD$202)</f>
        <v>0</v>
      </c>
      <c r="I34" cm="1">
        <f t="array" ref="I34">MMULT(Traw!$B20:$GS20, raw!AE$3:AE$202)</f>
        <v>0</v>
      </c>
      <c r="J34" cm="1">
        <f t="array" ref="J34">MMULT(Traw!$B20:$GS20, raw!AF$3:AF$202)</f>
        <v>0</v>
      </c>
      <c r="K34" cm="1">
        <f t="array" ref="K34">MMULT(Traw!$B20:$GS20, raw!AG$3:AG$202)</f>
        <v>0</v>
      </c>
      <c r="L34" cm="1">
        <f t="array" ref="L34">MMULT(Traw!$B20:$GS20, raw!AH$3:AH$202)</f>
        <v>0</v>
      </c>
    </row>
    <row r="35" spans="1:12" x14ac:dyDescent="0.35">
      <c r="A35" t="str">
        <f>Traw!A21</f>
        <v>BLK</v>
      </c>
      <c r="B35" cm="1">
        <f t="array" ref="B35">MMULT(Traw!$B21:$GS21, raw!X$3:X$202)</f>
        <v>51.258000000000003</v>
      </c>
      <c r="C35" cm="1">
        <f t="array" ref="C35">MMULT(Traw!$B21:$GS21, raw!Y$3:Y$202)</f>
        <v>0.79049999999999998</v>
      </c>
      <c r="D35" cm="1">
        <f t="array" ref="D35">MMULT(Traw!$B21:$GS21, raw!Z$3:Z$202)</f>
        <v>4.38</v>
      </c>
      <c r="E35" cm="1">
        <f t="array" ref="E35">MMULT(Traw!$B21:$GS21, raw!AA$3:AA$202)</f>
        <v>-0.66</v>
      </c>
      <c r="F35" cm="1">
        <f t="array" ref="F35">MMULT(Traw!$B21:$GS21, raw!AB$3:AB$202)</f>
        <v>2.41</v>
      </c>
      <c r="G35" cm="1">
        <f t="array" ref="G35">MMULT(Traw!$B21:$GS21, raw!AC$3:AC$202)</f>
        <v>0</v>
      </c>
      <c r="H35" cm="1">
        <f t="array" ref="H35">MMULT(Traw!$B21:$GS21, raw!AD$3:AD$202)</f>
        <v>0</v>
      </c>
      <c r="I35" cm="1">
        <f t="array" ref="I35">MMULT(Traw!$B21:$GS21, raw!AE$3:AE$202)</f>
        <v>0</v>
      </c>
      <c r="J35" cm="1">
        <f t="array" ref="J35">MMULT(Traw!$B21:$GS21, raw!AF$3:AF$202)</f>
        <v>0</v>
      </c>
      <c r="K35" cm="1">
        <f t="array" ref="K35">MMULT(Traw!$B21:$GS21, raw!AG$3:AG$202)</f>
        <v>0</v>
      </c>
      <c r="L35" cm="1">
        <f t="array" ref="L35">MMULT(Traw!$B21:$GS21, raw!AH$3:AH$202)</f>
        <v>0</v>
      </c>
    </row>
    <row r="36" spans="1:12" x14ac:dyDescent="0.35">
      <c r="A36" t="str">
        <f>Traw!A22</f>
        <v>TO</v>
      </c>
      <c r="B36" cm="1">
        <f t="array" ref="B36">MMULT(Traw!$B22:$GS22, raw!X$3:X$202)</f>
        <v>-71.760000000000034</v>
      </c>
      <c r="C36" cm="1">
        <f t="array" ref="C36">MMULT(Traw!$B22:$GS22, raw!Y$3:Y$202)</f>
        <v>-3.06</v>
      </c>
      <c r="D36" cm="1">
        <f t="array" ref="D36">MMULT(Traw!$B22:$GS22, raw!Z$3:Z$202)</f>
        <v>-1.1599999999999999</v>
      </c>
      <c r="E36" cm="1">
        <f t="array" ref="E36">MMULT(Traw!$B22:$GS22, raw!AA$3:AA$202)</f>
        <v>-1.67</v>
      </c>
      <c r="F36" cm="1">
        <f t="array" ref="F36">MMULT(Traw!$B22:$GS22, raw!AB$3:AB$202)</f>
        <v>-2.2000000000000002</v>
      </c>
      <c r="G36" cm="1">
        <f t="array" ref="G36">MMULT(Traw!$B22:$GS22, raw!AC$3:AC$202)</f>
        <v>0</v>
      </c>
      <c r="H36" cm="1">
        <f t="array" ref="H36">MMULT(Traw!$B22:$GS22, raw!AD$3:AD$202)</f>
        <v>0</v>
      </c>
      <c r="I36" cm="1">
        <f t="array" ref="I36">MMULT(Traw!$B22:$GS22, raw!AE$3:AE$202)</f>
        <v>0</v>
      </c>
      <c r="J36" cm="1">
        <f t="array" ref="J36">MMULT(Traw!$B22:$GS22, raw!AF$3:AF$202)</f>
        <v>0</v>
      </c>
      <c r="K36" cm="1">
        <f t="array" ref="K36">MMULT(Traw!$B22:$GS22, raw!AG$3:AG$202)</f>
        <v>0</v>
      </c>
      <c r="L36" cm="1">
        <f t="array" ref="L36">MMULT(Traw!$B22:$GS22, raw!AH$3:AH$202)</f>
        <v>0</v>
      </c>
    </row>
    <row r="38" spans="1:12" x14ac:dyDescent="0.35">
      <c r="A38" t="s">
        <v>25</v>
      </c>
      <c r="B38">
        <f>COUNTIFS(raw!$B$3:$B$202, GMs!B$1, raw!$E$3:$E$202, "*PG*")</f>
        <v>52</v>
      </c>
      <c r="C38">
        <f>COUNTIFS(raw!$B$3:$B$202, GMs!C$1, raw!$E$3:$E$202, "*PG*")</f>
        <v>1</v>
      </c>
      <c r="D38">
        <f>COUNTIFS(raw!$B$3:$B$202, GMs!D$1, raw!$E$3:$E$202, "*PG*")</f>
        <v>0</v>
      </c>
      <c r="E38">
        <f>COUNTIFS(raw!$B$3:$B$202, GMs!E$1, raw!$E$3:$E$202, "*PG*")</f>
        <v>1</v>
      </c>
      <c r="F38">
        <f>COUNTIFS(raw!$B$3:$B$202, GMs!F$1, raw!$E$3:$E$202, "*PG*")</f>
        <v>0</v>
      </c>
      <c r="G38">
        <f>COUNTIFS(raw!$B$3:$B$202, GMs!G$1, raw!$E$3:$E$202, "*PG*")</f>
        <v>0</v>
      </c>
      <c r="H38">
        <f>COUNTIFS(raw!$B$3:$B$202, GMs!H$1, raw!$E$3:$E$202, "*PG*")</f>
        <v>0</v>
      </c>
      <c r="I38">
        <f>COUNTIFS(raw!$B$3:$B$202, GMs!I$1, raw!$E$3:$E$202, "*PG*")</f>
        <v>0</v>
      </c>
      <c r="J38">
        <f>COUNTIFS(raw!$B$3:$B$202, GMs!J$1, raw!$E$3:$E$202, "*PG*")</f>
        <v>0</v>
      </c>
      <c r="K38">
        <f>COUNTIFS(raw!$B$3:$B$202, GMs!K$1, raw!$E$3:$E$202, "*PG*")</f>
        <v>0</v>
      </c>
      <c r="L38">
        <f>COUNTIFS(raw!$B$3:$B$202, GMs!L$1, raw!$E$3:$E$202, "*PG*")</f>
        <v>0</v>
      </c>
    </row>
    <row r="39" spans="1:12" x14ac:dyDescent="0.35">
      <c r="A39" t="s">
        <v>110</v>
      </c>
      <c r="B39">
        <f>COUNTIFS(raw!$B$3:$B$202, GMs!B$1, raw!$E$3:$E$202, "*SG*")</f>
        <v>59</v>
      </c>
      <c r="C39">
        <f>COUNTIFS(raw!$B$3:$B$202, GMs!C$1, raw!$E$3:$E$202, "*SG*")</f>
        <v>1</v>
      </c>
      <c r="D39">
        <f>COUNTIFS(raw!$B$3:$B$202, GMs!D$1, raw!$E$3:$E$202, "*SG*")</f>
        <v>0</v>
      </c>
      <c r="E39">
        <f>COUNTIFS(raw!$B$3:$B$202, GMs!E$1, raw!$E$3:$E$202, "*SG*")</f>
        <v>0</v>
      </c>
      <c r="F39">
        <f>COUNTIFS(raw!$B$3:$B$202, GMs!F$1, raw!$E$3:$E$202, "*SG*")</f>
        <v>0</v>
      </c>
      <c r="G39">
        <f>COUNTIFS(raw!$B$3:$B$202, GMs!G$1, raw!$E$3:$E$202, "*SG*")</f>
        <v>0</v>
      </c>
      <c r="H39">
        <f>COUNTIFS(raw!$B$3:$B$202, GMs!H$1, raw!$E$3:$E$202, "*SG*")</f>
        <v>0</v>
      </c>
      <c r="I39">
        <f>COUNTIFS(raw!$B$3:$B$202, GMs!I$1, raw!$E$3:$E$202, "*SG*")</f>
        <v>0</v>
      </c>
      <c r="J39">
        <f>COUNTIFS(raw!$B$3:$B$202, GMs!J$1, raw!$E$3:$E$202, "*SG*")</f>
        <v>0</v>
      </c>
      <c r="K39">
        <f>COUNTIFS(raw!$B$3:$B$202, GMs!K$1, raw!$E$3:$E$202, "*SG*")</f>
        <v>0</v>
      </c>
      <c r="L39">
        <f>COUNTIFS(raw!$B$3:$B$202, GMs!L$1, raw!$E$3:$E$202, "*SG*")</f>
        <v>0</v>
      </c>
    </row>
    <row r="40" spans="1:12" x14ac:dyDescent="0.35">
      <c r="A40" t="s">
        <v>215</v>
      </c>
      <c r="B40">
        <f>COUNTIFS(raw!$B$3:$B$202, GMs!B$1, raw!$E$3:$E$202, "*SF*")</f>
        <v>55</v>
      </c>
      <c r="C40">
        <f>COUNTIFS(raw!$B$3:$B$202, GMs!C$1, raw!$E$3:$E$202, "*SF*")</f>
        <v>0</v>
      </c>
      <c r="D40">
        <f>COUNTIFS(raw!$B$3:$B$202, GMs!D$1, raw!$E$3:$E$202, "*SF*")</f>
        <v>0</v>
      </c>
      <c r="E40">
        <f>COUNTIFS(raw!$B$3:$B$202, GMs!E$1, raw!$E$3:$E$202, "*SF*")</f>
        <v>0</v>
      </c>
      <c r="F40">
        <f>COUNTIFS(raw!$B$3:$B$202, GMs!F$1, raw!$E$3:$E$202, "*SF*")</f>
        <v>0</v>
      </c>
      <c r="G40">
        <f>COUNTIFS(raw!$B$3:$B$202, GMs!G$1, raw!$E$3:$E$202, "*SF*")</f>
        <v>0</v>
      </c>
      <c r="H40">
        <f>COUNTIFS(raw!$B$3:$B$202, GMs!H$1, raw!$E$3:$E$202, "*SF*")</f>
        <v>0</v>
      </c>
      <c r="I40">
        <f>COUNTIFS(raw!$B$3:$B$202, GMs!I$1, raw!$E$3:$E$202, "*SF*")</f>
        <v>0</v>
      </c>
      <c r="J40">
        <f>COUNTIFS(raw!$B$3:$B$202, GMs!J$1, raw!$E$3:$E$202, "*SF*")</f>
        <v>0</v>
      </c>
      <c r="K40">
        <f>COUNTIFS(raw!$B$3:$B$202, GMs!K$1, raw!$E$3:$E$202, "*SF*")</f>
        <v>0</v>
      </c>
      <c r="L40">
        <f>COUNTIFS(raw!$B$3:$B$202, GMs!L$1, raw!$E$3:$E$202, "*SF*")</f>
        <v>0</v>
      </c>
    </row>
    <row r="41" spans="1:12" x14ac:dyDescent="0.35">
      <c r="A41" t="s">
        <v>124</v>
      </c>
      <c r="B41">
        <f>COUNTIFS(raw!$B$3:$B$202, GMs!B$1, raw!$E$3:$E$202, "*PF*")</f>
        <v>55</v>
      </c>
      <c r="C41">
        <f>COUNTIFS(raw!$B$3:$B$202, GMs!C$1, raw!$E$3:$E$202, "*PF*")</f>
        <v>0</v>
      </c>
      <c r="D41">
        <f>COUNTIFS(raw!$B$3:$B$202, GMs!D$1, raw!$E$3:$E$202, "*PF*")</f>
        <v>1</v>
      </c>
      <c r="E41">
        <f>COUNTIFS(raw!$B$3:$B$202, GMs!E$1, raw!$E$3:$E$202, "*PF*")</f>
        <v>0</v>
      </c>
      <c r="F41">
        <f>COUNTIFS(raw!$B$3:$B$202, GMs!F$1, raw!$E$3:$E$202, "*PF*")</f>
        <v>0</v>
      </c>
      <c r="G41">
        <f>COUNTIFS(raw!$B$3:$B$202, GMs!G$1, raw!$E$3:$E$202, "*PF*")</f>
        <v>0</v>
      </c>
      <c r="H41">
        <f>COUNTIFS(raw!$B$3:$B$202, GMs!H$1, raw!$E$3:$E$202, "*PF*")</f>
        <v>0</v>
      </c>
      <c r="I41">
        <f>COUNTIFS(raw!$B$3:$B$202, GMs!I$1, raw!$E$3:$E$202, "*PF*")</f>
        <v>0</v>
      </c>
      <c r="J41">
        <f>COUNTIFS(raw!$B$3:$B$202, GMs!J$1, raw!$E$3:$E$202, "*PF*")</f>
        <v>0</v>
      </c>
      <c r="K41">
        <f>COUNTIFS(raw!$B$3:$B$202, GMs!K$1, raw!$E$3:$E$202, "*PF*")</f>
        <v>0</v>
      </c>
      <c r="L41">
        <f>COUNTIFS(raw!$B$3:$B$202, GMs!L$1, raw!$E$3:$E$202, "*PF*")</f>
        <v>0</v>
      </c>
    </row>
    <row r="42" spans="1:12" x14ac:dyDescent="0.35">
      <c r="A42" t="s">
        <v>20</v>
      </c>
      <c r="B42">
        <f>COUNTIFS(raw!$B$3:$B$202, GMs!B$1, raw!$E$3:$E$202, "*C*")</f>
        <v>54</v>
      </c>
      <c r="C42">
        <f>COUNTIFS(raw!$B$3:$B$202, GMs!C$1, raw!$E$3:$E$202, "*C*")</f>
        <v>0</v>
      </c>
      <c r="D42">
        <f>COUNTIFS(raw!$B$3:$B$202, GMs!D$1, raw!$E$3:$E$202, "*C*")</f>
        <v>1</v>
      </c>
      <c r="E42">
        <f>COUNTIFS(raw!$B$3:$B$202, GMs!E$1, raw!$E$3:$E$202, "*C*")</f>
        <v>0</v>
      </c>
      <c r="F42">
        <f>COUNTIFS(raw!$B$3:$B$202, GMs!F$1, raw!$E$3:$E$202, "*C*")</f>
        <v>1</v>
      </c>
      <c r="G42">
        <f>COUNTIFS(raw!$B$3:$B$202, GMs!G$1, raw!$E$3:$E$202, "*C*")</f>
        <v>0</v>
      </c>
      <c r="H42">
        <f>COUNTIFS(raw!$B$3:$B$202, GMs!H$1, raw!$E$3:$E$202, "*C*")</f>
        <v>0</v>
      </c>
      <c r="I42">
        <f>COUNTIFS(raw!$B$3:$B$202, GMs!I$1, raw!$E$3:$E$202, "*C*")</f>
        <v>0</v>
      </c>
      <c r="J42">
        <f>COUNTIFS(raw!$B$3:$B$202, GMs!J$1, raw!$E$3:$E$202, "*C*")</f>
        <v>0</v>
      </c>
      <c r="K42">
        <f>COUNTIFS(raw!$B$3:$B$202, GMs!K$1, raw!$E$3:$E$202, "*C*")</f>
        <v>0</v>
      </c>
      <c r="L42">
        <f>COUNTIFS(raw!$B$3:$B$202, GMs!L$1, raw!$E$3:$E$202, "*C*")</f>
        <v>0</v>
      </c>
    </row>
    <row r="43" spans="1:12" x14ac:dyDescent="0.35">
      <c r="A43" t="s">
        <v>473</v>
      </c>
      <c r="B43">
        <f>COUNTIFS(raw!$B$3:$B$202, GMs!B$1, raw!$E$3:$E$202, "*G*")</f>
        <v>94</v>
      </c>
      <c r="C43">
        <f>COUNTIFS(raw!$B$3:$B$202, GMs!C$1, raw!$E$3:$E$202, "*G*")</f>
        <v>1</v>
      </c>
      <c r="D43">
        <f>COUNTIFS(raw!$B$3:$B$202, GMs!D$1, raw!$E$3:$E$202, "*G*")</f>
        <v>0</v>
      </c>
      <c r="E43">
        <f>COUNTIFS(raw!$B$3:$B$202, GMs!E$1, raw!$E$3:$E$202, "*G*")</f>
        <v>1</v>
      </c>
      <c r="F43">
        <f>COUNTIFS(raw!$B$3:$B$202, GMs!F$1, raw!$E$3:$E$202, "*G*")</f>
        <v>0</v>
      </c>
      <c r="G43">
        <f>COUNTIFS(raw!$B$3:$B$202, GMs!G$1, raw!$E$3:$E$202, "*G*")</f>
        <v>0</v>
      </c>
      <c r="H43">
        <f>COUNTIFS(raw!$B$3:$B$202, GMs!H$1, raw!$E$3:$E$202, "*G*")</f>
        <v>0</v>
      </c>
      <c r="I43">
        <f>COUNTIFS(raw!$B$3:$B$202, GMs!I$1, raw!$E$3:$E$202, "*G*")</f>
        <v>0</v>
      </c>
      <c r="J43">
        <f>COUNTIFS(raw!$B$3:$B$202, GMs!J$1, raw!$E$3:$E$202, "*G*")</f>
        <v>0</v>
      </c>
      <c r="K43">
        <f>COUNTIFS(raw!$B$3:$B$202, GMs!K$1, raw!$E$3:$E$202, "*G*")</f>
        <v>0</v>
      </c>
      <c r="L43">
        <f>COUNTIFS(raw!$B$3:$B$202, GMs!L$1, raw!$E$3:$E$202, "*G*")</f>
        <v>0</v>
      </c>
    </row>
    <row r="44" spans="1:12" x14ac:dyDescent="0.35">
      <c r="A44" t="s">
        <v>474</v>
      </c>
      <c r="B44">
        <f>COUNTIFS(raw!$B$3:$B$202, GMs!B$1, raw!$E$3:$E$202, "*F*")</f>
        <v>93</v>
      </c>
      <c r="C44">
        <f>COUNTIFS(raw!$B$3:$B$202, GMs!C$1, raw!$E$3:$E$202, "*F*")</f>
        <v>0</v>
      </c>
      <c r="D44">
        <f>COUNTIFS(raw!$B$3:$B$202, GMs!D$1, raw!$E$3:$E$202, "*F*")</f>
        <v>1</v>
      </c>
      <c r="E44">
        <f>COUNTIFS(raw!$B$3:$B$202, GMs!E$1, raw!$E$3:$E$202, "*F*")</f>
        <v>0</v>
      </c>
      <c r="F44">
        <f>COUNTIFS(raw!$B$3:$B$202, GMs!F$1, raw!$E$3:$E$202, "*F*")</f>
        <v>0</v>
      </c>
      <c r="G44">
        <f>COUNTIFS(raw!$B$3:$B$202, GMs!G$1, raw!$E$3:$E$202, "*F*")</f>
        <v>0</v>
      </c>
      <c r="H44">
        <f>COUNTIFS(raw!$B$3:$B$202, GMs!H$1, raw!$E$3:$E$202, "*F*")</f>
        <v>0</v>
      </c>
      <c r="I44">
        <f>COUNTIFS(raw!$B$3:$B$202, GMs!I$1, raw!$E$3:$E$202, "*F*")</f>
        <v>0</v>
      </c>
      <c r="J44">
        <f>COUNTIFS(raw!$B$3:$B$202, GMs!J$1, raw!$E$3:$E$202, "*F*")</f>
        <v>0</v>
      </c>
      <c r="K44">
        <f>COUNTIFS(raw!$B$3:$B$202, GMs!K$1, raw!$E$3:$E$202, "*F*")</f>
        <v>0</v>
      </c>
      <c r="L44">
        <f>COUNTIFS(raw!$B$3:$B$202, GMs!L$1, raw!$E$3:$E$202, "*F*")</f>
        <v>0</v>
      </c>
    </row>
    <row r="45" spans="1:12" x14ac:dyDescent="0.35">
      <c r="A45" t="s">
        <v>475</v>
      </c>
      <c r="B45">
        <f>COUNTIFS(raw!$B$3:$B$202, GMs!B$1)</f>
        <v>196</v>
      </c>
      <c r="C45">
        <f>COUNTIFS(raw!$B$3:$B$202, GMs!C$1)</f>
        <v>1</v>
      </c>
      <c r="D45">
        <f>COUNTIFS(raw!$B$3:$B$202, GMs!D$1)</f>
        <v>1</v>
      </c>
      <c r="E45">
        <f>COUNTIFS(raw!$B$3:$B$202, GMs!E$1)</f>
        <v>1</v>
      </c>
      <c r="F45">
        <f>COUNTIFS(raw!$B$3:$B$202, GMs!F$1)</f>
        <v>1</v>
      </c>
      <c r="G45">
        <f>COUNTIFS(raw!$B$3:$B$202, GMs!G$1)</f>
        <v>0</v>
      </c>
      <c r="H45">
        <f>COUNTIFS(raw!$B$3:$B$202, GMs!H$1)</f>
        <v>0</v>
      </c>
      <c r="I45">
        <f>COUNTIFS(raw!$B$3:$B$202, GMs!I$1)</f>
        <v>0</v>
      </c>
      <c r="J45">
        <f>COUNTIFS(raw!$B$3:$B$202, GMs!J$1)</f>
        <v>0</v>
      </c>
      <c r="K45">
        <f>COUNTIFS(raw!$B$3:$B$202, GMs!K$1)</f>
        <v>0</v>
      </c>
      <c r="L45">
        <f>COUNTIFS(raw!$B$3:$B$202, GMs!L$1)</f>
        <v>0</v>
      </c>
    </row>
    <row r="47" spans="1:12" x14ac:dyDescent="0.35">
      <c r="A47" t="s">
        <v>25</v>
      </c>
      <c r="B47">
        <f>_xlfn.MAXIFS(raw!$K$3:$K$202,raw!$B$3:$B$202, GMs!B$1, raw!$E$3:$E$202, "*PG*")</f>
        <v>8.6666666666666661</v>
      </c>
      <c r="C47">
        <f>_xlfn.MAXIFS(raw!$K$3:$K$202,raw!$B$3:$B$202, GMs!C$1, raw!$E$3:$E$202, "*PG*")</f>
        <v>11.431555555555555</v>
      </c>
      <c r="D47">
        <f>_xlfn.MAXIFS(raw!$K$3:$K$202,raw!$B$3:$B$202, GMs!D$1, raw!$E$3:$E$202, "*PG*")</f>
        <v>0</v>
      </c>
      <c r="E47">
        <f>_xlfn.MAXIFS(raw!$K$3:$K$202,raw!$B$3:$B$202, GMs!E$1, raw!$E$3:$E$202, "*PG*")</f>
        <v>9.6126388888888901</v>
      </c>
      <c r="F47">
        <f>_xlfn.MAXIFS(raw!$K$3:$K$202,raw!$B$3:$B$202, GMs!F$1, raw!$E$3:$E$202, "*PG*")</f>
        <v>0</v>
      </c>
      <c r="G47">
        <f>_xlfn.MAXIFS(raw!$K$3:$K$202,raw!$B$3:$B$202, GMs!G$1, raw!$E$3:$E$202, "*PG*")</f>
        <v>0</v>
      </c>
      <c r="H47">
        <f>_xlfn.MAXIFS(raw!$K$3:$K$202,raw!$B$3:$B$202, GMs!H$1, raw!$E$3:$E$202, "*PG*")</f>
        <v>0</v>
      </c>
      <c r="I47">
        <f>_xlfn.MAXIFS(raw!$K$3:$K$202,raw!$B$3:$B$202, GMs!I$1, raw!$E$3:$E$202, "*PG*")</f>
        <v>0</v>
      </c>
      <c r="J47">
        <f>_xlfn.MAXIFS(raw!$K$3:$K$202,raw!$B$3:$B$202, GMs!J$1, raw!$E$3:$E$202, "*PG*")</f>
        <v>0</v>
      </c>
      <c r="K47">
        <f>_xlfn.MAXIFS(raw!$K$3:$K$202,raw!$B$3:$B$202, GMs!K$1, raw!$E$3:$E$202, "*PG*")</f>
        <v>0</v>
      </c>
      <c r="L47">
        <f>_xlfn.MAXIFS(raw!$K$3:$K$202,raw!$B$3:$B$202, GMs!L$1, raw!$E$3:$E$202, "*PG*")</f>
        <v>0</v>
      </c>
    </row>
    <row r="48" spans="1:12" x14ac:dyDescent="0.35">
      <c r="A48" t="s">
        <v>110</v>
      </c>
      <c r="B48">
        <f>_xlfn.MAXIFS(raw!$K$3:$K$202,raw!$B$3:$B$202, GMs!B$1, raw!$E$3:$E$202, "*SG*")</f>
        <v>6.6222916666666682</v>
      </c>
      <c r="C48">
        <f>_xlfn.MAXIFS(raw!$K$3:$K$202,raw!$B$3:$B$202, GMs!C$1, raw!$E$3:$E$202, "*SG*")</f>
        <v>11.431555555555555</v>
      </c>
      <c r="D48">
        <f>_xlfn.MAXIFS(raw!$K$3:$K$202,raw!$B$3:$B$202, GMs!D$1, raw!$E$3:$E$202, "*SG*")</f>
        <v>0</v>
      </c>
      <c r="E48">
        <f>_xlfn.MAXIFS(raw!$K$3:$K$202,raw!$B$3:$B$202, GMs!E$1, raw!$E$3:$E$202, "*SG*")</f>
        <v>0</v>
      </c>
      <c r="F48">
        <f>_xlfn.MAXIFS(raw!$K$3:$K$202,raw!$B$3:$B$202, GMs!F$1, raw!$E$3:$E$202, "*SG*")</f>
        <v>0</v>
      </c>
      <c r="G48">
        <f>_xlfn.MAXIFS(raw!$K$3:$K$202,raw!$B$3:$B$202, GMs!G$1, raw!$E$3:$E$202, "*SG*")</f>
        <v>0</v>
      </c>
      <c r="H48">
        <f>_xlfn.MAXIFS(raw!$K$3:$K$202,raw!$B$3:$B$202, GMs!H$1, raw!$E$3:$E$202, "*SG*")</f>
        <v>0</v>
      </c>
      <c r="I48">
        <f>_xlfn.MAXIFS(raw!$K$3:$K$202,raw!$B$3:$B$202, GMs!I$1, raw!$E$3:$E$202, "*SG*")</f>
        <v>0</v>
      </c>
      <c r="J48">
        <f>_xlfn.MAXIFS(raw!$K$3:$K$202,raw!$B$3:$B$202, GMs!J$1, raw!$E$3:$E$202, "*SG*")</f>
        <v>0</v>
      </c>
      <c r="K48">
        <f>_xlfn.MAXIFS(raw!$K$3:$K$202,raw!$B$3:$B$202, GMs!K$1, raw!$E$3:$E$202, "*SG*")</f>
        <v>0</v>
      </c>
      <c r="L48">
        <f>_xlfn.MAXIFS(raw!$K$3:$K$202,raw!$B$3:$B$202, GMs!L$1, raw!$E$3:$E$202, "*SG*")</f>
        <v>0</v>
      </c>
    </row>
    <row r="49" spans="1:25" x14ac:dyDescent="0.35">
      <c r="A49" t="s">
        <v>215</v>
      </c>
      <c r="B49">
        <f>_xlfn.MAXIFS(raw!$K$3:$K$202,raw!$B$3:$B$202, GMs!B$1, raw!$E$3:$E$202, "*SF*")</f>
        <v>8.3583333333333343</v>
      </c>
      <c r="C49">
        <f>_xlfn.MAXIFS(raw!$K$3:$K$202,raw!$B$3:$B$202, GMs!C$1, raw!$E$3:$E$202, "*SF*")</f>
        <v>0</v>
      </c>
      <c r="D49">
        <f>_xlfn.MAXIFS(raw!$K$3:$K$202,raw!$B$3:$B$202, GMs!D$1, raw!$E$3:$E$202, "*SF*")</f>
        <v>0</v>
      </c>
      <c r="E49">
        <f>_xlfn.MAXIFS(raw!$K$3:$K$202,raw!$B$3:$B$202, GMs!E$1, raw!$E$3:$E$202, "*SF*")</f>
        <v>0</v>
      </c>
      <c r="F49">
        <f>_xlfn.MAXIFS(raw!$K$3:$K$202,raw!$B$3:$B$202, GMs!F$1, raw!$E$3:$E$202, "*SF*")</f>
        <v>0</v>
      </c>
      <c r="G49">
        <f>_xlfn.MAXIFS(raw!$K$3:$K$202,raw!$B$3:$B$202, GMs!G$1, raw!$E$3:$E$202, "*SF*")</f>
        <v>0</v>
      </c>
      <c r="H49">
        <f>_xlfn.MAXIFS(raw!$K$3:$K$202,raw!$B$3:$B$202, GMs!H$1, raw!$E$3:$E$202, "*SF*")</f>
        <v>0</v>
      </c>
      <c r="I49">
        <f>_xlfn.MAXIFS(raw!$K$3:$K$202,raw!$B$3:$B$202, GMs!I$1, raw!$E$3:$E$202, "*SF*")</f>
        <v>0</v>
      </c>
      <c r="J49">
        <f>_xlfn.MAXIFS(raw!$K$3:$K$202,raw!$B$3:$B$202, GMs!J$1, raw!$E$3:$E$202, "*SF*")</f>
        <v>0</v>
      </c>
      <c r="K49">
        <f>_xlfn.MAXIFS(raw!$K$3:$K$202,raw!$B$3:$B$202, GMs!K$1, raw!$E$3:$E$202, "*SF*")</f>
        <v>0</v>
      </c>
      <c r="L49">
        <f>_xlfn.MAXIFS(raw!$K$3:$K$202,raw!$B$3:$B$202, GMs!L$1, raw!$E$3:$E$202, "*SF*")</f>
        <v>0</v>
      </c>
    </row>
    <row r="50" spans="1:25" x14ac:dyDescent="0.35">
      <c r="A50" t="s">
        <v>124</v>
      </c>
      <c r="B50">
        <f>_xlfn.MAXIFS(raw!$K$3:$K$202,raw!$B$3:$B$202, GMs!B$1, raw!$E$3:$E$202, "*PF*")</f>
        <v>6.3680555555555562</v>
      </c>
      <c r="C50">
        <f>_xlfn.MAXIFS(raw!$K$3:$K$202,raw!$B$3:$B$202, GMs!C$1, raw!$E$3:$E$202, "*PF*")</f>
        <v>0</v>
      </c>
      <c r="D50">
        <f>_xlfn.MAXIFS(raw!$K$3:$K$202,raw!$B$3:$B$202, GMs!D$1, raw!$E$3:$E$202, "*PF*")</f>
        <v>11.8575</v>
      </c>
      <c r="E50">
        <f>_xlfn.MAXIFS(raw!$K$3:$K$202,raw!$B$3:$B$202, GMs!E$1, raw!$E$3:$E$202, "*PF*")</f>
        <v>0</v>
      </c>
      <c r="F50">
        <f>_xlfn.MAXIFS(raw!$K$3:$K$202,raw!$B$3:$B$202, GMs!F$1, raw!$E$3:$E$202, "*PF*")</f>
        <v>0</v>
      </c>
      <c r="G50">
        <f>_xlfn.MAXIFS(raw!$K$3:$K$202,raw!$B$3:$B$202, GMs!G$1, raw!$E$3:$E$202, "*PF*")</f>
        <v>0</v>
      </c>
      <c r="H50">
        <f>_xlfn.MAXIFS(raw!$K$3:$K$202,raw!$B$3:$B$202, GMs!H$1, raw!$E$3:$E$202, "*PF*")</f>
        <v>0</v>
      </c>
      <c r="I50">
        <f>_xlfn.MAXIFS(raw!$K$3:$K$202,raw!$B$3:$B$202, GMs!I$1, raw!$E$3:$E$202, "*PF*")</f>
        <v>0</v>
      </c>
      <c r="J50">
        <f>_xlfn.MAXIFS(raw!$K$3:$K$202,raw!$B$3:$B$202, GMs!J$1, raw!$E$3:$E$202, "*PF*")</f>
        <v>0</v>
      </c>
      <c r="K50">
        <f>_xlfn.MAXIFS(raw!$K$3:$K$202,raw!$B$3:$B$202, GMs!K$1, raw!$E$3:$E$202, "*PF*")</f>
        <v>0</v>
      </c>
      <c r="L50">
        <f>_xlfn.MAXIFS(raw!$K$3:$K$202,raw!$B$3:$B$202, GMs!L$1, raw!$E$3:$E$202, "*PF*")</f>
        <v>0</v>
      </c>
    </row>
    <row r="51" spans="1:25" x14ac:dyDescent="0.35">
      <c r="A51" t="s">
        <v>20</v>
      </c>
      <c r="B51">
        <f>_xlfn.MAXIFS(raw!$K$3:$K$202,raw!$B$3:$B$202, GMs!B$1, raw!$E$3:$E$202, "*C*")</f>
        <v>8.2638888888888911</v>
      </c>
      <c r="C51">
        <f>_xlfn.MAXIFS(raw!$K$3:$K$202,raw!$B$3:$B$202, GMs!C$1, raw!$E$3:$E$202, "*C*")</f>
        <v>0</v>
      </c>
      <c r="D51">
        <f>_xlfn.MAXIFS(raw!$K$3:$K$202,raw!$B$3:$B$202, GMs!D$1, raw!$E$3:$E$202, "*C*")</f>
        <v>11.8575</v>
      </c>
      <c r="E51">
        <f>_xlfn.MAXIFS(raw!$K$3:$K$202,raw!$B$3:$B$202, GMs!E$1, raw!$E$3:$E$202, "*C*")</f>
        <v>0</v>
      </c>
      <c r="F51">
        <f>_xlfn.MAXIFS(raw!$K$3:$K$202,raw!$B$3:$B$202, GMs!F$1, raw!$E$3:$E$202, "*C*")</f>
        <v>10.100833333333332</v>
      </c>
      <c r="G51">
        <f>_xlfn.MAXIFS(raw!$K$3:$K$202,raw!$B$3:$B$202, GMs!G$1, raw!$E$3:$E$202, "*C*")</f>
        <v>0</v>
      </c>
      <c r="H51">
        <f>_xlfn.MAXIFS(raw!$K$3:$K$202,raw!$B$3:$B$202, GMs!H$1, raw!$E$3:$E$202, "*C*")</f>
        <v>0</v>
      </c>
      <c r="I51">
        <f>_xlfn.MAXIFS(raw!$K$3:$K$202,raw!$B$3:$B$202, GMs!I$1, raw!$E$3:$E$202, "*C*")</f>
        <v>0</v>
      </c>
      <c r="J51">
        <f>_xlfn.MAXIFS(raw!$K$3:$K$202,raw!$B$3:$B$202, GMs!J$1, raw!$E$3:$E$202, "*C*")</f>
        <v>0</v>
      </c>
      <c r="K51">
        <f>_xlfn.MAXIFS(raw!$K$3:$K$202,raw!$B$3:$B$202, GMs!K$1, raw!$E$3:$E$202, "*C*")</f>
        <v>0</v>
      </c>
      <c r="L51">
        <f>_xlfn.MAXIFS(raw!$K$3:$K$202,raw!$B$3:$B$202, GMs!L$1, raw!$E$3:$E$202, "*C*")</f>
        <v>0</v>
      </c>
    </row>
    <row r="52" spans="1:25" x14ac:dyDescent="0.35">
      <c r="A52" t="s">
        <v>473</v>
      </c>
      <c r="B52">
        <f>_xlfn.MAXIFS(raw!$K$3:$K$202,raw!$B$3:$B$202, GMs!B$1, raw!$E$3:$E$202, "*G*")</f>
        <v>8.6666666666666661</v>
      </c>
      <c r="C52">
        <f>_xlfn.MAXIFS(raw!$K$3:$K$202,raw!$B$3:$B$202, GMs!C$1, raw!$E$3:$E$202, "*G*")</f>
        <v>11.431555555555555</v>
      </c>
      <c r="D52">
        <f>_xlfn.MAXIFS(raw!$K$3:$K$202,raw!$B$3:$B$202, GMs!D$1, raw!$E$3:$E$202, "*G*")</f>
        <v>0</v>
      </c>
      <c r="E52">
        <f>_xlfn.MAXIFS(raw!$K$3:$K$202,raw!$B$3:$B$202, GMs!E$1, raw!$E$3:$E$202, "*G*")</f>
        <v>9.6126388888888901</v>
      </c>
      <c r="F52">
        <f>_xlfn.MAXIFS(raw!$K$3:$K$202,raw!$B$3:$B$202, GMs!F$1, raw!$E$3:$E$202, "*G*")</f>
        <v>0</v>
      </c>
      <c r="G52">
        <f>_xlfn.MAXIFS(raw!$K$3:$K$202,raw!$B$3:$B$202, GMs!G$1, raw!$E$3:$E$202, "*G*")</f>
        <v>0</v>
      </c>
      <c r="H52">
        <f>_xlfn.MAXIFS(raw!$K$3:$K$202,raw!$B$3:$B$202, GMs!H$1, raw!$E$3:$E$202, "*G*")</f>
        <v>0</v>
      </c>
      <c r="I52">
        <f>_xlfn.MAXIFS(raw!$K$3:$K$202,raw!$B$3:$B$202, GMs!I$1, raw!$E$3:$E$202, "*G*")</f>
        <v>0</v>
      </c>
      <c r="J52">
        <f>_xlfn.MAXIFS(raw!$K$3:$K$202,raw!$B$3:$B$202, GMs!J$1, raw!$E$3:$E$202, "*G*")</f>
        <v>0</v>
      </c>
      <c r="K52">
        <f>_xlfn.MAXIFS(raw!$K$3:$K$202,raw!$B$3:$B$202, GMs!K$1, raw!$E$3:$E$202, "*G*")</f>
        <v>0</v>
      </c>
      <c r="L52">
        <f>_xlfn.MAXIFS(raw!$K$3:$K$202,raw!$B$3:$B$202, GMs!L$1, raw!$E$3:$E$202, "*G*")</f>
        <v>0</v>
      </c>
    </row>
    <row r="53" spans="1:25" x14ac:dyDescent="0.35">
      <c r="A53" t="s">
        <v>474</v>
      </c>
      <c r="B53">
        <f>_xlfn.MAXIFS(raw!$K$3:$K$202,raw!$B$3:$B$202, GMs!B$1, raw!$E$3:$E$202, "*F*")</f>
        <v>8.3583333333333343</v>
      </c>
      <c r="C53">
        <f>_xlfn.MAXIFS(raw!$K$3:$K$202,raw!$B$3:$B$202, GMs!C$1, raw!$E$3:$E$202, "*F*")</f>
        <v>0</v>
      </c>
      <c r="D53">
        <f>_xlfn.MAXIFS(raw!$K$3:$K$202,raw!$B$3:$B$202, GMs!D$1, raw!$E$3:$E$202, "*F*")</f>
        <v>11.8575</v>
      </c>
      <c r="E53">
        <f>_xlfn.MAXIFS(raw!$K$3:$K$202,raw!$B$3:$B$202, GMs!E$1, raw!$E$3:$E$202, "*F*")</f>
        <v>0</v>
      </c>
      <c r="F53">
        <f>_xlfn.MAXIFS(raw!$K$3:$K$202,raw!$B$3:$B$202, GMs!F$1, raw!$E$3:$E$202, "*F*")</f>
        <v>0</v>
      </c>
      <c r="G53">
        <f>_xlfn.MAXIFS(raw!$K$3:$K$202,raw!$B$3:$B$202, GMs!G$1, raw!$E$3:$E$202, "*F*")</f>
        <v>0</v>
      </c>
      <c r="H53">
        <f>_xlfn.MAXIFS(raw!$K$3:$K$202,raw!$B$3:$B$202, GMs!H$1, raw!$E$3:$E$202, "*F*")</f>
        <v>0</v>
      </c>
      <c r="I53">
        <f>_xlfn.MAXIFS(raw!$K$3:$K$202,raw!$B$3:$B$202, GMs!I$1, raw!$E$3:$E$202, "*F*")</f>
        <v>0</v>
      </c>
      <c r="J53">
        <f>_xlfn.MAXIFS(raw!$K$3:$K$202,raw!$B$3:$B$202, GMs!J$1, raw!$E$3:$E$202, "*F*")</f>
        <v>0</v>
      </c>
      <c r="K53">
        <f>_xlfn.MAXIFS(raw!$K$3:$K$202,raw!$B$3:$B$202, GMs!K$1, raw!$E$3:$E$202, "*F*")</f>
        <v>0</v>
      </c>
      <c r="L53">
        <f>_xlfn.MAXIFS(raw!$K$3:$K$202,raw!$B$3:$B$202, GMs!L$1, raw!$E$3:$E$202, "*F*")</f>
        <v>0</v>
      </c>
    </row>
    <row r="54" spans="1:25" x14ac:dyDescent="0.35">
      <c r="A54" t="s">
        <v>475</v>
      </c>
      <c r="B54">
        <f>_xlfn.MAXIFS(raw!$K$3:$K$202,raw!$B$3:$B$202, GMs!B$1, raw!$E$3:$E$202, "*")</f>
        <v>8.6666666666666661</v>
      </c>
      <c r="C54">
        <f>_xlfn.MAXIFS(raw!$K$3:$K$202,raw!$B$3:$B$202, GMs!C$1, raw!$E$3:$E$202, "*")</f>
        <v>11.431555555555555</v>
      </c>
      <c r="D54">
        <f>_xlfn.MAXIFS(raw!$K$3:$K$202,raw!$B$3:$B$202, GMs!D$1, raw!$E$3:$E$202, "*")</f>
        <v>11.8575</v>
      </c>
      <c r="E54">
        <f>_xlfn.MAXIFS(raw!$K$3:$K$202,raw!$B$3:$B$202, GMs!E$1, raw!$E$3:$E$202, "*")</f>
        <v>9.6126388888888901</v>
      </c>
      <c r="F54">
        <f>_xlfn.MAXIFS(raw!$K$3:$K$202,raw!$B$3:$B$202, GMs!F$1, raw!$E$3:$E$202, "*")</f>
        <v>10.100833333333332</v>
      </c>
      <c r="G54">
        <f>_xlfn.MAXIFS(raw!$K$3:$K$202,raw!$B$3:$B$202, GMs!G$1, raw!$E$3:$E$202, "*")</f>
        <v>0</v>
      </c>
      <c r="H54">
        <f>_xlfn.MAXIFS(raw!$K$3:$K$202,raw!$B$3:$B$202, GMs!H$1, raw!$E$3:$E$202, "*")</f>
        <v>0</v>
      </c>
      <c r="I54">
        <f>_xlfn.MAXIFS(raw!$K$3:$K$202,raw!$B$3:$B$202, GMs!I$1, raw!$E$3:$E$202, "*")</f>
        <v>0</v>
      </c>
      <c r="J54">
        <f>_xlfn.MAXIFS(raw!$K$3:$K$202,raw!$B$3:$B$202, GMs!J$1, raw!$E$3:$E$202, "*")</f>
        <v>0</v>
      </c>
      <c r="K54">
        <f>_xlfn.MAXIFS(raw!$K$3:$K$202,raw!$B$3:$B$202, GMs!K$1, raw!$E$3:$E$202, "*")</f>
        <v>0</v>
      </c>
      <c r="L54">
        <f>_xlfn.MAXIFS(raw!$K$3:$K$202,raw!$B$3:$B$202, GMs!L$1, raw!$E$3:$E$202, "*")</f>
        <v>0</v>
      </c>
    </row>
    <row r="58" spans="1:25" x14ac:dyDescent="0.35">
      <c r="M58" t="str">
        <f>A17</f>
        <v>TO</v>
      </c>
      <c r="O58" t="str">
        <f>A24</f>
        <v>Normal</v>
      </c>
      <c r="P58" t="str">
        <f>A25</f>
        <v>PAst</v>
      </c>
      <c r="Q58" t="str">
        <f>A28</f>
        <v>FG%</v>
      </c>
      <c r="R58" t="str">
        <f>A29</f>
        <v>FT%</v>
      </c>
      <c r="S58" t="str">
        <f>A30</f>
        <v>3PM</v>
      </c>
      <c r="T58" t="str">
        <f>A31</f>
        <v>PTS</v>
      </c>
      <c r="U58" t="str">
        <f>A32</f>
        <v>TREB</v>
      </c>
      <c r="V58" t="str">
        <f>A33</f>
        <v>AST</v>
      </c>
      <c r="W58" t="str">
        <f>A34</f>
        <v>STL</v>
      </c>
      <c r="X58" t="str">
        <f>A35</f>
        <v>BLK</v>
      </c>
      <c r="Y58" t="str">
        <f>A36</f>
        <v>TO</v>
      </c>
    </row>
    <row r="59" spans="1:25" x14ac:dyDescent="0.35">
      <c r="M59">
        <f>B17</f>
        <v>-0.36612244897959201</v>
      </c>
      <c r="O59">
        <f>B24</f>
        <v>255.40770833333349</v>
      </c>
      <c r="P59">
        <f>B25</f>
        <v>194.41291666666655</v>
      </c>
      <c r="Q59">
        <f>B28</f>
        <v>73.254500000000078</v>
      </c>
      <c r="R59">
        <f>B29</f>
        <v>30.812499999999989</v>
      </c>
      <c r="S59">
        <f>B30</f>
        <v>8.0999999999997185E-2</v>
      </c>
      <c r="T59">
        <f>B31</f>
        <v>45.733000000000004</v>
      </c>
      <c r="U59">
        <f>B32</f>
        <v>61.670500000000011</v>
      </c>
      <c r="V59">
        <f>B33</f>
        <v>65.608499999999992</v>
      </c>
      <c r="W59">
        <f>B34</f>
        <v>24.073499999999992</v>
      </c>
      <c r="X59">
        <f>B35</f>
        <v>51.258000000000003</v>
      </c>
      <c r="Y59">
        <f>B36</f>
        <v>-71.760000000000034</v>
      </c>
    </row>
    <row r="60" spans="1:25" x14ac:dyDescent="0.35">
      <c r="B60" t="str">
        <f>A2</f>
        <v>NumPlayers</v>
      </c>
      <c r="C60" t="str">
        <f>A5</f>
        <v>Normal</v>
      </c>
      <c r="D60" t="str">
        <f>A6</f>
        <v>PAst</v>
      </c>
      <c r="E60" t="str">
        <f>A9</f>
        <v>FG%</v>
      </c>
      <c r="F60" t="str">
        <f>A10</f>
        <v>FT%</v>
      </c>
      <c r="G60" t="str">
        <f>A11</f>
        <v>3PM</v>
      </c>
      <c r="H60" t="str">
        <f>A12</f>
        <v>PTS</v>
      </c>
      <c r="I60" t="str">
        <f>A13</f>
        <v>TREB</v>
      </c>
      <c r="J60" t="str">
        <f>A14</f>
        <v>AST</v>
      </c>
      <c r="K60" t="str">
        <f>A15</f>
        <v>STL</v>
      </c>
      <c r="L60" t="str">
        <f>A16</f>
        <v>BLK</v>
      </c>
      <c r="M60">
        <f>C17</f>
        <v>-3.06</v>
      </c>
      <c r="O60">
        <f>C24</f>
        <v>11.431555555555555</v>
      </c>
      <c r="P60">
        <f>C25</f>
        <v>8.9533333333333331</v>
      </c>
      <c r="Q60">
        <f>C28</f>
        <v>-0.49299999999999994</v>
      </c>
      <c r="R60">
        <f>C29</f>
        <v>4.3264999999999993</v>
      </c>
      <c r="S60">
        <f>C30</f>
        <v>3.1110000000000002</v>
      </c>
      <c r="T60">
        <f>C31</f>
        <v>2.8559999999999999</v>
      </c>
      <c r="U60">
        <f>C32</f>
        <v>0.65449999999999997</v>
      </c>
      <c r="V60">
        <f>C33</f>
        <v>2.7879999999999998</v>
      </c>
      <c r="W60">
        <f>C34</f>
        <v>1.887</v>
      </c>
      <c r="X60">
        <f>C35</f>
        <v>0.79049999999999998</v>
      </c>
      <c r="Y60">
        <f>C36</f>
        <v>-3.06</v>
      </c>
    </row>
    <row r="61" spans="1:25" x14ac:dyDescent="0.35">
      <c r="A61" t="str">
        <f>B1</f>
        <v>_______</v>
      </c>
      <c r="B61">
        <f>B2</f>
        <v>196</v>
      </c>
      <c r="C61">
        <f>B5</f>
        <v>1.3031005527210893</v>
      </c>
      <c r="D61">
        <f>B6</f>
        <v>0.99190263605442119</v>
      </c>
      <c r="E61">
        <f>B9</f>
        <v>0.37374744897959222</v>
      </c>
      <c r="F61">
        <f>B10</f>
        <v>0.15720663265306117</v>
      </c>
      <c r="G61">
        <f>B11</f>
        <v>4.1326530612243459E-4</v>
      </c>
      <c r="H61">
        <f>B12</f>
        <v>0.23333163265306126</v>
      </c>
      <c r="I61">
        <f>B13</f>
        <v>0.31464540816326536</v>
      </c>
      <c r="J61">
        <f>B14</f>
        <v>0.33473724489795914</v>
      </c>
      <c r="K61">
        <f>B15</f>
        <v>0.12282397959183669</v>
      </c>
      <c r="L61">
        <f>B16</f>
        <v>0.26152040816326533</v>
      </c>
      <c r="M61">
        <f>D17</f>
        <v>-1.1599999999999999</v>
      </c>
      <c r="O61">
        <f>D24</f>
        <v>11.8575</v>
      </c>
      <c r="P61">
        <f>D25</f>
        <v>11.495833333333332</v>
      </c>
      <c r="Q61">
        <f>D28</f>
        <v>1.89</v>
      </c>
      <c r="R61">
        <f>D29</f>
        <v>2.92</v>
      </c>
      <c r="S61">
        <f>D30</f>
        <v>-0.23</v>
      </c>
      <c r="T61">
        <f>D31</f>
        <v>2.13</v>
      </c>
      <c r="U61">
        <f>D32</f>
        <v>1.91</v>
      </c>
      <c r="V61">
        <f>D33</f>
        <v>0.42</v>
      </c>
      <c r="W61">
        <f>D34</f>
        <v>1.51</v>
      </c>
      <c r="X61">
        <f>D35</f>
        <v>4.38</v>
      </c>
      <c r="Y61">
        <f>D36</f>
        <v>-1.1599999999999999</v>
      </c>
    </row>
    <row r="62" spans="1:25" x14ac:dyDescent="0.35">
      <c r="A62" t="str">
        <f>C1</f>
        <v>Kyle</v>
      </c>
      <c r="B62">
        <f>C2</f>
        <v>1</v>
      </c>
      <c r="C62">
        <f>C5</f>
        <v>11.431555555555555</v>
      </c>
      <c r="D62">
        <f>C6</f>
        <v>8.9533333333333331</v>
      </c>
      <c r="E62">
        <f>C9</f>
        <v>-0.49299999999999994</v>
      </c>
      <c r="F62">
        <f>C10</f>
        <v>4.3264999999999993</v>
      </c>
      <c r="G62">
        <f>C11</f>
        <v>3.1110000000000002</v>
      </c>
      <c r="H62">
        <f>C12</f>
        <v>2.8559999999999999</v>
      </c>
      <c r="I62">
        <f>C13</f>
        <v>0.65449999999999997</v>
      </c>
      <c r="J62">
        <f>C14</f>
        <v>2.7879999999999998</v>
      </c>
      <c r="K62">
        <f>C15</f>
        <v>1.887</v>
      </c>
      <c r="L62">
        <f>C16</f>
        <v>0.79049999999999998</v>
      </c>
      <c r="M62">
        <f>E17</f>
        <v>-1.67</v>
      </c>
      <c r="O62">
        <f>E24</f>
        <v>9.6126388888888901</v>
      </c>
      <c r="P62">
        <f>E25</f>
        <v>6.8954166666666659</v>
      </c>
      <c r="Q62">
        <f>E28</f>
        <v>-0.13</v>
      </c>
      <c r="R62">
        <f>E29</f>
        <v>4.3099999999999996</v>
      </c>
      <c r="S62">
        <f>E30</f>
        <v>2.81</v>
      </c>
      <c r="T62">
        <f>E31</f>
        <v>2.46</v>
      </c>
      <c r="U62">
        <f>E32</f>
        <v>-0.25</v>
      </c>
      <c r="V62">
        <f>E33</f>
        <v>2.92</v>
      </c>
      <c r="W62">
        <f>E34</f>
        <v>0.54</v>
      </c>
      <c r="X62">
        <f>E35</f>
        <v>-0.66</v>
      </c>
      <c r="Y62">
        <f>E36</f>
        <v>-1.67</v>
      </c>
    </row>
    <row r="63" spans="1:25" x14ac:dyDescent="0.35">
      <c r="A63" t="str">
        <f>D1</f>
        <v>Ben</v>
      </c>
      <c r="B63">
        <f>D2</f>
        <v>1</v>
      </c>
      <c r="C63">
        <f>D5</f>
        <v>11.8575</v>
      </c>
      <c r="D63">
        <f>D6</f>
        <v>11.495833333333332</v>
      </c>
      <c r="E63">
        <f>D9</f>
        <v>1.89</v>
      </c>
      <c r="F63">
        <f>D10</f>
        <v>2.92</v>
      </c>
      <c r="G63">
        <f>D11</f>
        <v>-0.23</v>
      </c>
      <c r="H63">
        <f>D12</f>
        <v>2.13</v>
      </c>
      <c r="I63">
        <f>D13</f>
        <v>1.91</v>
      </c>
      <c r="J63">
        <f>D14</f>
        <v>0.42</v>
      </c>
      <c r="K63">
        <f>D15</f>
        <v>1.51</v>
      </c>
      <c r="L63">
        <f>D16</f>
        <v>4.38</v>
      </c>
      <c r="M63">
        <f>F17</f>
        <v>-2.2000000000000002</v>
      </c>
      <c r="O63">
        <f>F24</f>
        <v>10.100833333333332</v>
      </c>
      <c r="P63">
        <f>F25</f>
        <v>9.439583333333335</v>
      </c>
      <c r="Q63">
        <f>F28</f>
        <v>1.74</v>
      </c>
      <c r="R63">
        <f>F29</f>
        <v>0.93</v>
      </c>
      <c r="S63">
        <f>F30</f>
        <v>1.99</v>
      </c>
      <c r="T63">
        <f>F31</f>
        <v>1.89</v>
      </c>
      <c r="U63">
        <f>F32</f>
        <v>2.6</v>
      </c>
      <c r="V63">
        <f>F33</f>
        <v>0.69</v>
      </c>
      <c r="W63">
        <f>F34</f>
        <v>0.49</v>
      </c>
      <c r="X63">
        <f>F35</f>
        <v>2.41</v>
      </c>
      <c r="Y63">
        <f>F36</f>
        <v>-2.2000000000000002</v>
      </c>
    </row>
    <row r="64" spans="1:25" x14ac:dyDescent="0.35">
      <c r="A64" t="str">
        <f>E1</f>
        <v>George</v>
      </c>
      <c r="B64">
        <f>E2</f>
        <v>1</v>
      </c>
      <c r="C64">
        <f>E5</f>
        <v>9.6126388888888901</v>
      </c>
      <c r="D64">
        <f>E6</f>
        <v>6.8954166666666659</v>
      </c>
      <c r="E64">
        <f>E9</f>
        <v>-0.13</v>
      </c>
      <c r="F64">
        <f>E10</f>
        <v>4.3099999999999996</v>
      </c>
      <c r="G64">
        <f>E11</f>
        <v>2.81</v>
      </c>
      <c r="H64">
        <f>E12</f>
        <v>2.46</v>
      </c>
      <c r="I64">
        <f>E13</f>
        <v>-0.25</v>
      </c>
      <c r="J64">
        <f>E14</f>
        <v>2.92</v>
      </c>
      <c r="K64">
        <f>E15</f>
        <v>0.54</v>
      </c>
      <c r="L64">
        <f>E16</f>
        <v>-0.66</v>
      </c>
      <c r="M64" t="e">
        <f>G17</f>
        <v>#DIV/0!</v>
      </c>
      <c r="O64">
        <f>G24</f>
        <v>0</v>
      </c>
      <c r="P64">
        <f>G25</f>
        <v>0</v>
      </c>
      <c r="Q64">
        <f>G28</f>
        <v>0</v>
      </c>
      <c r="R64">
        <f>G29</f>
        <v>0</v>
      </c>
      <c r="S64">
        <f>G30</f>
        <v>0</v>
      </c>
      <c r="T64">
        <f>G31</f>
        <v>0</v>
      </c>
      <c r="U64">
        <f>G32</f>
        <v>0</v>
      </c>
      <c r="V64">
        <f>G33</f>
        <v>0</v>
      </c>
      <c r="W64">
        <f>G34</f>
        <v>0</v>
      </c>
      <c r="X64">
        <f>G35</f>
        <v>0</v>
      </c>
      <c r="Y64">
        <f>G36</f>
        <v>0</v>
      </c>
    </row>
    <row r="65" spans="1:25" x14ac:dyDescent="0.35">
      <c r="A65" t="str">
        <f>F1</f>
        <v>Alex</v>
      </c>
      <c r="B65">
        <f>F2</f>
        <v>1</v>
      </c>
      <c r="C65">
        <f>F5</f>
        <v>10.100833333333332</v>
      </c>
      <c r="D65">
        <f>F6</f>
        <v>9.439583333333335</v>
      </c>
      <c r="E65">
        <f>F9</f>
        <v>1.74</v>
      </c>
      <c r="F65">
        <f>F10</f>
        <v>0.93</v>
      </c>
      <c r="G65">
        <f>F11</f>
        <v>1.99</v>
      </c>
      <c r="H65">
        <f>F12</f>
        <v>1.89</v>
      </c>
      <c r="I65">
        <f>F13</f>
        <v>2.6</v>
      </c>
      <c r="J65">
        <f>F14</f>
        <v>0.69</v>
      </c>
      <c r="K65">
        <f>F15</f>
        <v>0.49</v>
      </c>
      <c r="L65">
        <f>F16</f>
        <v>2.41</v>
      </c>
      <c r="M65" t="e">
        <f>H17</f>
        <v>#DIV/0!</v>
      </c>
      <c r="O65">
        <f>H24</f>
        <v>0</v>
      </c>
      <c r="P65">
        <f>H25</f>
        <v>0</v>
      </c>
      <c r="Q65">
        <f>H28</f>
        <v>0</v>
      </c>
      <c r="R65">
        <f>H29</f>
        <v>0</v>
      </c>
      <c r="S65">
        <f>H30</f>
        <v>0</v>
      </c>
      <c r="T65">
        <f>H31</f>
        <v>0</v>
      </c>
      <c r="U65">
        <f>H32</f>
        <v>0</v>
      </c>
      <c r="V65">
        <f>H33</f>
        <v>0</v>
      </c>
      <c r="W65">
        <f>H34</f>
        <v>0</v>
      </c>
      <c r="X65">
        <f>H35</f>
        <v>0</v>
      </c>
      <c r="Y65">
        <f>H36</f>
        <v>0</v>
      </c>
    </row>
    <row r="66" spans="1:25" x14ac:dyDescent="0.35">
      <c r="A66" t="str">
        <f>G1</f>
        <v>Zmo</v>
      </c>
      <c r="B66">
        <f>G2</f>
        <v>0</v>
      </c>
      <c r="C66" t="e">
        <f>G5</f>
        <v>#DIV/0!</v>
      </c>
      <c r="D66" t="e">
        <f>G6</f>
        <v>#DIV/0!</v>
      </c>
      <c r="E66" t="e">
        <f>G9</f>
        <v>#DIV/0!</v>
      </c>
      <c r="F66" t="e">
        <f>G10</f>
        <v>#DIV/0!</v>
      </c>
      <c r="G66" t="e">
        <f>G11</f>
        <v>#DIV/0!</v>
      </c>
      <c r="H66" t="e">
        <f>G12</f>
        <v>#DIV/0!</v>
      </c>
      <c r="I66" t="e">
        <f>G13</f>
        <v>#DIV/0!</v>
      </c>
      <c r="J66" t="e">
        <f>G14</f>
        <v>#DIV/0!</v>
      </c>
      <c r="K66" t="e">
        <f>G15</f>
        <v>#DIV/0!</v>
      </c>
      <c r="L66" t="e">
        <f>G16</f>
        <v>#DIV/0!</v>
      </c>
      <c r="M66" t="e">
        <f>I17</f>
        <v>#DIV/0!</v>
      </c>
      <c r="O66">
        <f>I24</f>
        <v>0</v>
      </c>
      <c r="P66">
        <f>I25</f>
        <v>0</v>
      </c>
      <c r="Q66">
        <f>I28</f>
        <v>0</v>
      </c>
      <c r="R66">
        <f>I29</f>
        <v>0</v>
      </c>
      <c r="S66">
        <f>I30</f>
        <v>0</v>
      </c>
      <c r="T66">
        <f>I31</f>
        <v>0</v>
      </c>
      <c r="U66">
        <f>I32</f>
        <v>0</v>
      </c>
      <c r="V66">
        <f>I33</f>
        <v>0</v>
      </c>
      <c r="W66">
        <f>I34</f>
        <v>0</v>
      </c>
      <c r="X66">
        <f>I35</f>
        <v>0</v>
      </c>
      <c r="Y66">
        <f>I36</f>
        <v>0</v>
      </c>
    </row>
    <row r="67" spans="1:25" x14ac:dyDescent="0.35">
      <c r="A67" t="str">
        <f>H1</f>
        <v>Dylan</v>
      </c>
      <c r="B67">
        <f>H2</f>
        <v>0</v>
      </c>
      <c r="C67" t="e">
        <f>H5</f>
        <v>#DIV/0!</v>
      </c>
      <c r="D67" t="e">
        <f>H6</f>
        <v>#DIV/0!</v>
      </c>
      <c r="E67" t="e">
        <f>H9</f>
        <v>#DIV/0!</v>
      </c>
      <c r="F67" t="e">
        <f>H10</f>
        <v>#DIV/0!</v>
      </c>
      <c r="G67" t="e">
        <f>H11</f>
        <v>#DIV/0!</v>
      </c>
      <c r="H67" t="e">
        <f>H12</f>
        <v>#DIV/0!</v>
      </c>
      <c r="I67" t="e">
        <f>H13</f>
        <v>#DIV/0!</v>
      </c>
      <c r="J67" t="e">
        <f>H14</f>
        <v>#DIV/0!</v>
      </c>
      <c r="K67" t="e">
        <f>H15</f>
        <v>#DIV/0!</v>
      </c>
      <c r="L67" t="e">
        <f>H16</f>
        <v>#DIV/0!</v>
      </c>
      <c r="M67" t="e">
        <f>J17</f>
        <v>#DIV/0!</v>
      </c>
      <c r="O67">
        <f>J24</f>
        <v>0</v>
      </c>
      <c r="P67">
        <f>J25</f>
        <v>0</v>
      </c>
      <c r="Q67">
        <f>J28</f>
        <v>0</v>
      </c>
      <c r="R67">
        <f>J29</f>
        <v>0</v>
      </c>
      <c r="S67">
        <f>J30</f>
        <v>0</v>
      </c>
      <c r="T67">
        <f>J31</f>
        <v>0</v>
      </c>
      <c r="U67">
        <f>J32</f>
        <v>0</v>
      </c>
      <c r="V67">
        <f>J33</f>
        <v>0</v>
      </c>
      <c r="W67">
        <f>J34</f>
        <v>0</v>
      </c>
      <c r="X67">
        <f>J35</f>
        <v>0</v>
      </c>
      <c r="Y67">
        <f>J36</f>
        <v>0</v>
      </c>
    </row>
    <row r="68" spans="1:25" x14ac:dyDescent="0.35">
      <c r="A68" t="str">
        <f>I1</f>
        <v>Tom</v>
      </c>
      <c r="B68">
        <f>I2</f>
        <v>0</v>
      </c>
      <c r="C68" t="e">
        <f>I5</f>
        <v>#DIV/0!</v>
      </c>
      <c r="D68" t="e">
        <f>I6</f>
        <v>#DIV/0!</v>
      </c>
      <c r="E68" t="e">
        <f>I9</f>
        <v>#DIV/0!</v>
      </c>
      <c r="F68" t="e">
        <f>I10</f>
        <v>#DIV/0!</v>
      </c>
      <c r="G68" t="e">
        <f>I11</f>
        <v>#DIV/0!</v>
      </c>
      <c r="H68" t="e">
        <f>I12</f>
        <v>#DIV/0!</v>
      </c>
      <c r="I68" t="e">
        <f>I13</f>
        <v>#DIV/0!</v>
      </c>
      <c r="J68" t="e">
        <f>I14</f>
        <v>#DIV/0!</v>
      </c>
      <c r="K68" t="e">
        <f>I15</f>
        <v>#DIV/0!</v>
      </c>
      <c r="L68" t="e">
        <f>I16</f>
        <v>#DIV/0!</v>
      </c>
      <c r="M68" t="e">
        <f>K17</f>
        <v>#DIV/0!</v>
      </c>
      <c r="O68">
        <f>K24</f>
        <v>0</v>
      </c>
      <c r="P68">
        <f>K25</f>
        <v>0</v>
      </c>
      <c r="Q68">
        <f>K28</f>
        <v>0</v>
      </c>
      <c r="R68">
        <f>K29</f>
        <v>0</v>
      </c>
      <c r="S68">
        <f>K30</f>
        <v>0</v>
      </c>
      <c r="T68">
        <f>K31</f>
        <v>0</v>
      </c>
      <c r="U68">
        <f>K32</f>
        <v>0</v>
      </c>
      <c r="V68">
        <f>K33</f>
        <v>0</v>
      </c>
      <c r="W68">
        <f>K34</f>
        <v>0</v>
      </c>
      <c r="X68">
        <f>K35</f>
        <v>0</v>
      </c>
      <c r="Y68">
        <f>K36</f>
        <v>0</v>
      </c>
    </row>
    <row r="69" spans="1:25" x14ac:dyDescent="0.35">
      <c r="A69" t="str">
        <f>J1</f>
        <v>Akbar</v>
      </c>
      <c r="B69">
        <f>J2</f>
        <v>0</v>
      </c>
      <c r="C69" t="e">
        <f>J5</f>
        <v>#DIV/0!</v>
      </c>
      <c r="D69" t="e">
        <f>J6</f>
        <v>#DIV/0!</v>
      </c>
      <c r="E69" t="e">
        <f>J9</f>
        <v>#DIV/0!</v>
      </c>
      <c r="F69" t="e">
        <f>J10</f>
        <v>#DIV/0!</v>
      </c>
      <c r="G69" t="e">
        <f>J11</f>
        <v>#DIV/0!</v>
      </c>
      <c r="H69" t="e">
        <f>J12</f>
        <v>#DIV/0!</v>
      </c>
      <c r="I69" t="e">
        <f>J13</f>
        <v>#DIV/0!</v>
      </c>
      <c r="J69" t="e">
        <f>J14</f>
        <v>#DIV/0!</v>
      </c>
      <c r="K69" t="e">
        <f>J15</f>
        <v>#DIV/0!</v>
      </c>
      <c r="L69" t="e">
        <f>J16</f>
        <v>#DIV/0!</v>
      </c>
      <c r="M69" t="e">
        <f>L17</f>
        <v>#DIV/0!</v>
      </c>
      <c r="O69">
        <f>L24</f>
        <v>0</v>
      </c>
      <c r="P69">
        <f>L25</f>
        <v>0</v>
      </c>
      <c r="Q69">
        <f>L28</f>
        <v>0</v>
      </c>
      <c r="R69">
        <f>L29</f>
        <v>0</v>
      </c>
      <c r="S69">
        <f>L30</f>
        <v>0</v>
      </c>
      <c r="T69">
        <f>L31</f>
        <v>0</v>
      </c>
      <c r="U69">
        <f>L32</f>
        <v>0</v>
      </c>
      <c r="V69">
        <f>L33</f>
        <v>0</v>
      </c>
      <c r="W69">
        <f>L34</f>
        <v>0</v>
      </c>
      <c r="X69">
        <f>L35</f>
        <v>0</v>
      </c>
      <c r="Y69">
        <f>L36</f>
        <v>0</v>
      </c>
    </row>
    <row r="70" spans="1:25" x14ac:dyDescent="0.35">
      <c r="A70" t="str">
        <f>K1</f>
        <v>Brandt</v>
      </c>
      <c r="B70">
        <f>K2</f>
        <v>0</v>
      </c>
      <c r="C70" t="e">
        <f>K5</f>
        <v>#DIV/0!</v>
      </c>
      <c r="D70" t="e">
        <f>K6</f>
        <v>#DIV/0!</v>
      </c>
      <c r="E70" t="e">
        <f>K9</f>
        <v>#DIV/0!</v>
      </c>
      <c r="F70" t="e">
        <f>K10</f>
        <v>#DIV/0!</v>
      </c>
      <c r="G70" t="e">
        <f>K11</f>
        <v>#DIV/0!</v>
      </c>
      <c r="H70" t="e">
        <f>K12</f>
        <v>#DIV/0!</v>
      </c>
      <c r="I70" t="e">
        <f>K13</f>
        <v>#DIV/0!</v>
      </c>
      <c r="J70" t="e">
        <f>K14</f>
        <v>#DIV/0!</v>
      </c>
      <c r="K70" t="e">
        <f>K15</f>
        <v>#DIV/0!</v>
      </c>
      <c r="L70" t="e">
        <f>K16</f>
        <v>#DIV/0!</v>
      </c>
    </row>
    <row r="71" spans="1:25" x14ac:dyDescent="0.35">
      <c r="A71" t="str">
        <f>L1</f>
        <v>Rob</v>
      </c>
      <c r="B71">
        <f>L2</f>
        <v>0</v>
      </c>
      <c r="C71" t="e">
        <f>L5</f>
        <v>#DIV/0!</v>
      </c>
      <c r="D71" t="e">
        <f>L6</f>
        <v>#DIV/0!</v>
      </c>
      <c r="E71" t="e">
        <f>L9</f>
        <v>#DIV/0!</v>
      </c>
      <c r="F71" t="e">
        <f>L10</f>
        <v>#DIV/0!</v>
      </c>
      <c r="G71" t="e">
        <f>L11</f>
        <v>#DIV/0!</v>
      </c>
      <c r="H71" t="e">
        <f>L12</f>
        <v>#DIV/0!</v>
      </c>
      <c r="I71" t="e">
        <f>L13</f>
        <v>#DIV/0!</v>
      </c>
      <c r="J71" t="e">
        <f>L14</f>
        <v>#DIV/0!</v>
      </c>
      <c r="K71" t="e">
        <f>L15</f>
        <v>#DIV/0!</v>
      </c>
      <c r="L71" t="e">
        <f>L16</f>
        <v>#DIV/0!</v>
      </c>
    </row>
  </sheetData>
  <conditionalFormatting sqref="D24:L24">
    <cfRule type="colorScale" priority="6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L24">
    <cfRule type="colorScale" priority="6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L24">
    <cfRule type="colorScale" priority="6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L5 B5">
    <cfRule type="colorScale" priority="4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L5">
    <cfRule type="colorScale" priority="4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L5">
    <cfRule type="colorScale" priority="4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L5">
    <cfRule type="colorScale" priority="4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L5">
    <cfRule type="colorScale" priority="4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L5">
    <cfRule type="colorScale" priority="4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8:L45">
    <cfRule type="colorScale" priority="4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7:L54">
    <cfRule type="colorScale" priority="4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L24">
    <cfRule type="colorScale" priority="4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:L5">
    <cfRule type="colorScale" priority="4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:L5">
    <cfRule type="colorScale" priority="4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:L5">
    <cfRule type="colorScale" priority="4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L5">
    <cfRule type="colorScale" priority="4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4:L24">
    <cfRule type="colorScale" priority="3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L6 B6">
    <cfRule type="colorScale" priority="2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L6">
    <cfRule type="colorScale" priority="2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L6">
    <cfRule type="colorScale" priority="2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L6">
    <cfRule type="colorScale" priority="2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L6">
    <cfRule type="colorScale" priority="2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L6">
    <cfRule type="colorScale" priority="2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L6">
    <cfRule type="colorScale" priority="2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L6">
    <cfRule type="colorScale" priority="2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L6">
    <cfRule type="colorScale" priority="2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6:L6">
    <cfRule type="colorScale" priority="2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L7 B7">
    <cfRule type="colorScale" priority="2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L7">
    <cfRule type="colorScale" priority="2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L7">
    <cfRule type="colorScale" priority="2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L7">
    <cfRule type="colorScale" priority="2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L7">
    <cfRule type="colorScale" priority="2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L7">
    <cfRule type="colorScale" priority="2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7:L7">
    <cfRule type="colorScale" priority="2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7:L7">
    <cfRule type="colorScale" priority="2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7:L7">
    <cfRule type="colorScale" priority="2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7:L7">
    <cfRule type="colorScale" priority="2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L8 B8">
    <cfRule type="colorScale" priority="2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L8">
    <cfRule type="colorScale" priority="2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L8">
    <cfRule type="colorScale" priority="2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L8">
    <cfRule type="colorScale" priority="2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L8">
    <cfRule type="colorScale" priority="2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L8">
    <cfRule type="colorScale" priority="2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:L8">
    <cfRule type="colorScale" priority="2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:L8">
    <cfRule type="colorScale" priority="2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:L8">
    <cfRule type="colorScale" priority="2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8:L8">
    <cfRule type="colorScale" priority="2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9:L9 B9">
    <cfRule type="colorScale" priority="2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9:L9">
    <cfRule type="colorScale" priority="2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9:L9">
    <cfRule type="colorScale" priority="2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9:L9">
    <cfRule type="colorScale" priority="2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9:L9">
    <cfRule type="colorScale" priority="2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9:L9">
    <cfRule type="colorScale" priority="2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9:L9">
    <cfRule type="colorScale" priority="2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9:L9">
    <cfRule type="colorScale" priority="2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9:L9">
    <cfRule type="colorScale" priority="2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9:L9">
    <cfRule type="colorScale" priority="2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L10 B10">
    <cfRule type="colorScale" priority="2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L10">
    <cfRule type="colorScale" priority="2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L10">
    <cfRule type="colorScale" priority="2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L10">
    <cfRule type="colorScale" priority="2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L10">
    <cfRule type="colorScale" priority="2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L10">
    <cfRule type="colorScale" priority="2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0:L10">
    <cfRule type="colorScale" priority="2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0:L10">
    <cfRule type="colorScale" priority="2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0:L10">
    <cfRule type="colorScale" priority="2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0:L10">
    <cfRule type="colorScale" priority="1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L11 B11">
    <cfRule type="colorScale" priority="1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L11">
    <cfRule type="colorScale" priority="1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L11">
    <cfRule type="colorScale" priority="1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L11">
    <cfRule type="colorScale" priority="1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L11">
    <cfRule type="colorScale" priority="1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L11">
    <cfRule type="colorScale" priority="1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L11">
    <cfRule type="colorScale" priority="1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L11">
    <cfRule type="colorScale" priority="1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L11">
    <cfRule type="colorScale" priority="1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:L11">
    <cfRule type="colorScale" priority="1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L12 B12">
    <cfRule type="colorScale" priority="1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L12">
    <cfRule type="colorScale" priority="1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L12">
    <cfRule type="colorScale" priority="1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L12">
    <cfRule type="colorScale" priority="1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L12">
    <cfRule type="colorScale" priority="1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L12">
    <cfRule type="colorScale" priority="1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L12">
    <cfRule type="colorScale" priority="1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L12">
    <cfRule type="colorScale" priority="1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L12">
    <cfRule type="colorScale" priority="1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:L12">
    <cfRule type="colorScale" priority="1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L13 B13">
    <cfRule type="colorScale" priority="1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L13">
    <cfRule type="colorScale" priority="1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L13">
    <cfRule type="colorScale" priority="1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L13">
    <cfRule type="colorScale" priority="1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L13">
    <cfRule type="colorScale" priority="1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L13">
    <cfRule type="colorScale" priority="1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L13">
    <cfRule type="colorScale" priority="1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L13">
    <cfRule type="colorScale" priority="1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L13">
    <cfRule type="colorScale" priority="1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:L13">
    <cfRule type="colorScale" priority="1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L14 B14">
    <cfRule type="colorScale" priority="1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L14">
    <cfRule type="colorScale" priority="1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L14">
    <cfRule type="colorScale" priority="1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L14">
    <cfRule type="colorScale" priority="1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L14">
    <cfRule type="colorScale" priority="1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L14">
    <cfRule type="colorScale" priority="1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L14">
    <cfRule type="colorScale" priority="1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L14">
    <cfRule type="colorScale" priority="1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L14">
    <cfRule type="colorScale" priority="1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4:L14">
    <cfRule type="colorScale" priority="1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L15 B15">
    <cfRule type="colorScale" priority="1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L15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L15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L15">
    <cfRule type="colorScale" priority="1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L15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L15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L15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L15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L15">
    <cfRule type="colorScale" priority="1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5:L15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L16 B16">
    <cfRule type="colorScale" priority="1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L16">
    <cfRule type="colorScale" priority="1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L16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L16">
    <cfRule type="colorScale" priority="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L16">
    <cfRule type="colorScale" priority="1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L16">
    <cfRule type="colorScale" priority="1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L16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L16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L16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6:L16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L17 B17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L17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L17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L17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L17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L17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L17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L17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L17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7:L17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L25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L25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L25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L25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5:L25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L26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L26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L26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L26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6:L26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L27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L27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L27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L27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7:L27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L28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L28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L28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L28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8:L28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L29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L29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L29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L29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9:L29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L30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L30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L30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L30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0:L30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L31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L31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L31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L31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1:L31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L32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L32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L32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L32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2:L32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L33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L33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L33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L33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3:L33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L34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L34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L34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L34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4:L34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L35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L35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L35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L35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5:L35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6:L36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6:L36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6:L36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6:L36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6:L36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L3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L3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L3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L3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L3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L3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L3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L3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L3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L3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2:L22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L22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L22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L22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L22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L22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2:L22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2:L2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2:L22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2:L22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L4 B4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L4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L4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L4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L4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L4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L4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L4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L4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L4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L23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L23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L23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L23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3:L23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1:L21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L21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L21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L21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L21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L21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1:L21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1:L21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1:L21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1:L21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1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1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1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1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1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1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W202"/>
  <sheetViews>
    <sheetView workbookViewId="0">
      <selection activeCell="B3" sqref="B3"/>
    </sheetView>
  </sheetViews>
  <sheetFormatPr defaultRowHeight="14.5" x14ac:dyDescent="0.35"/>
  <sheetData>
    <row r="2" spans="2:23" x14ac:dyDescent="0.35">
      <c r="B2" t="str" cm="1">
        <f t="array" ref="B2:W202">_xlfn._xlws.SORT(raw!B2:W202, 9, -1,FALSE)</f>
        <v>GM</v>
      </c>
      <c r="C2" t="str">
        <v>$pent</v>
      </c>
      <c r="D2" t="str">
        <v>PLAYER</v>
      </c>
      <c r="E2" t="str">
        <v>POS</v>
      </c>
      <c r="F2" t="str">
        <v>TEAM</v>
      </c>
      <c r="G2" t="str">
        <v>GP</v>
      </c>
      <c r="H2" t="str">
        <v>MPG</v>
      </c>
      <c r="I2" t="str">
        <v>Mod</v>
      </c>
      <c r="J2" t="str">
        <v>Punt</v>
      </c>
      <c r="K2" t="str">
        <v>Normal</v>
      </c>
      <c r="L2" t="str">
        <v>PAst</v>
      </c>
      <c r="M2" t="str">
        <v>PFT</v>
      </c>
      <c r="N2" t="str">
        <v>PTO</v>
      </c>
      <c r="O2" t="str">
        <v>FG%</v>
      </c>
      <c r="P2" t="str">
        <v>FT%</v>
      </c>
      <c r="Q2" t="str">
        <v>3PM</v>
      </c>
      <c r="R2" t="str">
        <v>PTS</v>
      </c>
      <c r="S2" t="str">
        <v>TREB</v>
      </c>
      <c r="T2" t="str">
        <v>AST</v>
      </c>
      <c r="U2" t="str">
        <v>STL</v>
      </c>
      <c r="V2" t="str">
        <v>BLK</v>
      </c>
      <c r="W2" t="str">
        <v>TO</v>
      </c>
    </row>
    <row r="3" spans="2:23" x14ac:dyDescent="0.35">
      <c r="B3" t="str">
        <v>Ben</v>
      </c>
      <c r="C3">
        <v>62</v>
      </c>
      <c r="D3" t="str">
        <v xml:space="preserve">Anthony Davis </v>
      </c>
      <c r="E3" t="str">
        <v>PF, C</v>
      </c>
      <c r="F3" t="str">
        <v>LAL</v>
      </c>
      <c r="G3">
        <v>62</v>
      </c>
      <c r="H3">
        <v>34.799999999999997</v>
      </c>
      <c r="I3">
        <v>1</v>
      </c>
      <c r="J3">
        <v>11.8575</v>
      </c>
      <c r="K3">
        <v>11.8575</v>
      </c>
      <c r="L3">
        <v>11.495833333333332</v>
      </c>
      <c r="M3">
        <v>9.343055555555555</v>
      </c>
      <c r="N3">
        <v>12.856388888888889</v>
      </c>
      <c r="O3">
        <v>1.89</v>
      </c>
      <c r="P3">
        <v>2.92</v>
      </c>
      <c r="Q3">
        <v>-0.23</v>
      </c>
      <c r="R3">
        <v>2.13</v>
      </c>
      <c r="S3">
        <v>1.91</v>
      </c>
      <c r="T3">
        <v>0.42</v>
      </c>
      <c r="U3">
        <v>1.51</v>
      </c>
      <c r="V3">
        <v>4.38</v>
      </c>
      <c r="W3">
        <v>-1.1599999999999999</v>
      </c>
    </row>
    <row r="4" spans="2:23" x14ac:dyDescent="0.35">
      <c r="B4" t="str">
        <v>Kyle</v>
      </c>
      <c r="C4">
        <v>60</v>
      </c>
      <c r="D4" t="str">
        <v xml:space="preserve">James Harden </v>
      </c>
      <c r="E4" t="str">
        <v>SG, PG</v>
      </c>
      <c r="F4" t="str">
        <v>HOU</v>
      </c>
      <c r="G4">
        <v>64</v>
      </c>
      <c r="H4">
        <v>36.299999999999997</v>
      </c>
      <c r="I4">
        <v>0.85</v>
      </c>
      <c r="J4">
        <v>11.431555555555555</v>
      </c>
      <c r="K4">
        <v>11.431555555555555</v>
      </c>
      <c r="L4">
        <v>8.9533333333333331</v>
      </c>
      <c r="M4">
        <v>7.5857777777777766</v>
      </c>
      <c r="N4">
        <v>14.151555555555555</v>
      </c>
      <c r="O4">
        <v>-0.49299999999999994</v>
      </c>
      <c r="P4">
        <v>4.3264999999999993</v>
      </c>
      <c r="Q4">
        <v>3.1110000000000002</v>
      </c>
      <c r="R4">
        <v>2.8559999999999999</v>
      </c>
      <c r="S4">
        <v>0.65449999999999997</v>
      </c>
      <c r="T4">
        <v>2.7879999999999998</v>
      </c>
      <c r="U4">
        <v>1.887</v>
      </c>
      <c r="V4">
        <v>0.79049999999999998</v>
      </c>
      <c r="W4">
        <v>-3.06</v>
      </c>
    </row>
    <row r="5" spans="2:23" x14ac:dyDescent="0.35">
      <c r="B5" t="str">
        <v>Alex</v>
      </c>
      <c r="C5">
        <v>55</v>
      </c>
      <c r="D5" t="str">
        <v xml:space="preserve">Karl-Anthony Towns </v>
      </c>
      <c r="E5" t="str">
        <v>C</v>
      </c>
      <c r="F5" t="str">
        <v>MIN</v>
      </c>
      <c r="G5">
        <v>69</v>
      </c>
      <c r="H5">
        <v>33.1</v>
      </c>
      <c r="I5">
        <v>1</v>
      </c>
      <c r="J5">
        <v>10.100833333333332</v>
      </c>
      <c r="K5">
        <v>10.100833333333332</v>
      </c>
      <c r="L5">
        <v>9.439583333333335</v>
      </c>
      <c r="M5">
        <v>9.2095833333333328</v>
      </c>
      <c r="N5">
        <v>12.209166666666667</v>
      </c>
      <c r="O5">
        <v>1.74</v>
      </c>
      <c r="P5">
        <v>0.93</v>
      </c>
      <c r="Q5">
        <v>1.99</v>
      </c>
      <c r="R5">
        <v>1.89</v>
      </c>
      <c r="S5">
        <v>2.6</v>
      </c>
      <c r="T5">
        <v>0.69</v>
      </c>
      <c r="U5">
        <v>0.49</v>
      </c>
      <c r="V5">
        <v>2.41</v>
      </c>
      <c r="W5">
        <v>-2.2000000000000002</v>
      </c>
    </row>
    <row r="6" spans="2:23" x14ac:dyDescent="0.35">
      <c r="B6" t="str">
        <v>George</v>
      </c>
      <c r="C6">
        <v>49</v>
      </c>
      <c r="D6" t="str">
        <v>Damian Lillard</v>
      </c>
      <c r="E6" t="str">
        <v>PG</v>
      </c>
      <c r="F6" t="str">
        <v>POR</v>
      </c>
      <c r="G6">
        <v>67</v>
      </c>
      <c r="H6">
        <v>35.9</v>
      </c>
      <c r="I6">
        <v>1</v>
      </c>
      <c r="J6">
        <v>9.6126388888888901</v>
      </c>
      <c r="K6">
        <v>9.6126388888888901</v>
      </c>
      <c r="L6">
        <v>6.8954166666666659</v>
      </c>
      <c r="M6">
        <v>5.6019444444444453</v>
      </c>
      <c r="N6">
        <v>11.166666666666668</v>
      </c>
      <c r="O6">
        <v>-0.13</v>
      </c>
      <c r="P6">
        <v>4.3099999999999996</v>
      </c>
      <c r="Q6">
        <v>2.81</v>
      </c>
      <c r="R6">
        <v>2.46</v>
      </c>
      <c r="S6">
        <v>-0.25</v>
      </c>
      <c r="T6">
        <v>2.92</v>
      </c>
      <c r="U6">
        <v>0.54</v>
      </c>
      <c r="V6">
        <v>-0.66</v>
      </c>
      <c r="W6">
        <v>-1.67</v>
      </c>
    </row>
    <row r="7" spans="2:23" x14ac:dyDescent="0.35">
      <c r="B7" t="str">
        <v>_______</v>
      </c>
      <c r="C7">
        <v>1</v>
      </c>
      <c r="D7" t="str">
        <v>Stephen Curry</v>
      </c>
      <c r="E7" t="str">
        <v>PG</v>
      </c>
      <c r="F7" t="str">
        <v>GSW</v>
      </c>
      <c r="G7">
        <v>65</v>
      </c>
      <c r="H7">
        <v>33.1</v>
      </c>
      <c r="I7">
        <v>1</v>
      </c>
      <c r="J7">
        <v>8.6666666666666661</v>
      </c>
      <c r="K7">
        <v>8.6666666666666661</v>
      </c>
      <c r="L7">
        <v>6.6805555555555554</v>
      </c>
      <c r="M7">
        <v>4.8388888888888886</v>
      </c>
      <c r="N7">
        <v>11.05</v>
      </c>
      <c r="O7">
        <v>0</v>
      </c>
      <c r="P7">
        <v>4.24</v>
      </c>
      <c r="Q7">
        <v>2.93</v>
      </c>
      <c r="R7">
        <v>2.0699999999999998</v>
      </c>
      <c r="S7">
        <v>0.27</v>
      </c>
      <c r="T7">
        <v>2.2000000000000002</v>
      </c>
      <c r="U7">
        <v>0.68</v>
      </c>
      <c r="V7">
        <v>-0.15</v>
      </c>
      <c r="W7">
        <v>-2.64</v>
      </c>
    </row>
    <row r="8" spans="2:23" x14ac:dyDescent="0.35">
      <c r="B8" t="str">
        <v>_______</v>
      </c>
      <c r="C8">
        <v>1</v>
      </c>
      <c r="D8" t="str">
        <v>Kawhi Leonard</v>
      </c>
      <c r="E8" t="str">
        <v>SF</v>
      </c>
      <c r="F8" t="str">
        <v>LAC</v>
      </c>
      <c r="G8">
        <v>60</v>
      </c>
      <c r="H8">
        <v>32.1</v>
      </c>
      <c r="I8">
        <v>1</v>
      </c>
      <c r="J8">
        <v>8.3583333333333343</v>
      </c>
      <c r="K8">
        <v>8.3583333333333343</v>
      </c>
      <c r="L8">
        <v>7.2666666666666657</v>
      </c>
      <c r="M8">
        <v>5.8000000000000016</v>
      </c>
      <c r="N8">
        <v>9.3666666666666671</v>
      </c>
      <c r="O8">
        <v>0.74</v>
      </c>
      <c r="P8">
        <v>3.07</v>
      </c>
      <c r="Q8">
        <v>0.76</v>
      </c>
      <c r="R8">
        <v>2.1800000000000002</v>
      </c>
      <c r="S8">
        <v>0.88</v>
      </c>
      <c r="T8">
        <v>1.31</v>
      </c>
      <c r="U8">
        <v>2.15</v>
      </c>
      <c r="V8">
        <v>0.15</v>
      </c>
      <c r="W8">
        <v>-1.21</v>
      </c>
    </row>
    <row r="9" spans="2:23" x14ac:dyDescent="0.35">
      <c r="B9" t="str">
        <v>_______</v>
      </c>
      <c r="C9">
        <v>1</v>
      </c>
      <c r="D9" t="str">
        <v>Nikola Jokic</v>
      </c>
      <c r="E9" t="str">
        <v>C</v>
      </c>
      <c r="F9" t="str">
        <v>DEN</v>
      </c>
      <c r="G9">
        <v>70</v>
      </c>
      <c r="H9">
        <v>32.299999999999997</v>
      </c>
      <c r="I9">
        <v>1</v>
      </c>
      <c r="J9">
        <v>8.2638888888888911</v>
      </c>
      <c r="K9">
        <v>8.2638888888888911</v>
      </c>
      <c r="L9">
        <v>5.6388888888888893</v>
      </c>
      <c r="M9">
        <v>7.3694444444444445</v>
      </c>
      <c r="N9">
        <v>10.208333333333336</v>
      </c>
      <c r="O9">
        <v>2.25</v>
      </c>
      <c r="P9">
        <v>0.92</v>
      </c>
      <c r="Q9">
        <v>-0.32</v>
      </c>
      <c r="R9">
        <v>1.18</v>
      </c>
      <c r="S9">
        <v>2.2799999999999998</v>
      </c>
      <c r="T9">
        <v>2.7</v>
      </c>
      <c r="U9">
        <v>1</v>
      </c>
      <c r="V9">
        <v>0.49</v>
      </c>
      <c r="W9">
        <v>-2</v>
      </c>
    </row>
    <row r="10" spans="2:23" x14ac:dyDescent="0.35">
      <c r="B10" t="str">
        <v>_______</v>
      </c>
      <c r="C10">
        <v>1</v>
      </c>
      <c r="D10" t="str">
        <v>Trae Young</v>
      </c>
      <c r="E10" t="str">
        <v>PG</v>
      </c>
      <c r="F10" t="str">
        <v>ATL</v>
      </c>
      <c r="G10">
        <v>68</v>
      </c>
      <c r="H10">
        <v>34.1</v>
      </c>
      <c r="I10">
        <v>1</v>
      </c>
      <c r="J10">
        <v>7.0361111111111114</v>
      </c>
      <c r="K10">
        <v>7.0361111111111114</v>
      </c>
      <c r="L10">
        <v>3.2677777777777783</v>
      </c>
      <c r="M10">
        <v>3.3905555555555553</v>
      </c>
      <c r="N10">
        <v>9.6805555555555554</v>
      </c>
      <c r="O10">
        <v>-0.67</v>
      </c>
      <c r="P10">
        <v>3.86</v>
      </c>
      <c r="Q10">
        <v>2.21</v>
      </c>
      <c r="R10">
        <v>2.16</v>
      </c>
      <c r="S10">
        <v>-0.52</v>
      </c>
      <c r="T10">
        <v>3.99</v>
      </c>
      <c r="U10">
        <v>0.27</v>
      </c>
      <c r="V10">
        <v>-1.05</v>
      </c>
      <c r="W10">
        <v>-2.8</v>
      </c>
    </row>
    <row r="11" spans="2:23" x14ac:dyDescent="0.35">
      <c r="B11" t="str">
        <v>_______</v>
      </c>
      <c r="C11">
        <v>1</v>
      </c>
      <c r="D11" t="str">
        <v>Kyrie Irving</v>
      </c>
      <c r="E11" t="str">
        <v>PG</v>
      </c>
      <c r="F11" t="str">
        <v>BRO</v>
      </c>
      <c r="G11">
        <v>60</v>
      </c>
      <c r="H11">
        <v>32.200000000000003</v>
      </c>
      <c r="I11">
        <v>1</v>
      </c>
      <c r="J11">
        <v>6.8083333333333336</v>
      </c>
      <c r="K11">
        <v>6.8083333333333336</v>
      </c>
      <c r="L11">
        <v>5.1416666666666675</v>
      </c>
      <c r="M11">
        <v>4.3833333333333337</v>
      </c>
      <c r="N11">
        <v>7.8</v>
      </c>
      <c r="O11">
        <v>0.92</v>
      </c>
      <c r="P11">
        <v>2.91</v>
      </c>
      <c r="Q11">
        <v>1.08</v>
      </c>
      <c r="R11">
        <v>1.82</v>
      </c>
      <c r="S11">
        <v>-0.25</v>
      </c>
      <c r="T11">
        <v>2</v>
      </c>
      <c r="U11">
        <v>1.03</v>
      </c>
      <c r="V11">
        <v>-0.15</v>
      </c>
      <c r="W11">
        <v>-1.19</v>
      </c>
    </row>
    <row r="12" spans="2:23" x14ac:dyDescent="0.35">
      <c r="B12" t="str">
        <v>_______</v>
      </c>
      <c r="C12">
        <v>1</v>
      </c>
      <c r="D12" t="str">
        <v>Deandre Ayton</v>
      </c>
      <c r="E12" t="str">
        <v>C</v>
      </c>
      <c r="F12" t="str">
        <v>PHX</v>
      </c>
      <c r="G12">
        <v>67</v>
      </c>
      <c r="H12">
        <v>32.5</v>
      </c>
      <c r="I12">
        <v>1</v>
      </c>
      <c r="J12">
        <v>6.6720833333333331</v>
      </c>
      <c r="K12">
        <v>6.6720833333333331</v>
      </c>
      <c r="L12">
        <v>6.9419444444444451</v>
      </c>
      <c r="M12">
        <v>6.8302777777777779</v>
      </c>
      <c r="N12">
        <v>7.221111111111111</v>
      </c>
      <c r="O12">
        <v>3.47</v>
      </c>
      <c r="P12">
        <v>-0.17</v>
      </c>
      <c r="Q12">
        <v>-1.51</v>
      </c>
      <c r="R12">
        <v>0.95</v>
      </c>
      <c r="S12">
        <v>2.83</v>
      </c>
      <c r="T12">
        <v>-0.28999999999999998</v>
      </c>
      <c r="U12">
        <v>-0.2</v>
      </c>
      <c r="V12">
        <v>2.68</v>
      </c>
      <c r="W12">
        <v>-0.59</v>
      </c>
    </row>
    <row r="13" spans="2:23" x14ac:dyDescent="0.35">
      <c r="B13" t="str">
        <v>_______</v>
      </c>
      <c r="C13">
        <v>1</v>
      </c>
      <c r="D13" t="str">
        <v>Devin Booker</v>
      </c>
      <c r="E13" t="str">
        <v>SG, PG</v>
      </c>
      <c r="F13" t="str">
        <v>PHX</v>
      </c>
      <c r="G13">
        <v>70</v>
      </c>
      <c r="H13">
        <v>35.6</v>
      </c>
      <c r="I13">
        <v>0.95</v>
      </c>
      <c r="J13">
        <v>6.6222916666666682</v>
      </c>
      <c r="K13">
        <v>6.6222916666666682</v>
      </c>
      <c r="L13">
        <v>4.5626388888888902</v>
      </c>
      <c r="M13">
        <v>2.2351388888888892</v>
      </c>
      <c r="N13">
        <v>9.0236805555555559</v>
      </c>
      <c r="O13">
        <v>0.67449999999999999</v>
      </c>
      <c r="P13">
        <v>4.5125000000000002</v>
      </c>
      <c r="Q13">
        <v>0.74099999999999999</v>
      </c>
      <c r="R13">
        <v>2.0329999999999999</v>
      </c>
      <c r="S13">
        <v>-0.19949999999999998</v>
      </c>
      <c r="T13">
        <v>2.1185</v>
      </c>
      <c r="U13">
        <v>-6.6500000000000004E-2</v>
      </c>
      <c r="V13">
        <v>-0.53200000000000003</v>
      </c>
      <c r="W13">
        <v>-2.4699999999999998</v>
      </c>
    </row>
    <row r="14" spans="2:23" x14ac:dyDescent="0.35">
      <c r="B14" t="str">
        <v>_______</v>
      </c>
      <c r="C14">
        <v>1</v>
      </c>
      <c r="D14" t="str">
        <v>Jayson Tatum</v>
      </c>
      <c r="E14" t="str">
        <v>PF, SF</v>
      </c>
      <c r="F14" t="str">
        <v>BOS</v>
      </c>
      <c r="G14">
        <v>70</v>
      </c>
      <c r="H14">
        <v>34.6</v>
      </c>
      <c r="I14">
        <v>1</v>
      </c>
      <c r="J14">
        <v>6.3680555555555562</v>
      </c>
      <c r="K14">
        <v>6.3680555555555562</v>
      </c>
      <c r="L14">
        <v>5.8722222222222227</v>
      </c>
      <c r="M14">
        <v>5.5027777777777773</v>
      </c>
      <c r="N14">
        <v>7.3597222222222225</v>
      </c>
      <c r="O14">
        <v>-0.28000000000000003</v>
      </c>
      <c r="P14">
        <v>0.89</v>
      </c>
      <c r="Q14">
        <v>1.72</v>
      </c>
      <c r="R14">
        <v>1.74</v>
      </c>
      <c r="S14">
        <v>0.96</v>
      </c>
      <c r="T14">
        <v>0.51</v>
      </c>
      <c r="U14">
        <v>1.25</v>
      </c>
      <c r="V14">
        <v>0.78</v>
      </c>
      <c r="W14">
        <v>-1.02</v>
      </c>
    </row>
    <row r="15" spans="2:23" x14ac:dyDescent="0.35">
      <c r="B15" t="str">
        <v>_______</v>
      </c>
      <c r="C15">
        <v>1</v>
      </c>
      <c r="D15" t="str">
        <v>Luka Doncic</v>
      </c>
      <c r="E15" t="str">
        <v>PG</v>
      </c>
      <c r="F15" t="str">
        <v>DAL</v>
      </c>
      <c r="G15">
        <v>67</v>
      </c>
      <c r="H15">
        <v>34.1</v>
      </c>
      <c r="I15">
        <v>1</v>
      </c>
      <c r="J15">
        <v>6.3184722222222218</v>
      </c>
      <c r="K15">
        <v>6.3184722222222218</v>
      </c>
      <c r="L15">
        <v>2.8940277777777772</v>
      </c>
      <c r="M15">
        <v>6.4394444444444439</v>
      </c>
      <c r="N15">
        <v>9.2404166666666665</v>
      </c>
      <c r="O15">
        <v>0.31</v>
      </c>
      <c r="P15">
        <v>-0.13</v>
      </c>
      <c r="Q15">
        <v>1.6</v>
      </c>
      <c r="R15">
        <v>2.57</v>
      </c>
      <c r="S15">
        <v>1.95</v>
      </c>
      <c r="T15">
        <v>3.68</v>
      </c>
      <c r="U15">
        <v>0.49</v>
      </c>
      <c r="V15">
        <v>-0.54</v>
      </c>
      <c r="W15">
        <v>-3.14</v>
      </c>
    </row>
    <row r="16" spans="2:23" x14ac:dyDescent="0.35">
      <c r="B16" t="str">
        <v>_______</v>
      </c>
      <c r="C16">
        <v>1</v>
      </c>
      <c r="D16" t="str">
        <v>Joel Embiid</v>
      </c>
      <c r="E16" t="str">
        <v>C</v>
      </c>
      <c r="F16" t="str">
        <v>PHI</v>
      </c>
      <c r="G16">
        <v>60</v>
      </c>
      <c r="H16">
        <v>30.7</v>
      </c>
      <c r="I16">
        <v>1</v>
      </c>
      <c r="J16">
        <v>6.3166666666666673</v>
      </c>
      <c r="K16">
        <v>6.3166666666666673</v>
      </c>
      <c r="L16">
        <v>6.0250000000000004</v>
      </c>
      <c r="M16">
        <v>4.9833333333333325</v>
      </c>
      <c r="N16">
        <v>7.9750000000000005</v>
      </c>
      <c r="O16">
        <v>0.76</v>
      </c>
      <c r="P16">
        <v>1.6</v>
      </c>
      <c r="Q16">
        <v>-0.44</v>
      </c>
      <c r="R16">
        <v>1.71</v>
      </c>
      <c r="S16">
        <v>3.03</v>
      </c>
      <c r="T16">
        <v>0.35</v>
      </c>
      <c r="U16">
        <v>0.1</v>
      </c>
      <c r="V16">
        <v>2.46</v>
      </c>
      <c r="W16">
        <v>-1.99</v>
      </c>
    </row>
    <row r="17" spans="2:23" x14ac:dyDescent="0.35">
      <c r="B17" t="str">
        <v>_______</v>
      </c>
      <c r="C17">
        <v>1</v>
      </c>
      <c r="D17" t="str">
        <v>Giannis Antetokounmpo</v>
      </c>
      <c r="E17" t="str">
        <v>PF, SF</v>
      </c>
      <c r="F17" t="str">
        <v>MIL</v>
      </c>
      <c r="G17">
        <v>69</v>
      </c>
      <c r="H17">
        <v>30.8</v>
      </c>
      <c r="I17">
        <v>1</v>
      </c>
      <c r="J17">
        <v>6.1620833333333351</v>
      </c>
      <c r="K17">
        <v>6.1620833333333351</v>
      </c>
      <c r="L17">
        <v>4.4562500000000007</v>
      </c>
      <c r="M17">
        <v>10.771666666666667</v>
      </c>
      <c r="N17">
        <v>8.663333333333334</v>
      </c>
      <c r="O17">
        <v>4.18</v>
      </c>
      <c r="P17">
        <v>-4.8099999999999996</v>
      </c>
      <c r="Q17">
        <v>0.12</v>
      </c>
      <c r="R17">
        <v>2.63</v>
      </c>
      <c r="S17">
        <v>3.7</v>
      </c>
      <c r="T17">
        <v>1.78</v>
      </c>
      <c r="U17">
        <v>0.27</v>
      </c>
      <c r="V17">
        <v>1.17</v>
      </c>
      <c r="W17">
        <v>-2.61</v>
      </c>
    </row>
    <row r="18" spans="2:23" x14ac:dyDescent="0.35">
      <c r="B18" t="str">
        <v>_______</v>
      </c>
      <c r="C18">
        <v>1</v>
      </c>
      <c r="D18" t="str">
        <v>Nikola Vucevic</v>
      </c>
      <c r="E18" t="str">
        <v>C</v>
      </c>
      <c r="F18" t="str">
        <v>ORL</v>
      </c>
      <c r="G18">
        <v>69</v>
      </c>
      <c r="H18">
        <v>31.6</v>
      </c>
      <c r="I18">
        <v>1</v>
      </c>
      <c r="J18">
        <v>6.1524999999999999</v>
      </c>
      <c r="K18">
        <v>6.1524999999999999</v>
      </c>
      <c r="L18">
        <v>5.5966666666666667</v>
      </c>
      <c r="M18">
        <v>5.9416666666666673</v>
      </c>
      <c r="N18">
        <v>5.9512499999999999</v>
      </c>
      <c r="O18">
        <v>1.1299999999999999</v>
      </c>
      <c r="P18">
        <v>0.22</v>
      </c>
      <c r="Q18">
        <v>0.28000000000000003</v>
      </c>
      <c r="R18">
        <v>1.02</v>
      </c>
      <c r="S18">
        <v>2.4</v>
      </c>
      <c r="T18">
        <v>0.57999999999999996</v>
      </c>
      <c r="U18">
        <v>-0.05</v>
      </c>
      <c r="V18">
        <v>0.63</v>
      </c>
      <c r="W18">
        <v>0.21</v>
      </c>
    </row>
    <row r="19" spans="2:23" x14ac:dyDescent="0.35">
      <c r="B19" t="str">
        <v>_______</v>
      </c>
      <c r="C19">
        <v>1</v>
      </c>
      <c r="D19" t="str">
        <v>Paul George</v>
      </c>
      <c r="E19" t="str">
        <v>SF</v>
      </c>
      <c r="F19" t="str">
        <v>LAC</v>
      </c>
      <c r="G19">
        <v>63</v>
      </c>
      <c r="H19">
        <v>33.200000000000003</v>
      </c>
      <c r="I19">
        <v>1</v>
      </c>
      <c r="J19">
        <v>5.9675000000000002</v>
      </c>
      <c r="K19">
        <v>5.9675000000000002</v>
      </c>
      <c r="L19">
        <v>5.2762500000000001</v>
      </c>
      <c r="M19">
        <v>3.9025000000000007</v>
      </c>
      <c r="N19">
        <v>7.3587500000000006</v>
      </c>
      <c r="O19">
        <v>-1.23</v>
      </c>
      <c r="P19">
        <v>2.36</v>
      </c>
      <c r="Q19">
        <v>2.4900000000000002</v>
      </c>
      <c r="R19">
        <v>1.71</v>
      </c>
      <c r="S19">
        <v>0.65</v>
      </c>
      <c r="T19">
        <v>0.79</v>
      </c>
      <c r="U19">
        <v>1.86</v>
      </c>
      <c r="V19">
        <v>-0.22</v>
      </c>
      <c r="W19">
        <v>-1.59</v>
      </c>
    </row>
    <row r="20" spans="2:23" x14ac:dyDescent="0.35">
      <c r="B20" t="str">
        <v>_______</v>
      </c>
      <c r="C20">
        <v>1</v>
      </c>
      <c r="D20" t="str">
        <v>Jimmy Butler</v>
      </c>
      <c r="E20" t="str">
        <v>SF, SG</v>
      </c>
      <c r="F20" t="str">
        <v>MIA</v>
      </c>
      <c r="G20">
        <v>64</v>
      </c>
      <c r="H20">
        <v>33.4</v>
      </c>
      <c r="I20">
        <v>1</v>
      </c>
      <c r="J20">
        <v>5.8933333333333326</v>
      </c>
      <c r="K20">
        <v>5.8933333333333326</v>
      </c>
      <c r="L20">
        <v>4.177777777777778</v>
      </c>
      <c r="M20">
        <v>3.5822222222222222</v>
      </c>
      <c r="N20">
        <v>6.8088888888888883</v>
      </c>
      <c r="O20">
        <v>-0.15</v>
      </c>
      <c r="P20">
        <v>2.6</v>
      </c>
      <c r="Q20">
        <v>-0.84</v>
      </c>
      <c r="R20">
        <v>1.1000000000000001</v>
      </c>
      <c r="S20">
        <v>0.72</v>
      </c>
      <c r="T20">
        <v>1.93</v>
      </c>
      <c r="U20">
        <v>2.15</v>
      </c>
      <c r="V20">
        <v>0.15</v>
      </c>
      <c r="W20">
        <v>-1.03</v>
      </c>
    </row>
    <row r="21" spans="2:23" x14ac:dyDescent="0.35">
      <c r="B21" t="str">
        <v>_______</v>
      </c>
      <c r="C21">
        <v>1</v>
      </c>
      <c r="D21" t="str">
        <v>Bam Adebayo</v>
      </c>
      <c r="E21" t="str">
        <v>C, PF</v>
      </c>
      <c r="F21" t="str">
        <v>MIA</v>
      </c>
      <c r="G21">
        <v>65</v>
      </c>
      <c r="H21">
        <v>34.5</v>
      </c>
      <c r="I21">
        <v>1</v>
      </c>
      <c r="J21">
        <v>5.3895833333333334</v>
      </c>
      <c r="K21">
        <v>5.3895833333333334</v>
      </c>
      <c r="L21">
        <v>3.9541666666666666</v>
      </c>
      <c r="M21">
        <v>6.5451388888888893</v>
      </c>
      <c r="N21">
        <v>6.8520833333333329</v>
      </c>
      <c r="O21">
        <v>3.19</v>
      </c>
      <c r="P21">
        <v>-1.28</v>
      </c>
      <c r="Q21">
        <v>-1.75</v>
      </c>
      <c r="R21">
        <v>0.75</v>
      </c>
      <c r="S21">
        <v>2.46</v>
      </c>
      <c r="T21">
        <v>1.59</v>
      </c>
      <c r="U21">
        <v>0.61</v>
      </c>
      <c r="V21">
        <v>2.02</v>
      </c>
      <c r="W21">
        <v>-1.62</v>
      </c>
    </row>
    <row r="22" spans="2:23" x14ac:dyDescent="0.35">
      <c r="B22" t="str">
        <v>_______</v>
      </c>
      <c r="C22">
        <v>1</v>
      </c>
      <c r="D22" t="str">
        <v>Rudy Gobert</v>
      </c>
      <c r="E22" t="str">
        <v>C</v>
      </c>
      <c r="F22" t="str">
        <v>UTA</v>
      </c>
      <c r="G22">
        <v>67</v>
      </c>
      <c r="H22">
        <v>34.799999999999997</v>
      </c>
      <c r="I22">
        <v>1</v>
      </c>
      <c r="J22">
        <v>5.1552777777777781</v>
      </c>
      <c r="K22">
        <v>5.1552777777777781</v>
      </c>
      <c r="L22">
        <v>5.6670833333333333</v>
      </c>
      <c r="M22">
        <v>8.8030555555555559</v>
      </c>
      <c r="N22">
        <v>5.5740277777777782</v>
      </c>
      <c r="O22">
        <v>4.82</v>
      </c>
      <c r="P22">
        <v>-3.92</v>
      </c>
      <c r="Q22">
        <v>-1.75</v>
      </c>
      <c r="R22">
        <v>0.36</v>
      </c>
      <c r="S22">
        <v>3.67</v>
      </c>
      <c r="T22">
        <v>-0.55000000000000004</v>
      </c>
      <c r="U22">
        <v>-0.46</v>
      </c>
      <c r="V22">
        <v>3.82</v>
      </c>
      <c r="W22">
        <v>-0.45</v>
      </c>
    </row>
    <row r="23" spans="2:23" x14ac:dyDescent="0.35">
      <c r="B23" t="str">
        <v>_______</v>
      </c>
      <c r="C23">
        <v>1</v>
      </c>
      <c r="D23" t="str">
        <v>John Collins</v>
      </c>
      <c r="E23" t="str">
        <v>PF, C</v>
      </c>
      <c r="F23" t="str">
        <v>ATL</v>
      </c>
      <c r="G23">
        <v>65</v>
      </c>
      <c r="H23">
        <v>31.1</v>
      </c>
      <c r="I23">
        <v>1</v>
      </c>
      <c r="J23">
        <v>5.1097222222222216</v>
      </c>
      <c r="K23">
        <v>5.1097222222222216</v>
      </c>
      <c r="L23">
        <v>5.615277777777778</v>
      </c>
      <c r="M23">
        <v>4.9111111111111105</v>
      </c>
      <c r="N23">
        <v>5.4618055555555545</v>
      </c>
      <c r="O23">
        <v>3.06</v>
      </c>
      <c r="P23">
        <v>0.22</v>
      </c>
      <c r="Q23">
        <v>-0.13</v>
      </c>
      <c r="R23">
        <v>0.88</v>
      </c>
      <c r="S23">
        <v>1.48</v>
      </c>
      <c r="T23">
        <v>-0.56000000000000005</v>
      </c>
      <c r="U23">
        <v>-0.34</v>
      </c>
      <c r="V23">
        <v>1.44</v>
      </c>
      <c r="W23">
        <v>-0.39</v>
      </c>
    </row>
    <row r="24" spans="2:23" x14ac:dyDescent="0.35">
      <c r="B24" t="str">
        <v>_______</v>
      </c>
      <c r="C24">
        <v>1</v>
      </c>
      <c r="D24" t="str">
        <v>Khris Middleton</v>
      </c>
      <c r="E24" t="str">
        <v>SF, SG</v>
      </c>
      <c r="F24" t="str">
        <v>MIL</v>
      </c>
      <c r="G24">
        <v>67</v>
      </c>
      <c r="H24">
        <v>31.1</v>
      </c>
      <c r="I24">
        <v>1</v>
      </c>
      <c r="J24">
        <v>5.0994444444444449</v>
      </c>
      <c r="K24">
        <v>5.0994444444444449</v>
      </c>
      <c r="L24">
        <v>4.0665277777777771</v>
      </c>
      <c r="M24">
        <v>2.9777777777777779</v>
      </c>
      <c r="N24">
        <v>5.9183333333333339</v>
      </c>
      <c r="O24">
        <v>0.53</v>
      </c>
      <c r="P24">
        <v>2.2799999999999998</v>
      </c>
      <c r="Q24">
        <v>1.1299999999999999</v>
      </c>
      <c r="R24">
        <v>1.21</v>
      </c>
      <c r="S24">
        <v>0.69</v>
      </c>
      <c r="T24">
        <v>1.1100000000000001</v>
      </c>
      <c r="U24">
        <v>0.46</v>
      </c>
      <c r="V24">
        <v>-1.05</v>
      </c>
      <c r="W24">
        <v>-0.88</v>
      </c>
    </row>
    <row r="25" spans="2:23" x14ac:dyDescent="0.35">
      <c r="B25" t="str">
        <v>_______</v>
      </c>
      <c r="C25">
        <v>1</v>
      </c>
      <c r="D25" t="str">
        <v xml:space="preserve">Kristaps Porzingis </v>
      </c>
      <c r="E25" t="str">
        <v>PF, C</v>
      </c>
      <c r="F25" t="str">
        <v>DAL</v>
      </c>
      <c r="G25">
        <v>55</v>
      </c>
      <c r="H25">
        <v>30.8</v>
      </c>
      <c r="I25">
        <v>1</v>
      </c>
      <c r="J25">
        <v>5.0798611111111107</v>
      </c>
      <c r="K25">
        <v>5.0798611111111107</v>
      </c>
      <c r="L25">
        <v>5.3701388888888886</v>
      </c>
      <c r="M25">
        <v>4.6597222222222214</v>
      </c>
      <c r="N25">
        <v>5.1486111111111112</v>
      </c>
      <c r="O25">
        <v>-0.84</v>
      </c>
      <c r="P25">
        <v>0.55000000000000004</v>
      </c>
      <c r="Q25">
        <v>1.24</v>
      </c>
      <c r="R25">
        <v>1.19</v>
      </c>
      <c r="S25">
        <v>1.89</v>
      </c>
      <c r="T25">
        <v>-0.38</v>
      </c>
      <c r="U25">
        <v>-0.51</v>
      </c>
      <c r="V25">
        <v>3.6</v>
      </c>
      <c r="W25">
        <v>-0.09</v>
      </c>
    </row>
    <row r="26" spans="2:23" x14ac:dyDescent="0.35">
      <c r="B26" t="str">
        <v>_______</v>
      </c>
      <c r="C26">
        <v>1</v>
      </c>
      <c r="D26" t="str">
        <v xml:space="preserve">Jusuf Nurkic </v>
      </c>
      <c r="E26" t="str">
        <v>C</v>
      </c>
      <c r="F26" t="str">
        <v>POR</v>
      </c>
      <c r="G26">
        <v>60</v>
      </c>
      <c r="H26">
        <v>30.1</v>
      </c>
      <c r="I26">
        <v>1</v>
      </c>
      <c r="J26">
        <v>4.875</v>
      </c>
      <c r="K26">
        <v>4.875</v>
      </c>
      <c r="L26">
        <v>4.3833333333333337</v>
      </c>
      <c r="M26">
        <v>4.6500000000000004</v>
      </c>
      <c r="N26">
        <v>5.4499999999999993</v>
      </c>
      <c r="O26">
        <v>1.17</v>
      </c>
      <c r="P26">
        <v>0.27</v>
      </c>
      <c r="Q26">
        <v>-1.29</v>
      </c>
      <c r="R26">
        <v>0.44</v>
      </c>
      <c r="S26">
        <v>2.0499999999999998</v>
      </c>
      <c r="T26">
        <v>0.59</v>
      </c>
      <c r="U26">
        <v>0.83</v>
      </c>
      <c r="V26">
        <v>2.48</v>
      </c>
      <c r="W26">
        <v>-0.69</v>
      </c>
    </row>
    <row r="27" spans="2:23" x14ac:dyDescent="0.35">
      <c r="B27" t="str">
        <v>_______</v>
      </c>
      <c r="C27">
        <v>1</v>
      </c>
      <c r="D27" t="str">
        <v xml:space="preserve">LeBron James </v>
      </c>
      <c r="E27" t="str">
        <v>SF, PF</v>
      </c>
      <c r="F27" t="str">
        <v>LAL</v>
      </c>
      <c r="G27">
        <v>59</v>
      </c>
      <c r="H27">
        <v>34.1</v>
      </c>
      <c r="I27">
        <v>1</v>
      </c>
      <c r="J27">
        <v>4.5397222222222222</v>
      </c>
      <c r="K27">
        <v>4.5397222222222222</v>
      </c>
      <c r="L27">
        <v>1.0816666666666668</v>
      </c>
      <c r="M27">
        <v>6.252361111111111</v>
      </c>
      <c r="N27">
        <v>6.7604166666666661</v>
      </c>
      <c r="O27">
        <v>1.66</v>
      </c>
      <c r="P27">
        <v>-2.09</v>
      </c>
      <c r="Q27">
        <v>0.75</v>
      </c>
      <c r="R27">
        <v>1.89</v>
      </c>
      <c r="S27">
        <v>1.24</v>
      </c>
      <c r="T27">
        <v>4.22</v>
      </c>
      <c r="U27">
        <v>0.68</v>
      </c>
      <c r="V27">
        <v>-0.1</v>
      </c>
      <c r="W27">
        <v>-2.71</v>
      </c>
    </row>
    <row r="28" spans="2:23" x14ac:dyDescent="0.35">
      <c r="B28" t="str">
        <v>_______</v>
      </c>
      <c r="C28">
        <v>1</v>
      </c>
      <c r="D28" t="str">
        <v>Shai Gilgeous-Alexander</v>
      </c>
      <c r="E28" t="str">
        <v>SG, PG</v>
      </c>
      <c r="F28" t="str">
        <v>OKL</v>
      </c>
      <c r="G28">
        <v>68</v>
      </c>
      <c r="H28">
        <v>34.9</v>
      </c>
      <c r="I28">
        <v>1</v>
      </c>
      <c r="J28">
        <v>4.5144444444444449</v>
      </c>
      <c r="K28">
        <v>4.5144444444444449</v>
      </c>
      <c r="L28">
        <v>3.2772222222222229</v>
      </c>
      <c r="M28">
        <v>3.7588888888888894</v>
      </c>
      <c r="N28">
        <v>5.4683333333333328</v>
      </c>
      <c r="O28">
        <v>0.17</v>
      </c>
      <c r="P28">
        <v>0.8</v>
      </c>
      <c r="Q28">
        <v>7.0000000000000007E-2</v>
      </c>
      <c r="R28">
        <v>1.28</v>
      </c>
      <c r="S28">
        <v>0.62</v>
      </c>
      <c r="T28">
        <v>1.31</v>
      </c>
      <c r="U28">
        <v>1.03</v>
      </c>
      <c r="V28">
        <v>0.51</v>
      </c>
      <c r="W28">
        <v>-1.01</v>
      </c>
    </row>
    <row r="29" spans="2:23" x14ac:dyDescent="0.35">
      <c r="B29" t="str">
        <v>_______</v>
      </c>
      <c r="C29">
        <v>1</v>
      </c>
      <c r="D29" t="str">
        <v>Fred VanVleet</v>
      </c>
      <c r="E29" t="str">
        <v>SG, PG</v>
      </c>
      <c r="F29" t="str">
        <v>TOR</v>
      </c>
      <c r="G29">
        <v>67</v>
      </c>
      <c r="H29">
        <v>35.6</v>
      </c>
      <c r="I29">
        <v>1</v>
      </c>
      <c r="J29">
        <v>4.4201388888888893</v>
      </c>
      <c r="K29">
        <v>4.4201388888888893</v>
      </c>
      <c r="L29">
        <v>2.1495833333333336</v>
      </c>
      <c r="M29">
        <v>3.3686111111111114</v>
      </c>
      <c r="N29">
        <v>5.2297222222222226</v>
      </c>
      <c r="O29">
        <v>-1.67</v>
      </c>
      <c r="P29">
        <v>1.1299999999999999</v>
      </c>
      <c r="Q29">
        <v>1.47</v>
      </c>
      <c r="R29">
        <v>0.81</v>
      </c>
      <c r="S29">
        <v>-0.39</v>
      </c>
      <c r="T29">
        <v>2.44</v>
      </c>
      <c r="U29">
        <v>2.37</v>
      </c>
      <c r="V29">
        <v>-0.54</v>
      </c>
      <c r="W29">
        <v>-0.87</v>
      </c>
    </row>
    <row r="30" spans="2:23" x14ac:dyDescent="0.35">
      <c r="B30" t="str">
        <v>_______</v>
      </c>
      <c r="C30">
        <v>1</v>
      </c>
      <c r="D30" t="str">
        <v>Brook Lopez</v>
      </c>
      <c r="E30" t="str">
        <v>C</v>
      </c>
      <c r="F30" t="str">
        <v>MIL</v>
      </c>
      <c r="G30">
        <v>68</v>
      </c>
      <c r="H30">
        <v>27.7</v>
      </c>
      <c r="I30">
        <v>1</v>
      </c>
      <c r="J30">
        <v>4.42</v>
      </c>
      <c r="K30">
        <v>4.42</v>
      </c>
      <c r="L30">
        <v>4.9111111111111105</v>
      </c>
      <c r="M30">
        <v>3.5416666666666665</v>
      </c>
      <c r="N30">
        <v>3.8533333333333335</v>
      </c>
      <c r="O30">
        <v>-0.59</v>
      </c>
      <c r="P30">
        <v>0.93</v>
      </c>
      <c r="Q30">
        <v>0.28000000000000003</v>
      </c>
      <c r="R30">
        <v>-0.05</v>
      </c>
      <c r="S30">
        <v>-0.05</v>
      </c>
      <c r="T30">
        <v>-0.52</v>
      </c>
      <c r="U30">
        <v>-0.42</v>
      </c>
      <c r="V30">
        <v>4.5</v>
      </c>
      <c r="W30">
        <v>0.6</v>
      </c>
    </row>
    <row r="31" spans="2:23" x14ac:dyDescent="0.35">
      <c r="B31" t="str">
        <v>_______</v>
      </c>
      <c r="C31">
        <v>1</v>
      </c>
      <c r="D31" t="str">
        <v>Chris Paul</v>
      </c>
      <c r="E31" t="str">
        <v>PG</v>
      </c>
      <c r="F31" t="str">
        <v>PHX</v>
      </c>
      <c r="G31">
        <v>61</v>
      </c>
      <c r="H31">
        <v>28.5</v>
      </c>
      <c r="I31">
        <v>1</v>
      </c>
      <c r="J31">
        <v>4.2361111111111107</v>
      </c>
      <c r="K31">
        <v>4.2361111111111107</v>
      </c>
      <c r="L31">
        <v>2.3722222222222222</v>
      </c>
      <c r="M31">
        <v>2.7958333333333334</v>
      </c>
      <c r="N31">
        <v>4.8969444444444443</v>
      </c>
      <c r="O31">
        <v>0.77</v>
      </c>
      <c r="P31">
        <v>1.7</v>
      </c>
      <c r="Q31">
        <v>0.15</v>
      </c>
      <c r="R31">
        <v>0.54</v>
      </c>
      <c r="S31">
        <v>-7.0000000000000007E-2</v>
      </c>
      <c r="T31">
        <v>2.2000000000000002</v>
      </c>
      <c r="U31">
        <v>1.34</v>
      </c>
      <c r="V31">
        <v>-0.85</v>
      </c>
      <c r="W31">
        <v>-0.78</v>
      </c>
    </row>
    <row r="32" spans="2:23" x14ac:dyDescent="0.35">
      <c r="B32" t="str">
        <v>_______</v>
      </c>
      <c r="C32">
        <v>1</v>
      </c>
      <c r="D32" t="str">
        <v>Zach LaVine</v>
      </c>
      <c r="E32" t="str">
        <v>SG</v>
      </c>
      <c r="F32" t="str">
        <v>CHI</v>
      </c>
      <c r="G32">
        <v>68</v>
      </c>
      <c r="H32">
        <v>35</v>
      </c>
      <c r="I32">
        <v>1</v>
      </c>
      <c r="J32">
        <v>4.0799999999999983</v>
      </c>
      <c r="K32">
        <v>4.0799999999999983</v>
      </c>
      <c r="L32">
        <v>3.1733333333333329</v>
      </c>
      <c r="M32">
        <v>3.2772222222222211</v>
      </c>
      <c r="N32">
        <v>6.1483333333333325</v>
      </c>
      <c r="O32">
        <v>-0.26</v>
      </c>
      <c r="P32">
        <v>0.85</v>
      </c>
      <c r="Q32">
        <v>1.83</v>
      </c>
      <c r="R32">
        <v>1.96</v>
      </c>
      <c r="S32">
        <v>0.02</v>
      </c>
      <c r="T32">
        <v>0.96</v>
      </c>
      <c r="U32">
        <v>1.22</v>
      </c>
      <c r="V32">
        <v>-7.0000000000000007E-2</v>
      </c>
      <c r="W32">
        <v>-2.19</v>
      </c>
    </row>
    <row r="33" spans="2:23" x14ac:dyDescent="0.35">
      <c r="B33" t="str">
        <v>_______</v>
      </c>
      <c r="C33">
        <v>1</v>
      </c>
      <c r="D33" t="str">
        <v>DeMar DeRozan</v>
      </c>
      <c r="E33" t="str">
        <v>SG, SF</v>
      </c>
      <c r="F33" t="str">
        <v>SAS</v>
      </c>
      <c r="G33">
        <v>70</v>
      </c>
      <c r="H33">
        <v>33.6</v>
      </c>
      <c r="I33">
        <v>1</v>
      </c>
      <c r="J33">
        <v>4.0444444444444452</v>
      </c>
      <c r="K33">
        <v>4.0444444444444452</v>
      </c>
      <c r="L33">
        <v>2.5375000000000001</v>
      </c>
      <c r="M33">
        <v>1.8277777777777779</v>
      </c>
      <c r="N33">
        <v>4.9777777777777787</v>
      </c>
      <c r="O33">
        <v>1.76</v>
      </c>
      <c r="P33">
        <v>2.2799999999999998</v>
      </c>
      <c r="Q33">
        <v>-1.64</v>
      </c>
      <c r="R33">
        <v>1.24</v>
      </c>
      <c r="S33">
        <v>0.27</v>
      </c>
      <c r="T33">
        <v>1.55</v>
      </c>
      <c r="U33">
        <v>0.22</v>
      </c>
      <c r="V33">
        <v>-0.56000000000000005</v>
      </c>
      <c r="W33">
        <v>-0.96</v>
      </c>
    </row>
    <row r="34" spans="2:23" x14ac:dyDescent="0.35">
      <c r="B34" t="str">
        <v>_______</v>
      </c>
      <c r="C34">
        <v>1</v>
      </c>
      <c r="D34" t="str">
        <v>Kevin Durant</v>
      </c>
      <c r="E34" t="str">
        <v>SF, PF</v>
      </c>
      <c r="F34" t="str">
        <v>BRO</v>
      </c>
      <c r="G34">
        <v>62</v>
      </c>
      <c r="H34">
        <v>30.6</v>
      </c>
      <c r="I34">
        <v>1</v>
      </c>
      <c r="J34">
        <v>3.9697222222222237</v>
      </c>
      <c r="K34">
        <v>3.9697222222222237</v>
      </c>
      <c r="L34">
        <v>3.2291666666666674</v>
      </c>
      <c r="M34">
        <v>1.8255555555555558</v>
      </c>
      <c r="N34">
        <v>5.8900000000000006</v>
      </c>
      <c r="O34">
        <v>0.76</v>
      </c>
      <c r="P34">
        <v>2.4900000000000002</v>
      </c>
      <c r="Q34">
        <v>0.78</v>
      </c>
      <c r="R34">
        <v>1.75</v>
      </c>
      <c r="S34">
        <v>0.45</v>
      </c>
      <c r="T34">
        <v>0.86</v>
      </c>
      <c r="U34">
        <v>-0.54</v>
      </c>
      <c r="V34">
        <v>0.28999999999999998</v>
      </c>
      <c r="W34">
        <v>-2.23</v>
      </c>
    </row>
    <row r="35" spans="2:23" x14ac:dyDescent="0.35">
      <c r="B35" t="str">
        <v>_______</v>
      </c>
      <c r="C35">
        <v>1</v>
      </c>
      <c r="D35" t="str">
        <v>Donovan Mitchell</v>
      </c>
      <c r="E35" t="str">
        <v>SG</v>
      </c>
      <c r="F35" t="str">
        <v>UTA</v>
      </c>
      <c r="G35">
        <v>70</v>
      </c>
      <c r="H35">
        <v>34.9</v>
      </c>
      <c r="I35">
        <v>1</v>
      </c>
      <c r="J35">
        <v>3.9666666666666668</v>
      </c>
      <c r="K35">
        <v>3.9666666666666668</v>
      </c>
      <c r="L35">
        <v>2.7416666666666667</v>
      </c>
      <c r="M35">
        <v>2.2458333333333336</v>
      </c>
      <c r="N35">
        <v>5.6097222222222216</v>
      </c>
      <c r="O35">
        <v>-0.28999999999999998</v>
      </c>
      <c r="P35">
        <v>1.77</v>
      </c>
      <c r="Q35">
        <v>1.43</v>
      </c>
      <c r="R35">
        <v>1.96</v>
      </c>
      <c r="S35">
        <v>-7.0000000000000007E-2</v>
      </c>
      <c r="T35">
        <v>1.26</v>
      </c>
      <c r="U35">
        <v>0.49</v>
      </c>
      <c r="V35">
        <v>-0.78</v>
      </c>
      <c r="W35">
        <v>-1.69</v>
      </c>
    </row>
    <row r="36" spans="2:23" x14ac:dyDescent="0.35">
      <c r="B36" t="str">
        <v>_______</v>
      </c>
      <c r="C36">
        <v>1</v>
      </c>
      <c r="D36" t="str">
        <v>Myles Turner</v>
      </c>
      <c r="E36" t="str">
        <v>C</v>
      </c>
      <c r="F36" t="str">
        <v>IND</v>
      </c>
      <c r="G36">
        <v>70</v>
      </c>
      <c r="H36">
        <v>29.8</v>
      </c>
      <c r="I36">
        <v>1</v>
      </c>
      <c r="J36">
        <v>3.8694444444444445</v>
      </c>
      <c r="K36">
        <v>3.8694444444444445</v>
      </c>
      <c r="L36">
        <v>4.5597222222222218</v>
      </c>
      <c r="M36">
        <v>4.2680555555555557</v>
      </c>
      <c r="N36">
        <v>3.7430555555555558</v>
      </c>
      <c r="O36">
        <v>0.38</v>
      </c>
      <c r="P36">
        <v>-0.41</v>
      </c>
      <c r="Q36">
        <v>0.02</v>
      </c>
      <c r="R36">
        <v>-0.03</v>
      </c>
      <c r="S36">
        <v>0.83</v>
      </c>
      <c r="T36">
        <v>-0.71</v>
      </c>
      <c r="U36">
        <v>-0.2</v>
      </c>
      <c r="V36">
        <v>3.97</v>
      </c>
      <c r="W36">
        <v>0.13</v>
      </c>
    </row>
    <row r="37" spans="2:23" x14ac:dyDescent="0.35">
      <c r="B37" t="str">
        <v>_______</v>
      </c>
      <c r="C37">
        <v>1</v>
      </c>
      <c r="D37" t="str">
        <v>Bradley Beal</v>
      </c>
      <c r="E37" t="str">
        <v>SG</v>
      </c>
      <c r="F37" t="str">
        <v>WAS</v>
      </c>
      <c r="G37">
        <v>60</v>
      </c>
      <c r="H37">
        <v>35</v>
      </c>
      <c r="I37">
        <v>1</v>
      </c>
      <c r="J37">
        <v>3.7416666666666671</v>
      </c>
      <c r="K37">
        <v>3.7416666666666671</v>
      </c>
      <c r="L37">
        <v>2.5750000000000002</v>
      </c>
      <c r="M37">
        <v>1.8583333333333334</v>
      </c>
      <c r="N37">
        <v>5.3916666666666666</v>
      </c>
      <c r="O37">
        <v>-0.59</v>
      </c>
      <c r="P37">
        <v>2.2599999999999998</v>
      </c>
      <c r="Q37">
        <v>1.52</v>
      </c>
      <c r="R37">
        <v>2.13</v>
      </c>
      <c r="S37">
        <v>-0.44</v>
      </c>
      <c r="T37">
        <v>1.4</v>
      </c>
      <c r="U37">
        <v>0.56000000000000005</v>
      </c>
      <c r="V37">
        <v>-0.37</v>
      </c>
      <c r="W37">
        <v>-1.98</v>
      </c>
    </row>
    <row r="38" spans="2:23" x14ac:dyDescent="0.35">
      <c r="B38" t="str">
        <v>_______</v>
      </c>
      <c r="C38">
        <v>1</v>
      </c>
      <c r="D38" t="str">
        <v>Brandon Clarke</v>
      </c>
      <c r="E38" t="str">
        <v>PF</v>
      </c>
      <c r="F38" t="str">
        <v>MEM</v>
      </c>
      <c r="G38">
        <v>68</v>
      </c>
      <c r="H38">
        <v>25.2</v>
      </c>
      <c r="I38">
        <v>1</v>
      </c>
      <c r="J38">
        <v>3.7399999999999998</v>
      </c>
      <c r="K38">
        <v>3.7399999999999998</v>
      </c>
      <c r="L38">
        <v>4.2311111111111117</v>
      </c>
      <c r="M38">
        <v>3.8155555555555556</v>
      </c>
      <c r="N38">
        <v>3.3055555555555554</v>
      </c>
      <c r="O38">
        <v>3.28</v>
      </c>
      <c r="P38">
        <v>-0.08</v>
      </c>
      <c r="Q38">
        <v>-0.9</v>
      </c>
      <c r="R38">
        <v>0.14000000000000001</v>
      </c>
      <c r="S38">
        <v>0.83</v>
      </c>
      <c r="T38">
        <v>-0.52</v>
      </c>
      <c r="U38">
        <v>-0.54</v>
      </c>
      <c r="V38">
        <v>1.29</v>
      </c>
      <c r="W38">
        <v>0.46</v>
      </c>
    </row>
    <row r="39" spans="2:23" x14ac:dyDescent="0.35">
      <c r="B39" t="str">
        <v>_______</v>
      </c>
      <c r="C39">
        <v>1</v>
      </c>
      <c r="D39" t="str">
        <v>Kyle Lowry</v>
      </c>
      <c r="E39" t="str">
        <v>PG</v>
      </c>
      <c r="F39" t="str">
        <v>TOR</v>
      </c>
      <c r="G39">
        <v>60</v>
      </c>
      <c r="H39">
        <v>33.9</v>
      </c>
      <c r="I39">
        <v>1</v>
      </c>
      <c r="J39">
        <v>3.7000000000000006</v>
      </c>
      <c r="K39">
        <v>3.7000000000000006</v>
      </c>
      <c r="L39">
        <v>1.4916666666666667</v>
      </c>
      <c r="M39">
        <v>2.0749999999999997</v>
      </c>
      <c r="N39">
        <v>5.0500000000000007</v>
      </c>
      <c r="O39">
        <v>-1.48</v>
      </c>
      <c r="P39">
        <v>1.95</v>
      </c>
      <c r="Q39">
        <v>1.29</v>
      </c>
      <c r="R39">
        <v>0.8</v>
      </c>
      <c r="S39">
        <v>-7.0000000000000007E-2</v>
      </c>
      <c r="T39">
        <v>2.65</v>
      </c>
      <c r="U39">
        <v>1.29</v>
      </c>
      <c r="V39">
        <v>-0.37</v>
      </c>
      <c r="W39">
        <v>-1.62</v>
      </c>
    </row>
    <row r="40" spans="2:23" x14ac:dyDescent="0.35">
      <c r="B40" t="str">
        <v>_______</v>
      </c>
      <c r="C40">
        <v>1</v>
      </c>
      <c r="D40" t="str">
        <v>Christian Wood</v>
      </c>
      <c r="E40" t="str">
        <v>C, PF</v>
      </c>
      <c r="F40" t="str">
        <v>HOU</v>
      </c>
      <c r="G40">
        <v>67</v>
      </c>
      <c r="H40">
        <v>29.5</v>
      </c>
      <c r="I40">
        <v>1</v>
      </c>
      <c r="J40">
        <v>3.657083333333333</v>
      </c>
      <c r="K40">
        <v>3.657083333333333</v>
      </c>
      <c r="L40">
        <v>4.215416666666667</v>
      </c>
      <c r="M40">
        <v>4.2154166666666661</v>
      </c>
      <c r="N40">
        <v>3.8897222222222219</v>
      </c>
      <c r="O40">
        <v>2.2000000000000002</v>
      </c>
      <c r="P40">
        <v>-0.6</v>
      </c>
      <c r="Q40">
        <v>-0.24</v>
      </c>
      <c r="R40">
        <v>0.7</v>
      </c>
      <c r="S40">
        <v>1.72</v>
      </c>
      <c r="T40">
        <v>-0.6</v>
      </c>
      <c r="U40">
        <v>-0.66</v>
      </c>
      <c r="V40">
        <v>1.66</v>
      </c>
      <c r="W40">
        <v>-0.25</v>
      </c>
    </row>
    <row r="41" spans="2:23" x14ac:dyDescent="0.35">
      <c r="B41" t="str">
        <v>_______</v>
      </c>
      <c r="C41">
        <v>1</v>
      </c>
      <c r="D41" t="str">
        <v>Pascal Siakam</v>
      </c>
      <c r="E41" t="str">
        <v>PF</v>
      </c>
      <c r="F41" t="str">
        <v>TOR</v>
      </c>
      <c r="G41">
        <v>67</v>
      </c>
      <c r="H41">
        <v>35.1</v>
      </c>
      <c r="I41">
        <v>1</v>
      </c>
      <c r="J41">
        <v>3.6384722222222226</v>
      </c>
      <c r="K41">
        <v>3.6384722222222226</v>
      </c>
      <c r="L41">
        <v>3.2290277777777776</v>
      </c>
      <c r="M41">
        <v>3.145277777777777</v>
      </c>
      <c r="N41">
        <v>4.5969444444444445</v>
      </c>
      <c r="O41">
        <v>-0.34</v>
      </c>
      <c r="P41">
        <v>0.53</v>
      </c>
      <c r="Q41">
        <v>0.91</v>
      </c>
      <c r="R41">
        <v>1.45</v>
      </c>
      <c r="S41">
        <v>0.95</v>
      </c>
      <c r="T41">
        <v>0.44</v>
      </c>
      <c r="U41">
        <v>0.17</v>
      </c>
      <c r="V41">
        <v>0.83</v>
      </c>
      <c r="W41">
        <v>-1.03</v>
      </c>
    </row>
    <row r="42" spans="2:23" x14ac:dyDescent="0.35">
      <c r="B42" t="str">
        <v>_______</v>
      </c>
      <c r="C42">
        <v>1</v>
      </c>
      <c r="D42" t="str">
        <v>Ben Simmons</v>
      </c>
      <c r="E42" t="str">
        <v>PG</v>
      </c>
      <c r="F42" t="str">
        <v>PHI</v>
      </c>
      <c r="G42">
        <v>65</v>
      </c>
      <c r="H42">
        <v>35.200000000000003</v>
      </c>
      <c r="I42">
        <v>1</v>
      </c>
      <c r="J42">
        <v>3.6020833333333342</v>
      </c>
      <c r="K42">
        <v>3.6020833333333342</v>
      </c>
      <c r="L42">
        <v>0.77638888888888924</v>
      </c>
      <c r="M42">
        <v>6.5451388888888893</v>
      </c>
      <c r="N42">
        <v>5.7236111111111114</v>
      </c>
      <c r="O42">
        <v>3.1</v>
      </c>
      <c r="P42">
        <v>-3.26</v>
      </c>
      <c r="Q42">
        <v>-1.73</v>
      </c>
      <c r="R42">
        <v>0.6</v>
      </c>
      <c r="S42">
        <v>1.33</v>
      </c>
      <c r="T42">
        <v>3.13</v>
      </c>
      <c r="U42">
        <v>2.98</v>
      </c>
      <c r="V42">
        <v>0.19</v>
      </c>
      <c r="W42">
        <v>-2.35</v>
      </c>
    </row>
    <row r="43" spans="2:23" x14ac:dyDescent="0.35">
      <c r="B43" t="str">
        <v>_______</v>
      </c>
      <c r="C43">
        <v>1</v>
      </c>
      <c r="D43" t="str">
        <v xml:space="preserve">LaMarcus Aldridge </v>
      </c>
      <c r="E43" t="str">
        <v>PF, C</v>
      </c>
      <c r="F43" t="str">
        <v>SAS</v>
      </c>
      <c r="G43">
        <v>58</v>
      </c>
      <c r="H43">
        <v>30.9</v>
      </c>
      <c r="I43">
        <v>1</v>
      </c>
      <c r="J43">
        <v>3.5686111111111112</v>
      </c>
      <c r="K43">
        <v>3.5686111111111112</v>
      </c>
      <c r="L43">
        <v>3.6733333333333338</v>
      </c>
      <c r="M43">
        <v>2.8033333333333337</v>
      </c>
      <c r="N43">
        <v>3.5525000000000002</v>
      </c>
      <c r="O43">
        <v>0.71</v>
      </c>
      <c r="P43">
        <v>0.95</v>
      </c>
      <c r="Q43">
        <v>-0.24</v>
      </c>
      <c r="R43">
        <v>0.56000000000000005</v>
      </c>
      <c r="S43">
        <v>0.91</v>
      </c>
      <c r="T43">
        <v>-0.13</v>
      </c>
      <c r="U43">
        <v>-0.59</v>
      </c>
      <c r="V43">
        <v>2.2400000000000002</v>
      </c>
      <c r="W43">
        <v>0.02</v>
      </c>
    </row>
    <row r="44" spans="2:23" x14ac:dyDescent="0.35">
      <c r="B44" t="str">
        <v>_______</v>
      </c>
      <c r="C44">
        <v>1</v>
      </c>
      <c r="D44" t="str">
        <v>Robert Covington</v>
      </c>
      <c r="E44" t="str">
        <v>PF, SF</v>
      </c>
      <c r="F44" t="str">
        <v>POR</v>
      </c>
      <c r="G44">
        <v>64</v>
      </c>
      <c r="H44">
        <v>33.799999999999997</v>
      </c>
      <c r="I44">
        <v>1</v>
      </c>
      <c r="J44">
        <v>3.36</v>
      </c>
      <c r="K44">
        <v>3.36</v>
      </c>
      <c r="L44">
        <v>3.9022222222222225</v>
      </c>
      <c r="M44">
        <v>3.137777777777778</v>
      </c>
      <c r="N44">
        <v>3.5911111111111111</v>
      </c>
      <c r="O44">
        <v>-0.83</v>
      </c>
      <c r="P44">
        <v>0.25</v>
      </c>
      <c r="Q44">
        <v>1.08</v>
      </c>
      <c r="R44">
        <v>-0.12</v>
      </c>
      <c r="S44">
        <v>0.9</v>
      </c>
      <c r="T44">
        <v>-0.61</v>
      </c>
      <c r="U44">
        <v>1.69</v>
      </c>
      <c r="V44">
        <v>1.68</v>
      </c>
      <c r="W44">
        <v>-0.26</v>
      </c>
    </row>
    <row r="45" spans="2:23" x14ac:dyDescent="0.35">
      <c r="B45" t="str">
        <v>_______</v>
      </c>
      <c r="C45">
        <v>1</v>
      </c>
      <c r="D45" t="str">
        <v>Mitchell Robinson</v>
      </c>
      <c r="E45" t="str">
        <v>C</v>
      </c>
      <c r="F45" t="str">
        <v>NYK</v>
      </c>
      <c r="G45">
        <v>68</v>
      </c>
      <c r="H45">
        <v>23.2</v>
      </c>
      <c r="I45">
        <v>1</v>
      </c>
      <c r="J45">
        <v>3.3527777777777774</v>
      </c>
      <c r="K45">
        <v>3.3527777777777774</v>
      </c>
      <c r="L45">
        <v>4.3727777777777774</v>
      </c>
      <c r="M45">
        <v>5.4211111111111103</v>
      </c>
      <c r="N45">
        <v>2.38</v>
      </c>
      <c r="O45">
        <v>3.54</v>
      </c>
      <c r="P45">
        <v>-2.19</v>
      </c>
      <c r="Q45">
        <v>-1.75</v>
      </c>
      <c r="R45">
        <v>-0.53</v>
      </c>
      <c r="S45">
        <v>1.02</v>
      </c>
      <c r="T45">
        <v>-1.08</v>
      </c>
      <c r="U45">
        <v>0.05</v>
      </c>
      <c r="V45">
        <v>3.46</v>
      </c>
      <c r="W45">
        <v>1.03</v>
      </c>
    </row>
    <row r="46" spans="2:23" x14ac:dyDescent="0.35">
      <c r="B46" t="str">
        <v>_______</v>
      </c>
      <c r="C46">
        <v>1</v>
      </c>
      <c r="D46" t="str">
        <v>Jamal Murray</v>
      </c>
      <c r="E46" t="str">
        <v>PG, SG</v>
      </c>
      <c r="F46" t="str">
        <v>DEN</v>
      </c>
      <c r="G46">
        <v>68</v>
      </c>
      <c r="H46">
        <v>33.799999999999997</v>
      </c>
      <c r="I46">
        <v>1</v>
      </c>
      <c r="J46">
        <v>3.3433333333333324</v>
      </c>
      <c r="K46">
        <v>3.3433333333333324</v>
      </c>
      <c r="L46">
        <v>1.9833333333333329</v>
      </c>
      <c r="M46">
        <v>1.8416666666666663</v>
      </c>
      <c r="N46">
        <v>4.4861111111111098</v>
      </c>
      <c r="O46">
        <v>-0.1</v>
      </c>
      <c r="P46">
        <v>1.59</v>
      </c>
      <c r="Q46">
        <v>0.98</v>
      </c>
      <c r="R46">
        <v>1.01</v>
      </c>
      <c r="S46">
        <v>-0.2</v>
      </c>
      <c r="T46">
        <v>1.44</v>
      </c>
      <c r="U46">
        <v>0.61</v>
      </c>
      <c r="V46">
        <v>-0.57999999999999996</v>
      </c>
      <c r="W46">
        <v>-1.21</v>
      </c>
    </row>
    <row r="47" spans="2:23" x14ac:dyDescent="0.35">
      <c r="B47" t="str">
        <v>_______</v>
      </c>
      <c r="C47">
        <v>1</v>
      </c>
      <c r="D47" t="str">
        <v>Tobias Harris</v>
      </c>
      <c r="E47" t="str">
        <v>SF</v>
      </c>
      <c r="F47" t="str">
        <v>PHI</v>
      </c>
      <c r="G47">
        <v>70</v>
      </c>
      <c r="H47">
        <v>34.5</v>
      </c>
      <c r="I47">
        <v>1</v>
      </c>
      <c r="J47">
        <v>3.276388888888889</v>
      </c>
      <c r="K47">
        <v>3.276388888888889</v>
      </c>
      <c r="L47">
        <v>2.8680555555555558</v>
      </c>
      <c r="M47">
        <v>2.8972222222222217</v>
      </c>
      <c r="N47">
        <v>3.1305555555555555</v>
      </c>
      <c r="O47">
        <v>0.44</v>
      </c>
      <c r="P47">
        <v>0.39</v>
      </c>
      <c r="Q47">
        <v>0.35</v>
      </c>
      <c r="R47">
        <v>1.05</v>
      </c>
      <c r="S47">
        <v>0.84</v>
      </c>
      <c r="T47">
        <v>0.42</v>
      </c>
      <c r="U47">
        <v>-0.46</v>
      </c>
      <c r="V47">
        <v>0.19</v>
      </c>
      <c r="W47">
        <v>0.15</v>
      </c>
    </row>
    <row r="48" spans="2:23" x14ac:dyDescent="0.35">
      <c r="B48" t="str">
        <v>_______</v>
      </c>
      <c r="C48">
        <v>1</v>
      </c>
      <c r="D48" t="str">
        <v>Russell Westbrook</v>
      </c>
      <c r="E48" t="str">
        <v>PG</v>
      </c>
      <c r="F48" t="str">
        <v>WAS</v>
      </c>
      <c r="G48">
        <v>67</v>
      </c>
      <c r="H48">
        <v>35.799999999999997</v>
      </c>
      <c r="I48">
        <v>1</v>
      </c>
      <c r="J48">
        <v>3.2383333333333337</v>
      </c>
      <c r="K48">
        <v>3.2383333333333337</v>
      </c>
      <c r="L48">
        <v>-6.5138888888889149E-2</v>
      </c>
      <c r="M48">
        <v>4.0851388888888875</v>
      </c>
      <c r="N48">
        <v>6.1509722222222223</v>
      </c>
      <c r="O48">
        <v>0.18</v>
      </c>
      <c r="P48">
        <v>-0.91</v>
      </c>
      <c r="Q48">
        <v>-0.68</v>
      </c>
      <c r="R48">
        <v>1.94</v>
      </c>
      <c r="S48">
        <v>1.48</v>
      </c>
      <c r="T48">
        <v>3.55</v>
      </c>
      <c r="U48">
        <v>1.44</v>
      </c>
      <c r="V48">
        <v>-0.39</v>
      </c>
      <c r="W48">
        <v>-3.13</v>
      </c>
    </row>
    <row r="49" spans="2:23" x14ac:dyDescent="0.35">
      <c r="B49" t="str">
        <v>_______</v>
      </c>
      <c r="C49">
        <v>1</v>
      </c>
      <c r="D49" t="str">
        <v xml:space="preserve">Jaren Jackson Jr. </v>
      </c>
      <c r="E49" t="str">
        <v xml:space="preserve"> PF, C</v>
      </c>
      <c r="F49" t="str">
        <v>MEM</v>
      </c>
      <c r="G49">
        <v>58</v>
      </c>
      <c r="H49">
        <v>30.1</v>
      </c>
      <c r="I49">
        <v>1</v>
      </c>
      <c r="J49">
        <v>3.1577777777777776</v>
      </c>
      <c r="K49">
        <v>3.1577777777777776</v>
      </c>
      <c r="L49">
        <v>3.6169444444444441</v>
      </c>
      <c r="M49">
        <v>3.7619444444444454</v>
      </c>
      <c r="N49">
        <v>3.4719444444444441</v>
      </c>
      <c r="O49">
        <v>0.37</v>
      </c>
      <c r="P49">
        <v>-0.75</v>
      </c>
      <c r="Q49">
        <v>1.43</v>
      </c>
      <c r="R49">
        <v>0.9</v>
      </c>
      <c r="S49">
        <v>0.11</v>
      </c>
      <c r="T49">
        <v>-0.56999999999999995</v>
      </c>
      <c r="U49">
        <v>-0.2</v>
      </c>
      <c r="V49">
        <v>3.02</v>
      </c>
      <c r="W49">
        <v>-0.39</v>
      </c>
    </row>
    <row r="50" spans="2:23" x14ac:dyDescent="0.35">
      <c r="B50" t="str">
        <v>_______</v>
      </c>
      <c r="C50">
        <v>1</v>
      </c>
      <c r="D50" t="str">
        <v>Jonas Valanciunas</v>
      </c>
      <c r="E50" t="str">
        <v>C</v>
      </c>
      <c r="F50" t="str">
        <v>MEM</v>
      </c>
      <c r="G50">
        <v>70</v>
      </c>
      <c r="H50">
        <v>27.2</v>
      </c>
      <c r="I50">
        <v>1</v>
      </c>
      <c r="J50">
        <v>3.1111111111111107</v>
      </c>
      <c r="K50">
        <v>3.1111111111111107</v>
      </c>
      <c r="L50">
        <v>3.3833333333333329</v>
      </c>
      <c r="M50">
        <v>3.431944444444444</v>
      </c>
      <c r="N50">
        <v>3.509722222222222</v>
      </c>
      <c r="O50">
        <v>2.78</v>
      </c>
      <c r="P50">
        <v>-0.33</v>
      </c>
      <c r="Q50">
        <v>-1.1399999999999999</v>
      </c>
      <c r="R50">
        <v>0.26</v>
      </c>
      <c r="S50">
        <v>2.2999999999999998</v>
      </c>
      <c r="T50">
        <v>-0.28000000000000003</v>
      </c>
      <c r="U50">
        <v>-1.17</v>
      </c>
      <c r="V50">
        <v>1.19</v>
      </c>
      <c r="W50">
        <v>-0.41</v>
      </c>
    </row>
    <row r="51" spans="2:23" x14ac:dyDescent="0.35">
      <c r="B51" t="str">
        <v>_______</v>
      </c>
      <c r="C51">
        <v>1</v>
      </c>
      <c r="D51" t="str">
        <v>Domantas Sabonis</v>
      </c>
      <c r="E51" t="str">
        <v>PF, C</v>
      </c>
      <c r="F51" t="str">
        <v>IND</v>
      </c>
      <c r="G51">
        <v>64</v>
      </c>
      <c r="H51">
        <v>34.200000000000003</v>
      </c>
      <c r="I51">
        <v>1</v>
      </c>
      <c r="J51">
        <v>2.9955555555555553</v>
      </c>
      <c r="K51">
        <v>2.9955555555555553</v>
      </c>
      <c r="L51">
        <v>2.0444444444444443</v>
      </c>
      <c r="M51">
        <v>3.7511111111111113</v>
      </c>
      <c r="N51">
        <v>4.1422222222222222</v>
      </c>
      <c r="O51">
        <v>2.7</v>
      </c>
      <c r="P51">
        <v>-0.85</v>
      </c>
      <c r="Q51">
        <v>-1.2</v>
      </c>
      <c r="R51">
        <v>0.8</v>
      </c>
      <c r="S51">
        <v>2.88</v>
      </c>
      <c r="T51">
        <v>1.07</v>
      </c>
      <c r="U51">
        <v>-0.59</v>
      </c>
      <c r="V51">
        <v>-0.15</v>
      </c>
      <c r="W51">
        <v>-1.29</v>
      </c>
    </row>
    <row r="52" spans="2:23" x14ac:dyDescent="0.35">
      <c r="B52" t="str">
        <v>_______</v>
      </c>
      <c r="C52">
        <v>1</v>
      </c>
      <c r="D52" t="str">
        <v>Andre Drummond</v>
      </c>
      <c r="E52" t="str">
        <v>C</v>
      </c>
      <c r="F52" t="str">
        <v>CLE</v>
      </c>
      <c r="G52">
        <v>70</v>
      </c>
      <c r="H52">
        <v>31.2</v>
      </c>
      <c r="I52">
        <v>1</v>
      </c>
      <c r="J52">
        <v>2.8680555555555554</v>
      </c>
      <c r="K52">
        <v>2.8680555555555554</v>
      </c>
      <c r="L52">
        <v>3.072222222222222</v>
      </c>
      <c r="M52">
        <v>6.9416666666666655</v>
      </c>
      <c r="N52">
        <v>5.3569444444444443</v>
      </c>
      <c r="O52">
        <v>2.91</v>
      </c>
      <c r="P52">
        <v>-4.1900000000000004</v>
      </c>
      <c r="Q52">
        <v>-1.39</v>
      </c>
      <c r="R52">
        <v>0.68</v>
      </c>
      <c r="S52">
        <v>3.03</v>
      </c>
      <c r="T52">
        <v>-0.21</v>
      </c>
      <c r="U52">
        <v>1.95</v>
      </c>
      <c r="V52">
        <v>2.73</v>
      </c>
      <c r="W52">
        <v>-2.56</v>
      </c>
    </row>
    <row r="53" spans="2:23" x14ac:dyDescent="0.35">
      <c r="B53" t="str">
        <v>_______</v>
      </c>
      <c r="C53">
        <v>1</v>
      </c>
      <c r="D53" t="str">
        <v xml:space="preserve">Derrick White </v>
      </c>
      <c r="E53" t="str">
        <v>PG, SG</v>
      </c>
      <c r="F53" t="str">
        <v>SAS</v>
      </c>
      <c r="G53">
        <v>67</v>
      </c>
      <c r="H53">
        <v>28.1</v>
      </c>
      <c r="I53">
        <v>1</v>
      </c>
      <c r="J53">
        <v>2.8661111111111111</v>
      </c>
      <c r="K53">
        <v>2.8661111111111111</v>
      </c>
      <c r="L53">
        <v>1.9913888888888891</v>
      </c>
      <c r="M53">
        <v>1.8611111111111109</v>
      </c>
      <c r="N53">
        <v>2.9777777777777779</v>
      </c>
      <c r="O53">
        <v>0.22</v>
      </c>
      <c r="P53">
        <v>1.08</v>
      </c>
      <c r="Q53">
        <v>-0.1</v>
      </c>
      <c r="R53">
        <v>0.08</v>
      </c>
      <c r="S53">
        <v>-0.39</v>
      </c>
      <c r="T53">
        <v>0.94</v>
      </c>
      <c r="U53">
        <v>0.2</v>
      </c>
      <c r="V53">
        <v>1.17</v>
      </c>
      <c r="W53">
        <v>-0.12</v>
      </c>
    </row>
    <row r="54" spans="2:23" x14ac:dyDescent="0.35">
      <c r="B54" t="str">
        <v>_______</v>
      </c>
      <c r="C54">
        <v>1</v>
      </c>
      <c r="D54" t="str">
        <v>D'Angelo Russell</v>
      </c>
      <c r="E54" t="str">
        <v>PG</v>
      </c>
      <c r="F54" t="str">
        <v>MIN</v>
      </c>
      <c r="G54">
        <v>67</v>
      </c>
      <c r="H54">
        <v>31.3</v>
      </c>
      <c r="I54">
        <v>1</v>
      </c>
      <c r="J54">
        <v>2.8195833333333336</v>
      </c>
      <c r="K54">
        <v>2.8195833333333336</v>
      </c>
      <c r="L54">
        <v>0.96777777777777807</v>
      </c>
      <c r="M54">
        <v>1.9820833333333332</v>
      </c>
      <c r="N54">
        <v>4.3456944444444447</v>
      </c>
      <c r="O54">
        <v>-1.21</v>
      </c>
      <c r="P54">
        <v>0.9</v>
      </c>
      <c r="Q54">
        <v>2.1800000000000002</v>
      </c>
      <c r="R54">
        <v>1.23</v>
      </c>
      <c r="S54">
        <v>-0.48</v>
      </c>
      <c r="T54">
        <v>1.99</v>
      </c>
      <c r="U54">
        <v>0.64</v>
      </c>
      <c r="V54">
        <v>-0.57999999999999996</v>
      </c>
      <c r="W54">
        <v>-1.64</v>
      </c>
    </row>
    <row r="55" spans="2:23" x14ac:dyDescent="0.35">
      <c r="B55" t="str">
        <v>_______</v>
      </c>
      <c r="C55">
        <v>1</v>
      </c>
      <c r="D55" t="str">
        <v>Richaun Holmes</v>
      </c>
      <c r="E55" t="str">
        <v>C, PF</v>
      </c>
      <c r="F55" t="str">
        <v>SAC</v>
      </c>
      <c r="G55">
        <v>67</v>
      </c>
      <c r="H55">
        <v>25.3</v>
      </c>
      <c r="I55">
        <v>1</v>
      </c>
      <c r="J55">
        <v>2.7451388888888886</v>
      </c>
      <c r="K55">
        <v>2.7451388888888886</v>
      </c>
      <c r="L55">
        <v>3.5826388888888885</v>
      </c>
      <c r="M55">
        <v>2.7265277777777781</v>
      </c>
      <c r="N55">
        <v>2.214722222222222</v>
      </c>
      <c r="O55">
        <v>3.04</v>
      </c>
      <c r="P55">
        <v>0.02</v>
      </c>
      <c r="Q55">
        <v>-1.75</v>
      </c>
      <c r="R55">
        <v>-0.33</v>
      </c>
      <c r="S55">
        <v>1.01</v>
      </c>
      <c r="T55">
        <v>-0.9</v>
      </c>
      <c r="U55">
        <v>-0.24</v>
      </c>
      <c r="V55">
        <v>1.53</v>
      </c>
      <c r="W55">
        <v>0.56999999999999995</v>
      </c>
    </row>
    <row r="56" spans="2:23" x14ac:dyDescent="0.35">
      <c r="B56" t="str">
        <v>_______</v>
      </c>
      <c r="C56">
        <v>1</v>
      </c>
      <c r="D56" t="str">
        <v>Thomas Bryant</v>
      </c>
      <c r="E56" t="str">
        <v>C</v>
      </c>
      <c r="F56" t="str">
        <v>WAS</v>
      </c>
      <c r="G56">
        <v>60</v>
      </c>
      <c r="H56">
        <v>27.5</v>
      </c>
      <c r="I56">
        <v>1</v>
      </c>
      <c r="J56">
        <v>2.7166666666666668</v>
      </c>
      <c r="K56">
        <v>2.7166666666666668</v>
      </c>
      <c r="L56">
        <v>3.0583333333333336</v>
      </c>
      <c r="M56">
        <v>3.041666666666667</v>
      </c>
      <c r="N56">
        <v>2.3500000000000005</v>
      </c>
      <c r="O56">
        <v>3.08</v>
      </c>
      <c r="P56">
        <v>-0.39</v>
      </c>
      <c r="Q56">
        <v>-0.84</v>
      </c>
      <c r="R56">
        <v>0.09</v>
      </c>
      <c r="S56">
        <v>0.95</v>
      </c>
      <c r="T56">
        <v>-0.41</v>
      </c>
      <c r="U56">
        <v>-1</v>
      </c>
      <c r="V56">
        <v>1.34</v>
      </c>
      <c r="W56">
        <v>0.44</v>
      </c>
    </row>
    <row r="57" spans="2:23" x14ac:dyDescent="0.35">
      <c r="B57" t="str">
        <v>_______</v>
      </c>
      <c r="C57">
        <v>1</v>
      </c>
      <c r="D57" t="str">
        <v>CJ McCollum</v>
      </c>
      <c r="E57" t="str">
        <v>SG</v>
      </c>
      <c r="F57" t="str">
        <v>POR</v>
      </c>
      <c r="G57">
        <v>65</v>
      </c>
      <c r="H57">
        <v>34.700000000000003</v>
      </c>
      <c r="I57">
        <v>1</v>
      </c>
      <c r="J57">
        <v>2.6631944444444438</v>
      </c>
      <c r="K57">
        <v>2.6631944444444438</v>
      </c>
      <c r="L57">
        <v>1.7874999999999996</v>
      </c>
      <c r="M57">
        <v>2.5458333333333329</v>
      </c>
      <c r="N57">
        <v>3.1145833333333326</v>
      </c>
      <c r="O57">
        <v>-0.16</v>
      </c>
      <c r="P57">
        <v>0.13</v>
      </c>
      <c r="Q57">
        <v>1.44</v>
      </c>
      <c r="R57">
        <v>1.41</v>
      </c>
      <c r="S57">
        <v>-0.26</v>
      </c>
      <c r="T57">
        <v>0.97</v>
      </c>
      <c r="U57">
        <v>-0.2</v>
      </c>
      <c r="V57">
        <v>0.12</v>
      </c>
      <c r="W57">
        <v>-0.5</v>
      </c>
    </row>
    <row r="58" spans="2:23" x14ac:dyDescent="0.35">
      <c r="B58" t="str">
        <v>_______</v>
      </c>
      <c r="C58">
        <v>1</v>
      </c>
      <c r="D58" t="str">
        <v>T.J. Warren</v>
      </c>
      <c r="E58" t="str">
        <v>SF</v>
      </c>
      <c r="F58" t="str">
        <v>IND</v>
      </c>
      <c r="G58">
        <v>60</v>
      </c>
      <c r="H58">
        <v>32.5</v>
      </c>
      <c r="I58">
        <v>1</v>
      </c>
      <c r="J58">
        <v>2.6416666666666671</v>
      </c>
      <c r="K58">
        <v>2.6416666666666671</v>
      </c>
      <c r="L58">
        <v>2.9250000000000003</v>
      </c>
      <c r="M58">
        <v>2.1</v>
      </c>
      <c r="N58">
        <v>2.3916666666666671</v>
      </c>
      <c r="O58">
        <v>0.88</v>
      </c>
      <c r="P58">
        <v>0.65</v>
      </c>
      <c r="Q58">
        <v>0.02</v>
      </c>
      <c r="R58">
        <v>0.86</v>
      </c>
      <c r="S58">
        <v>-0.11</v>
      </c>
      <c r="T58">
        <v>-0.34</v>
      </c>
      <c r="U58">
        <v>0.98</v>
      </c>
      <c r="V58">
        <v>-7.0000000000000007E-2</v>
      </c>
      <c r="W58">
        <v>0.3</v>
      </c>
    </row>
    <row r="59" spans="2:23" x14ac:dyDescent="0.35">
      <c r="B59" t="str">
        <v>_______</v>
      </c>
      <c r="C59">
        <v>1</v>
      </c>
      <c r="D59" t="str">
        <v>Brandon Ingram</v>
      </c>
      <c r="E59" t="str">
        <v>SF, PF</v>
      </c>
      <c r="F59" t="str">
        <v>NOP</v>
      </c>
      <c r="G59">
        <v>64</v>
      </c>
      <c r="H59">
        <v>33.4</v>
      </c>
      <c r="I59">
        <v>1</v>
      </c>
      <c r="J59">
        <v>2.6399999999999997</v>
      </c>
      <c r="K59">
        <v>2.6399999999999997</v>
      </c>
      <c r="L59">
        <v>2.1511111111111108</v>
      </c>
      <c r="M59">
        <v>1.9466666666666665</v>
      </c>
      <c r="N59">
        <v>4.1333333333333329</v>
      </c>
      <c r="O59">
        <v>0.19</v>
      </c>
      <c r="P59">
        <v>0.78</v>
      </c>
      <c r="Q59">
        <v>1.29</v>
      </c>
      <c r="R59">
        <v>1.26</v>
      </c>
      <c r="S59">
        <v>7.0000000000000007E-2</v>
      </c>
      <c r="T59">
        <v>0.55000000000000004</v>
      </c>
      <c r="U59">
        <v>0.22</v>
      </c>
      <c r="V59">
        <v>0.28999999999999998</v>
      </c>
      <c r="W59">
        <v>-1.68</v>
      </c>
    </row>
    <row r="60" spans="2:23" x14ac:dyDescent="0.35">
      <c r="B60" t="str">
        <v>_______</v>
      </c>
      <c r="C60">
        <v>1</v>
      </c>
      <c r="D60" t="str">
        <v>Al Horford</v>
      </c>
      <c r="E60" t="str">
        <v>PF, C</v>
      </c>
      <c r="F60" t="str">
        <v>OKL</v>
      </c>
      <c r="G60">
        <v>62</v>
      </c>
      <c r="H60">
        <v>30.2</v>
      </c>
      <c r="I60">
        <v>1</v>
      </c>
      <c r="J60">
        <v>2.5144444444444445</v>
      </c>
      <c r="K60">
        <v>2.5144444444444445</v>
      </c>
      <c r="L60">
        <v>1.7997222222222222</v>
      </c>
      <c r="M60">
        <v>2.3852777777777781</v>
      </c>
      <c r="N60">
        <v>2.2819444444444446</v>
      </c>
      <c r="O60">
        <v>0.39</v>
      </c>
      <c r="P60">
        <v>0.15</v>
      </c>
      <c r="Q60">
        <v>-0.3</v>
      </c>
      <c r="R60">
        <v>-0.13</v>
      </c>
      <c r="S60">
        <v>1</v>
      </c>
      <c r="T60">
        <v>0.83</v>
      </c>
      <c r="U60">
        <v>-0.24</v>
      </c>
      <c r="V60">
        <v>0.95</v>
      </c>
      <c r="W60">
        <v>0.27</v>
      </c>
    </row>
    <row r="61" spans="2:23" x14ac:dyDescent="0.35">
      <c r="B61" t="str">
        <v>_______</v>
      </c>
      <c r="C61">
        <v>1</v>
      </c>
      <c r="D61" t="str">
        <v xml:space="preserve">Daniel Theis </v>
      </c>
      <c r="E61" t="str">
        <v>C, PF</v>
      </c>
      <c r="F61" t="str">
        <v>BOS</v>
      </c>
      <c r="G61">
        <v>70</v>
      </c>
      <c r="H61">
        <v>26.1</v>
      </c>
      <c r="I61">
        <v>1</v>
      </c>
      <c r="J61">
        <v>2.4500000000000002</v>
      </c>
      <c r="K61">
        <v>2.4500000000000002</v>
      </c>
      <c r="L61">
        <v>2.8874999999999997</v>
      </c>
      <c r="M61">
        <v>2.5666666666666664</v>
      </c>
      <c r="N61">
        <v>1.7597222222222222</v>
      </c>
      <c r="O61">
        <v>1.72</v>
      </c>
      <c r="P61">
        <v>-0.12</v>
      </c>
      <c r="Q61">
        <v>-1.1200000000000001</v>
      </c>
      <c r="R61">
        <v>-0.47</v>
      </c>
      <c r="S61">
        <v>0.89</v>
      </c>
      <c r="T61">
        <v>-0.45</v>
      </c>
      <c r="U61">
        <v>-0.59</v>
      </c>
      <c r="V61">
        <v>1.95</v>
      </c>
      <c r="W61">
        <v>0.71</v>
      </c>
    </row>
    <row r="62" spans="2:23" x14ac:dyDescent="0.35">
      <c r="B62" t="str">
        <v>_______</v>
      </c>
      <c r="C62">
        <v>1</v>
      </c>
      <c r="D62" t="str">
        <v>Mikal Bridges</v>
      </c>
      <c r="E62" t="str">
        <v>SF</v>
      </c>
      <c r="F62" t="str">
        <v>PHX</v>
      </c>
      <c r="G62">
        <v>69</v>
      </c>
      <c r="H62">
        <v>31.6</v>
      </c>
      <c r="I62">
        <v>1</v>
      </c>
      <c r="J62">
        <v>2.4341666666666666</v>
      </c>
      <c r="K62">
        <v>2.4341666666666666</v>
      </c>
      <c r="L62">
        <v>2.6833333333333331</v>
      </c>
      <c r="M62">
        <v>2.0316666666666667</v>
      </c>
      <c r="N62">
        <v>2.3862500000000004</v>
      </c>
      <c r="O62">
        <v>0.5</v>
      </c>
      <c r="P62">
        <v>0.42</v>
      </c>
      <c r="Q62">
        <v>0.01</v>
      </c>
      <c r="R62">
        <v>-0.36</v>
      </c>
      <c r="S62">
        <v>-0.11</v>
      </c>
      <c r="T62">
        <v>-0.26</v>
      </c>
      <c r="U62">
        <v>1.83</v>
      </c>
      <c r="V62">
        <v>0.46</v>
      </c>
      <c r="W62">
        <v>0.05</v>
      </c>
    </row>
    <row r="63" spans="2:23" x14ac:dyDescent="0.35">
      <c r="B63" t="str">
        <v>_______</v>
      </c>
      <c r="C63">
        <v>1</v>
      </c>
      <c r="D63" t="str">
        <v>Collin Sexton</v>
      </c>
      <c r="E63" t="str">
        <v>SG, PG</v>
      </c>
      <c r="F63" t="str">
        <v>CLE</v>
      </c>
      <c r="G63">
        <v>70</v>
      </c>
      <c r="H63">
        <v>34.9</v>
      </c>
      <c r="I63">
        <v>1</v>
      </c>
      <c r="J63">
        <v>2.3624999999999994</v>
      </c>
      <c r="K63">
        <v>2.3624999999999994</v>
      </c>
      <c r="L63">
        <v>1.7013888888888886</v>
      </c>
      <c r="M63">
        <v>0.69027777777777743</v>
      </c>
      <c r="N63">
        <v>3.6944444444444438</v>
      </c>
      <c r="O63">
        <v>0.59</v>
      </c>
      <c r="P63">
        <v>1.72</v>
      </c>
      <c r="Q63">
        <v>0.32</v>
      </c>
      <c r="R63">
        <v>1.5</v>
      </c>
      <c r="S63">
        <v>-0.5</v>
      </c>
      <c r="T63">
        <v>0.68</v>
      </c>
      <c r="U63">
        <v>0.51</v>
      </c>
      <c r="V63">
        <v>-1.02</v>
      </c>
      <c r="W63">
        <v>-1.37</v>
      </c>
    </row>
    <row r="64" spans="2:23" x14ac:dyDescent="0.35">
      <c r="B64" t="str">
        <v>_______</v>
      </c>
      <c r="C64">
        <v>1</v>
      </c>
      <c r="D64" t="str">
        <v>Dejounte Murray</v>
      </c>
      <c r="E64" t="str">
        <v>PG, SG</v>
      </c>
      <c r="F64" t="str">
        <v>SAS</v>
      </c>
      <c r="G64">
        <v>67</v>
      </c>
      <c r="H64">
        <v>28.3</v>
      </c>
      <c r="I64">
        <v>1</v>
      </c>
      <c r="J64">
        <v>2.3449999999999998</v>
      </c>
      <c r="K64">
        <v>2.3449999999999998</v>
      </c>
      <c r="L64">
        <v>1.2841666666666669</v>
      </c>
      <c r="M64">
        <v>1.9541666666666673</v>
      </c>
      <c r="N64">
        <v>3.0708333333333333</v>
      </c>
      <c r="O64">
        <v>0.15</v>
      </c>
      <c r="P64">
        <v>0.42</v>
      </c>
      <c r="Q64">
        <v>-0.86</v>
      </c>
      <c r="R64">
        <v>-0.12</v>
      </c>
      <c r="S64">
        <v>0.67</v>
      </c>
      <c r="T64">
        <v>1.1399999999999999</v>
      </c>
      <c r="U64">
        <v>2.39</v>
      </c>
      <c r="V64">
        <v>-0.49</v>
      </c>
      <c r="W64">
        <v>-0.78</v>
      </c>
    </row>
    <row r="65" spans="2:23" x14ac:dyDescent="0.35">
      <c r="B65" t="str">
        <v>_______</v>
      </c>
      <c r="C65">
        <v>1</v>
      </c>
      <c r="D65" t="str">
        <v>Jaylen Brown</v>
      </c>
      <c r="E65" t="str">
        <v>SG, SF</v>
      </c>
      <c r="F65" t="str">
        <v>BOS</v>
      </c>
      <c r="G65">
        <v>70</v>
      </c>
      <c r="H65">
        <v>34.4</v>
      </c>
      <c r="I65">
        <v>1</v>
      </c>
      <c r="J65">
        <v>2.3236111111111111</v>
      </c>
      <c r="K65">
        <v>2.3236111111111111</v>
      </c>
      <c r="L65">
        <v>2.5375000000000001</v>
      </c>
      <c r="M65">
        <v>2.8874999999999997</v>
      </c>
      <c r="N65">
        <v>3.3152777777777778</v>
      </c>
      <c r="O65">
        <v>0.72</v>
      </c>
      <c r="P65">
        <v>-0.57999999999999996</v>
      </c>
      <c r="Q65">
        <v>1.01</v>
      </c>
      <c r="R65">
        <v>1.25</v>
      </c>
      <c r="S65">
        <v>0.76</v>
      </c>
      <c r="T65">
        <v>-0.22</v>
      </c>
      <c r="U65">
        <v>0.76</v>
      </c>
      <c r="V65">
        <v>-0.28999999999999998</v>
      </c>
      <c r="W65">
        <v>-1.02</v>
      </c>
    </row>
    <row r="66" spans="2:23" x14ac:dyDescent="0.35">
      <c r="B66" t="str">
        <v>_______</v>
      </c>
      <c r="C66">
        <v>1</v>
      </c>
      <c r="D66" t="str">
        <v>Jrue Holiday</v>
      </c>
      <c r="E66" t="str">
        <v>PG, SG</v>
      </c>
      <c r="F66" t="str">
        <v>MIL</v>
      </c>
      <c r="G66">
        <v>63</v>
      </c>
      <c r="H66">
        <v>31.4</v>
      </c>
      <c r="I66">
        <v>1</v>
      </c>
      <c r="J66">
        <v>2.2662499999999999</v>
      </c>
      <c r="K66">
        <v>2.2662499999999999</v>
      </c>
      <c r="L66">
        <v>0.98874999999999991</v>
      </c>
      <c r="M66">
        <v>2.5287500000000001</v>
      </c>
      <c r="N66">
        <v>3.61375</v>
      </c>
      <c r="O66">
        <v>0.15</v>
      </c>
      <c r="P66">
        <v>-0.3</v>
      </c>
      <c r="Q66">
        <v>0.33</v>
      </c>
      <c r="R66">
        <v>0.72</v>
      </c>
      <c r="S66">
        <v>-0.18</v>
      </c>
      <c r="T66">
        <v>1.46</v>
      </c>
      <c r="U66">
        <v>1.44</v>
      </c>
      <c r="V66">
        <v>0.51</v>
      </c>
      <c r="W66">
        <v>-1.54</v>
      </c>
    </row>
    <row r="67" spans="2:23" x14ac:dyDescent="0.35">
      <c r="B67" t="str">
        <v>_______</v>
      </c>
      <c r="C67">
        <v>1</v>
      </c>
      <c r="D67" t="str">
        <v>Gordon Hayward</v>
      </c>
      <c r="E67" t="str">
        <v>SF</v>
      </c>
      <c r="F67" t="str">
        <v>CHA</v>
      </c>
      <c r="G67">
        <v>58</v>
      </c>
      <c r="H67">
        <v>33.200000000000003</v>
      </c>
      <c r="I67">
        <v>1</v>
      </c>
      <c r="J67">
        <v>2.2636111111111115</v>
      </c>
      <c r="K67">
        <v>2.2636111111111115</v>
      </c>
      <c r="L67">
        <v>1.7077777777777778</v>
      </c>
      <c r="M67">
        <v>1.3775000000000002</v>
      </c>
      <c r="N67">
        <v>2.5536111111111115</v>
      </c>
      <c r="O67">
        <v>0.55000000000000004</v>
      </c>
      <c r="P67">
        <v>1.1000000000000001</v>
      </c>
      <c r="Q67">
        <v>0.09</v>
      </c>
      <c r="R67">
        <v>1.02</v>
      </c>
      <c r="S67">
        <v>0.53</v>
      </c>
      <c r="T67">
        <v>0.69</v>
      </c>
      <c r="U67">
        <v>-0.49</v>
      </c>
      <c r="V67">
        <v>-0.32</v>
      </c>
      <c r="W67">
        <v>-0.36</v>
      </c>
    </row>
    <row r="68" spans="2:23" x14ac:dyDescent="0.35">
      <c r="B68" t="str">
        <v>_______</v>
      </c>
      <c r="C68">
        <v>1</v>
      </c>
      <c r="D68" t="str">
        <v>Buddy Hield</v>
      </c>
      <c r="E68" t="str">
        <v>SG</v>
      </c>
      <c r="F68" t="str">
        <v>SAC</v>
      </c>
      <c r="G68">
        <v>70</v>
      </c>
      <c r="H68">
        <v>29.6</v>
      </c>
      <c r="I68">
        <v>1</v>
      </c>
      <c r="J68">
        <v>2.2361111111111107</v>
      </c>
      <c r="K68">
        <v>2.2361111111111107</v>
      </c>
      <c r="L68">
        <v>2.0611111111111113</v>
      </c>
      <c r="M68">
        <v>1.7402777777777776</v>
      </c>
      <c r="N68">
        <v>2.9361111111111109</v>
      </c>
      <c r="O68">
        <v>-0.08</v>
      </c>
      <c r="P68">
        <v>0.51</v>
      </c>
      <c r="Q68">
        <v>2.58</v>
      </c>
      <c r="R68">
        <v>0.96</v>
      </c>
      <c r="S68">
        <v>-0.18</v>
      </c>
      <c r="T68">
        <v>0.18</v>
      </c>
      <c r="U68">
        <v>-0.12</v>
      </c>
      <c r="V68">
        <v>-0.83</v>
      </c>
      <c r="W68">
        <v>-0.72</v>
      </c>
    </row>
    <row r="69" spans="2:23" x14ac:dyDescent="0.35">
      <c r="B69" t="str">
        <v>_______</v>
      </c>
      <c r="C69">
        <v>1</v>
      </c>
      <c r="D69" t="str">
        <v>Wendell Carter Jr.</v>
      </c>
      <c r="E69" t="str">
        <v xml:space="preserve"> C</v>
      </c>
      <c r="F69" t="str">
        <v>CHI</v>
      </c>
      <c r="G69">
        <v>67</v>
      </c>
      <c r="H69">
        <v>32.6</v>
      </c>
      <c r="I69">
        <v>1</v>
      </c>
      <c r="J69">
        <v>2.2240277777777782</v>
      </c>
      <c r="K69">
        <v>2.2240277777777782</v>
      </c>
      <c r="L69">
        <v>2.8288888888888888</v>
      </c>
      <c r="M69">
        <v>2.7358333333333338</v>
      </c>
      <c r="N69">
        <v>2.5125000000000002</v>
      </c>
      <c r="O69">
        <v>1.61</v>
      </c>
      <c r="P69">
        <v>-0.55000000000000004</v>
      </c>
      <c r="Q69">
        <v>-1.52</v>
      </c>
      <c r="R69">
        <v>-0.03</v>
      </c>
      <c r="S69">
        <v>2.16</v>
      </c>
      <c r="T69">
        <v>-0.65</v>
      </c>
      <c r="U69">
        <v>0</v>
      </c>
      <c r="V69">
        <v>1.68</v>
      </c>
      <c r="W69">
        <v>-0.31</v>
      </c>
    </row>
    <row r="70" spans="2:23" x14ac:dyDescent="0.35">
      <c r="B70" t="str">
        <v>_______</v>
      </c>
      <c r="C70">
        <v>1</v>
      </c>
      <c r="D70" t="str">
        <v>De'Aaron Fox</v>
      </c>
      <c r="E70" t="str">
        <v>PG</v>
      </c>
      <c r="F70" t="str">
        <v>SAC</v>
      </c>
      <c r="G70">
        <v>65</v>
      </c>
      <c r="H70">
        <v>33.6</v>
      </c>
      <c r="I70">
        <v>1</v>
      </c>
      <c r="J70">
        <v>2.1395833333333329</v>
      </c>
      <c r="K70">
        <v>2.1395833333333329</v>
      </c>
      <c r="L70">
        <v>-0.35208333333333347</v>
      </c>
      <c r="M70">
        <v>3.584027777777778</v>
      </c>
      <c r="N70">
        <v>3.9722222222222219</v>
      </c>
      <c r="O70">
        <v>0.83</v>
      </c>
      <c r="P70">
        <v>-1.6</v>
      </c>
      <c r="Q70">
        <v>-0.41</v>
      </c>
      <c r="R70">
        <v>1.44</v>
      </c>
      <c r="S70">
        <v>-0.28000000000000003</v>
      </c>
      <c r="T70">
        <v>2.76</v>
      </c>
      <c r="U70">
        <v>1.66</v>
      </c>
      <c r="V70">
        <v>0</v>
      </c>
      <c r="W70">
        <v>-2.0299999999999998</v>
      </c>
    </row>
    <row r="71" spans="2:23" x14ac:dyDescent="0.35">
      <c r="B71" t="str">
        <v>_______</v>
      </c>
      <c r="C71">
        <v>1</v>
      </c>
      <c r="D71" t="str">
        <v>Jarrett Allen</v>
      </c>
      <c r="E71" t="str">
        <v>C</v>
      </c>
      <c r="F71" t="str">
        <v>BRO</v>
      </c>
      <c r="G71">
        <v>70</v>
      </c>
      <c r="H71">
        <v>26.4</v>
      </c>
      <c r="I71">
        <v>1</v>
      </c>
      <c r="J71">
        <v>2.1388888888888888</v>
      </c>
      <c r="K71">
        <v>2.1388888888888888</v>
      </c>
      <c r="L71">
        <v>2.7416666666666667</v>
      </c>
      <c r="M71">
        <v>3.8986111111111108</v>
      </c>
      <c r="N71">
        <v>1.7402777777777778</v>
      </c>
      <c r="O71">
        <v>3.05</v>
      </c>
      <c r="P71">
        <v>-1.81</v>
      </c>
      <c r="Q71">
        <v>-1.74</v>
      </c>
      <c r="R71">
        <v>-0.32</v>
      </c>
      <c r="S71">
        <v>1.99</v>
      </c>
      <c r="T71">
        <v>-0.62</v>
      </c>
      <c r="U71">
        <v>-0.98</v>
      </c>
      <c r="V71">
        <v>2.2200000000000002</v>
      </c>
      <c r="W71">
        <v>0.41</v>
      </c>
    </row>
    <row r="72" spans="2:23" x14ac:dyDescent="0.35">
      <c r="B72" t="str">
        <v>_______</v>
      </c>
      <c r="C72">
        <v>1</v>
      </c>
      <c r="D72" t="str">
        <v>Norman Powell</v>
      </c>
      <c r="E72" t="str">
        <v>SG, SF</v>
      </c>
      <c r="F72" t="str">
        <v>TOR</v>
      </c>
      <c r="G72">
        <v>55</v>
      </c>
      <c r="H72">
        <v>27.8</v>
      </c>
      <c r="I72">
        <v>1</v>
      </c>
      <c r="J72">
        <v>2.0930555555555554</v>
      </c>
      <c r="K72">
        <v>2.0930555555555554</v>
      </c>
      <c r="L72">
        <v>2.4138888888888888</v>
      </c>
      <c r="M72">
        <v>1.3520833333333333</v>
      </c>
      <c r="N72">
        <v>2.0243055555555558</v>
      </c>
      <c r="O72">
        <v>1.03</v>
      </c>
      <c r="P72">
        <v>0.97</v>
      </c>
      <c r="Q72">
        <v>0.82</v>
      </c>
      <c r="R72">
        <v>0.44</v>
      </c>
      <c r="S72">
        <v>-0.51</v>
      </c>
      <c r="T72">
        <v>-0.42</v>
      </c>
      <c r="U72">
        <v>0.66</v>
      </c>
      <c r="V72">
        <v>-0.34</v>
      </c>
      <c r="W72">
        <v>0.09</v>
      </c>
    </row>
    <row r="73" spans="2:23" x14ac:dyDescent="0.35">
      <c r="B73" t="str">
        <v>_______</v>
      </c>
      <c r="C73">
        <v>1</v>
      </c>
      <c r="D73" t="str">
        <v>Duncan Robinson</v>
      </c>
      <c r="E73" t="str">
        <v>SG, SF</v>
      </c>
      <c r="F73" t="str">
        <v>MIA</v>
      </c>
      <c r="G73">
        <v>70</v>
      </c>
      <c r="H73">
        <v>30.2</v>
      </c>
      <c r="I73">
        <v>1</v>
      </c>
      <c r="J73">
        <v>1.9930555555555558</v>
      </c>
      <c r="K73">
        <v>1.9930555555555558</v>
      </c>
      <c r="L73">
        <v>2.4111111111111114</v>
      </c>
      <c r="M73">
        <v>1.4486111111111111</v>
      </c>
      <c r="N73">
        <v>1.2638888888888891</v>
      </c>
      <c r="O73">
        <v>0.24</v>
      </c>
      <c r="P73">
        <v>0.56000000000000005</v>
      </c>
      <c r="Q73">
        <v>2.65</v>
      </c>
      <c r="R73">
        <v>0.1</v>
      </c>
      <c r="S73">
        <v>-0.67</v>
      </c>
      <c r="T73">
        <v>-0.43</v>
      </c>
      <c r="U73">
        <v>-0.61</v>
      </c>
      <c r="V73">
        <v>-0.54</v>
      </c>
      <c r="W73">
        <v>0.75</v>
      </c>
    </row>
    <row r="74" spans="2:23" x14ac:dyDescent="0.35">
      <c r="B74" t="str">
        <v>_______</v>
      </c>
      <c r="C74">
        <v>1</v>
      </c>
      <c r="D74" t="str">
        <v>Clint Capela</v>
      </c>
      <c r="E74" t="str">
        <v>C</v>
      </c>
      <c r="F74" t="str">
        <v>ATL</v>
      </c>
      <c r="G74">
        <v>59</v>
      </c>
      <c r="H74">
        <v>29.7</v>
      </c>
      <c r="I74">
        <v>1</v>
      </c>
      <c r="J74">
        <v>1.9175000000000002</v>
      </c>
      <c r="K74">
        <v>1.9175000000000002</v>
      </c>
      <c r="L74">
        <v>2.4337500000000003</v>
      </c>
      <c r="M74">
        <v>4.3266666666666671</v>
      </c>
      <c r="N74">
        <v>2.0076388888888892</v>
      </c>
      <c r="O74">
        <v>3.16</v>
      </c>
      <c r="P74">
        <v>-2.94</v>
      </c>
      <c r="Q74">
        <v>-1.75</v>
      </c>
      <c r="R74">
        <v>-0.18</v>
      </c>
      <c r="S74">
        <v>2.4500000000000002</v>
      </c>
      <c r="T74">
        <v>-0.63</v>
      </c>
      <c r="U74">
        <v>-0.17</v>
      </c>
      <c r="V74">
        <v>2.5099999999999998</v>
      </c>
      <c r="W74">
        <v>-0.11</v>
      </c>
    </row>
    <row r="75" spans="2:23" x14ac:dyDescent="0.35">
      <c r="B75" t="str">
        <v>_______</v>
      </c>
      <c r="C75">
        <v>1</v>
      </c>
      <c r="D75" t="str">
        <v xml:space="preserve">Hassan Whiteside </v>
      </c>
      <c r="E75" t="str">
        <v>C</v>
      </c>
      <c r="F75" t="str">
        <v>SAC</v>
      </c>
      <c r="G75">
        <v>60</v>
      </c>
      <c r="H75">
        <v>22.4</v>
      </c>
      <c r="I75">
        <v>1</v>
      </c>
      <c r="J75">
        <v>1.875</v>
      </c>
      <c r="K75">
        <v>1.875</v>
      </c>
      <c r="L75">
        <v>2.6916666666666669</v>
      </c>
      <c r="M75">
        <v>2.7916666666666665</v>
      </c>
      <c r="N75">
        <v>1.4666666666666668</v>
      </c>
      <c r="O75">
        <v>2.62</v>
      </c>
      <c r="P75">
        <v>-1.1000000000000001</v>
      </c>
      <c r="Q75">
        <v>-1.68</v>
      </c>
      <c r="R75">
        <v>-0.4</v>
      </c>
      <c r="S75">
        <v>1.7</v>
      </c>
      <c r="T75">
        <v>-0.98</v>
      </c>
      <c r="U75">
        <v>-1.59</v>
      </c>
      <c r="V75">
        <v>3.19</v>
      </c>
      <c r="W75">
        <v>0.49</v>
      </c>
    </row>
    <row r="76" spans="2:23" x14ac:dyDescent="0.35">
      <c r="B76" t="str">
        <v>_______</v>
      </c>
      <c r="C76">
        <v>1</v>
      </c>
      <c r="D76" t="str">
        <v>Ja Morant</v>
      </c>
      <c r="E76" t="str">
        <v>PG</v>
      </c>
      <c r="F76" t="str">
        <v>MEM</v>
      </c>
      <c r="G76">
        <v>68</v>
      </c>
      <c r="H76">
        <v>33.1</v>
      </c>
      <c r="I76">
        <v>1</v>
      </c>
      <c r="J76">
        <v>1.8699999999999999</v>
      </c>
      <c r="K76">
        <v>1.8699999999999999</v>
      </c>
      <c r="L76">
        <v>-1.0294444444444444</v>
      </c>
      <c r="M76">
        <v>1.6338888888888885</v>
      </c>
      <c r="N76">
        <v>4.165</v>
      </c>
      <c r="O76">
        <v>0.56000000000000005</v>
      </c>
      <c r="P76">
        <v>0.25</v>
      </c>
      <c r="Q76">
        <v>-0.25</v>
      </c>
      <c r="R76">
        <v>1.04</v>
      </c>
      <c r="S76">
        <v>-0.26</v>
      </c>
      <c r="T76">
        <v>3.07</v>
      </c>
      <c r="U76">
        <v>0.49</v>
      </c>
      <c r="V76">
        <v>-0.49</v>
      </c>
      <c r="W76">
        <v>-2.4300000000000002</v>
      </c>
    </row>
    <row r="77" spans="2:23" x14ac:dyDescent="0.35">
      <c r="B77" t="str">
        <v>_______</v>
      </c>
      <c r="C77">
        <v>1</v>
      </c>
      <c r="D77" t="str">
        <v>Malcolm Brogdon</v>
      </c>
      <c r="E77" t="str">
        <v>PG, SG</v>
      </c>
      <c r="F77" t="str">
        <v>IND</v>
      </c>
      <c r="G77">
        <v>62</v>
      </c>
      <c r="H77">
        <v>30.8</v>
      </c>
      <c r="I77">
        <v>1</v>
      </c>
      <c r="J77">
        <v>1.7911111111111109</v>
      </c>
      <c r="K77">
        <v>1.7911111111111109</v>
      </c>
      <c r="L77">
        <v>-0.41333333333333333</v>
      </c>
      <c r="M77">
        <v>0.12916666666666679</v>
      </c>
      <c r="N77">
        <v>2.6349999999999998</v>
      </c>
      <c r="O77">
        <v>-0.5</v>
      </c>
      <c r="P77">
        <v>1.93</v>
      </c>
      <c r="Q77">
        <v>0.09</v>
      </c>
      <c r="R77">
        <v>0.47</v>
      </c>
      <c r="S77">
        <v>0.04</v>
      </c>
      <c r="T77">
        <v>2.56</v>
      </c>
      <c r="U77">
        <v>-0.73</v>
      </c>
      <c r="V77">
        <v>-0.8</v>
      </c>
      <c r="W77">
        <v>-0.98</v>
      </c>
    </row>
    <row r="78" spans="2:23" x14ac:dyDescent="0.35">
      <c r="B78" t="str">
        <v>_______</v>
      </c>
      <c r="C78">
        <v>1</v>
      </c>
      <c r="D78" t="str">
        <v>Darius Bazley</v>
      </c>
      <c r="E78" t="str">
        <v>SF</v>
      </c>
      <c r="F78" t="str">
        <v>OKL</v>
      </c>
      <c r="G78">
        <v>64</v>
      </c>
      <c r="H78">
        <v>30.1</v>
      </c>
      <c r="I78">
        <v>1</v>
      </c>
      <c r="J78">
        <v>1.7333333333333332</v>
      </c>
      <c r="K78">
        <v>1.7333333333333332</v>
      </c>
      <c r="L78">
        <v>2.2044444444444444</v>
      </c>
      <c r="M78">
        <v>1.84</v>
      </c>
      <c r="N78">
        <v>1.7422222222222221</v>
      </c>
      <c r="O78">
        <v>-0.59</v>
      </c>
      <c r="P78">
        <v>-0.12</v>
      </c>
      <c r="Q78">
        <v>0.67</v>
      </c>
      <c r="R78">
        <v>0.12</v>
      </c>
      <c r="S78">
        <v>0.85</v>
      </c>
      <c r="T78">
        <v>-0.53</v>
      </c>
      <c r="U78">
        <v>-7.0000000000000007E-2</v>
      </c>
      <c r="V78">
        <v>1.63</v>
      </c>
      <c r="W78">
        <v>-0.01</v>
      </c>
    </row>
    <row r="79" spans="2:23" x14ac:dyDescent="0.35">
      <c r="B79" t="str">
        <v>_______</v>
      </c>
      <c r="C79">
        <v>1</v>
      </c>
      <c r="D79" t="str">
        <v>Michael Porter Jr.</v>
      </c>
      <c r="E79" t="str">
        <v xml:space="preserve"> SF, PF</v>
      </c>
      <c r="F79" t="str">
        <v>DEN</v>
      </c>
      <c r="G79">
        <v>64</v>
      </c>
      <c r="H79">
        <v>26.4</v>
      </c>
      <c r="I79">
        <v>1</v>
      </c>
      <c r="J79">
        <v>1.5999999999999996</v>
      </c>
      <c r="K79">
        <v>1.5999999999999996</v>
      </c>
      <c r="L79">
        <v>2.2755555555555551</v>
      </c>
      <c r="M79">
        <v>1.0311111111111111</v>
      </c>
      <c r="N79">
        <v>1.5644444444444439</v>
      </c>
      <c r="O79">
        <v>0.68</v>
      </c>
      <c r="P79">
        <v>0.64</v>
      </c>
      <c r="Q79">
        <v>0.6</v>
      </c>
      <c r="R79">
        <v>0.3</v>
      </c>
      <c r="S79">
        <v>0.81</v>
      </c>
      <c r="T79">
        <v>-0.76</v>
      </c>
      <c r="U79">
        <v>-0.28999999999999998</v>
      </c>
      <c r="V79">
        <v>-0.22</v>
      </c>
      <c r="W79">
        <v>0.04</v>
      </c>
    </row>
    <row r="80" spans="2:23" x14ac:dyDescent="0.35">
      <c r="B80" t="str">
        <v>_______</v>
      </c>
      <c r="C80">
        <v>1</v>
      </c>
      <c r="D80" t="str">
        <v>Maxi Kleber</v>
      </c>
      <c r="E80" t="str">
        <v>PF</v>
      </c>
      <c r="F80" t="str">
        <v>DAL</v>
      </c>
      <c r="G80">
        <v>70</v>
      </c>
      <c r="H80">
        <v>27.1</v>
      </c>
      <c r="I80">
        <v>1</v>
      </c>
      <c r="J80">
        <v>1.5847222222222226</v>
      </c>
      <c r="K80">
        <v>1.5847222222222226</v>
      </c>
      <c r="L80">
        <v>2.1680555555555561</v>
      </c>
      <c r="M80">
        <v>1.2152777777777777</v>
      </c>
      <c r="N80">
        <v>0.85555555555555574</v>
      </c>
      <c r="O80">
        <v>0.63</v>
      </c>
      <c r="P80">
        <v>0.38</v>
      </c>
      <c r="Q80">
        <v>0.33</v>
      </c>
      <c r="R80">
        <v>-0.43</v>
      </c>
      <c r="S80">
        <v>0.35</v>
      </c>
      <c r="T80">
        <v>-0.6</v>
      </c>
      <c r="U80">
        <v>-1.44</v>
      </c>
      <c r="V80">
        <v>1.66</v>
      </c>
      <c r="W80">
        <v>0.75</v>
      </c>
    </row>
    <row r="81" spans="2:23" x14ac:dyDescent="0.35">
      <c r="B81" t="str">
        <v>_______</v>
      </c>
      <c r="C81">
        <v>1</v>
      </c>
      <c r="D81" t="str">
        <v>Lauri Markkanen</v>
      </c>
      <c r="E81" t="str">
        <v>PF</v>
      </c>
      <c r="F81" t="str">
        <v>CHI</v>
      </c>
      <c r="G81">
        <v>50</v>
      </c>
      <c r="H81">
        <v>32.5</v>
      </c>
      <c r="I81">
        <v>1</v>
      </c>
      <c r="J81">
        <v>1.5694444444444446</v>
      </c>
      <c r="K81">
        <v>1.5694444444444446</v>
      </c>
      <c r="L81">
        <v>1.9166666666666667</v>
      </c>
      <c r="M81">
        <v>0.80555555555555547</v>
      </c>
      <c r="N81">
        <v>1.8194444444444444</v>
      </c>
      <c r="O81">
        <v>-0.78</v>
      </c>
      <c r="P81">
        <v>1.1000000000000001</v>
      </c>
      <c r="Q81">
        <v>1.03</v>
      </c>
      <c r="R81">
        <v>0.73</v>
      </c>
      <c r="S81">
        <v>1</v>
      </c>
      <c r="T81">
        <v>-0.5</v>
      </c>
      <c r="U81">
        <v>0.02</v>
      </c>
      <c r="V81">
        <v>0.02</v>
      </c>
      <c r="W81">
        <v>-0.36</v>
      </c>
    </row>
    <row r="82" spans="2:23" x14ac:dyDescent="0.35">
      <c r="B82" t="str">
        <v>_______</v>
      </c>
      <c r="C82">
        <v>1</v>
      </c>
      <c r="D82" t="str">
        <v>Kelly Oubre Jr.</v>
      </c>
      <c r="E82" t="str">
        <v xml:space="preserve"> PF, SF</v>
      </c>
      <c r="F82" t="str">
        <v>GSW</v>
      </c>
      <c r="G82">
        <v>64</v>
      </c>
      <c r="H82">
        <v>31.6</v>
      </c>
      <c r="I82">
        <v>1</v>
      </c>
      <c r="J82">
        <v>1.4311111111111112</v>
      </c>
      <c r="K82">
        <v>1.4311111111111112</v>
      </c>
      <c r="L82">
        <v>1.9911111111111113</v>
      </c>
      <c r="M82">
        <v>1.4488888888888887</v>
      </c>
      <c r="N82">
        <v>1.4222222222222223</v>
      </c>
      <c r="O82">
        <v>-0.42</v>
      </c>
      <c r="P82">
        <v>-0.02</v>
      </c>
      <c r="Q82">
        <v>0.46</v>
      </c>
      <c r="R82">
        <v>0.65</v>
      </c>
      <c r="S82">
        <v>0.22</v>
      </c>
      <c r="T82">
        <v>-0.63</v>
      </c>
      <c r="U82">
        <v>0.78</v>
      </c>
      <c r="V82">
        <v>0.56000000000000005</v>
      </c>
      <c r="W82">
        <v>0.01</v>
      </c>
    </row>
    <row r="83" spans="2:23" x14ac:dyDescent="0.35">
      <c r="B83" t="str">
        <v>_______</v>
      </c>
      <c r="C83">
        <v>1</v>
      </c>
      <c r="D83" t="str">
        <v>Eric Bledsoe</v>
      </c>
      <c r="E83" t="str">
        <v>PG</v>
      </c>
      <c r="F83" t="str">
        <v>NOP</v>
      </c>
      <c r="G83">
        <v>62</v>
      </c>
      <c r="H83">
        <v>29</v>
      </c>
      <c r="I83">
        <v>1</v>
      </c>
      <c r="J83">
        <v>1.412222222222222</v>
      </c>
      <c r="K83">
        <v>1.412222222222222</v>
      </c>
      <c r="L83">
        <v>0.13777777777777772</v>
      </c>
      <c r="M83">
        <v>0.99888888888888883</v>
      </c>
      <c r="N83">
        <v>2.342222222222222</v>
      </c>
      <c r="O83">
        <v>0.49</v>
      </c>
      <c r="P83">
        <v>0.48</v>
      </c>
      <c r="Q83">
        <v>-0.32</v>
      </c>
      <c r="R83">
        <v>0.37</v>
      </c>
      <c r="S83">
        <v>0.02</v>
      </c>
      <c r="T83">
        <v>1.48</v>
      </c>
      <c r="U83">
        <v>0.49</v>
      </c>
      <c r="V83">
        <v>-0.28999999999999998</v>
      </c>
      <c r="W83">
        <v>-1.08</v>
      </c>
    </row>
    <row r="84" spans="2:23" x14ac:dyDescent="0.35">
      <c r="B84" t="str">
        <v>_______</v>
      </c>
      <c r="C84">
        <v>1</v>
      </c>
      <c r="D84" t="str">
        <v>Kevin Love</v>
      </c>
      <c r="E84" t="str">
        <v>PF</v>
      </c>
      <c r="F84" t="str">
        <v>CLE</v>
      </c>
      <c r="G84">
        <v>54</v>
      </c>
      <c r="H84">
        <v>29.5</v>
      </c>
      <c r="I84">
        <v>1</v>
      </c>
      <c r="J84">
        <v>1.3649999999999995</v>
      </c>
      <c r="K84">
        <v>1.3649999999999995</v>
      </c>
      <c r="L84">
        <v>1.2824999999999998</v>
      </c>
      <c r="M84">
        <v>0.28500000000000009</v>
      </c>
      <c r="N84">
        <v>1.9874999999999996</v>
      </c>
      <c r="O84">
        <v>-0.11</v>
      </c>
      <c r="P84">
        <v>1.44</v>
      </c>
      <c r="Q84">
        <v>0.96</v>
      </c>
      <c r="R84">
        <v>0.47</v>
      </c>
      <c r="S84">
        <v>1.27</v>
      </c>
      <c r="T84">
        <v>0.11</v>
      </c>
      <c r="U84">
        <v>-0.95</v>
      </c>
      <c r="V84">
        <v>-0.54</v>
      </c>
      <c r="W84">
        <v>-0.83</v>
      </c>
    </row>
    <row r="85" spans="2:23" x14ac:dyDescent="0.35">
      <c r="B85" t="str">
        <v>_______</v>
      </c>
      <c r="C85">
        <v>1</v>
      </c>
      <c r="D85" t="str">
        <v>Lonzo Ball</v>
      </c>
      <c r="E85" t="str">
        <v>PG</v>
      </c>
      <c r="F85" t="str">
        <v>NOP</v>
      </c>
      <c r="G85">
        <v>67</v>
      </c>
      <c r="H85">
        <v>33.1</v>
      </c>
      <c r="I85">
        <v>1</v>
      </c>
      <c r="J85">
        <v>1.3586111111111112</v>
      </c>
      <c r="K85">
        <v>1.3586111111111112</v>
      </c>
      <c r="L85">
        <v>-1.0608333333333335</v>
      </c>
      <c r="M85">
        <v>2.382222222222222</v>
      </c>
      <c r="N85">
        <v>3.0522222222222224</v>
      </c>
      <c r="O85">
        <v>-1.43</v>
      </c>
      <c r="P85">
        <v>-1.1000000000000001</v>
      </c>
      <c r="Q85">
        <v>0.98</v>
      </c>
      <c r="R85">
        <v>-0.17</v>
      </c>
      <c r="S85">
        <v>0.62</v>
      </c>
      <c r="T85">
        <v>2.6</v>
      </c>
      <c r="U85">
        <v>1.56</v>
      </c>
      <c r="V85">
        <v>0.22</v>
      </c>
      <c r="W85">
        <v>-1.82</v>
      </c>
    </row>
    <row r="86" spans="2:23" x14ac:dyDescent="0.35">
      <c r="B86" t="str">
        <v>_______</v>
      </c>
      <c r="C86">
        <v>1</v>
      </c>
      <c r="D86" t="str">
        <v>OG Anunoby</v>
      </c>
      <c r="E86" t="str">
        <v>SF</v>
      </c>
      <c r="F86" t="str">
        <v>TOR</v>
      </c>
      <c r="G86">
        <v>70</v>
      </c>
      <c r="H86">
        <v>30.8</v>
      </c>
      <c r="I86">
        <v>1</v>
      </c>
      <c r="J86">
        <v>1.3416666666666668</v>
      </c>
      <c r="K86">
        <v>1.3416666666666668</v>
      </c>
      <c r="L86">
        <v>1.788888888888889</v>
      </c>
      <c r="M86">
        <v>1.8472222222222221</v>
      </c>
      <c r="N86">
        <v>1.1958333333333335</v>
      </c>
      <c r="O86">
        <v>0.25</v>
      </c>
      <c r="P86">
        <v>-0.52</v>
      </c>
      <c r="Q86">
        <v>-0.09</v>
      </c>
      <c r="R86">
        <v>-0.28999999999999998</v>
      </c>
      <c r="S86">
        <v>0.24</v>
      </c>
      <c r="T86">
        <v>-0.46</v>
      </c>
      <c r="U86">
        <v>1.59</v>
      </c>
      <c r="V86">
        <v>0.51</v>
      </c>
      <c r="W86">
        <v>0.15</v>
      </c>
    </row>
    <row r="87" spans="2:23" x14ac:dyDescent="0.35">
      <c r="B87" t="str">
        <v>_______</v>
      </c>
      <c r="C87">
        <v>1</v>
      </c>
      <c r="D87" t="str">
        <v>Marcus Smart</v>
      </c>
      <c r="E87" t="str">
        <v>SG, PG</v>
      </c>
      <c r="F87" t="str">
        <v>BOS</v>
      </c>
      <c r="G87">
        <v>67</v>
      </c>
      <c r="H87">
        <v>32.1</v>
      </c>
      <c r="I87">
        <v>1</v>
      </c>
      <c r="J87">
        <v>1.3306944444444444</v>
      </c>
      <c r="K87">
        <v>1.3306944444444444</v>
      </c>
      <c r="L87">
        <v>0.2326388888888889</v>
      </c>
      <c r="M87">
        <v>0.66999999999999982</v>
      </c>
      <c r="N87">
        <v>1.7122222222222221</v>
      </c>
      <c r="O87">
        <v>-2.19</v>
      </c>
      <c r="P87">
        <v>0.71</v>
      </c>
      <c r="Q87">
        <v>0.91</v>
      </c>
      <c r="R87">
        <v>-0.01</v>
      </c>
      <c r="S87">
        <v>-0.4</v>
      </c>
      <c r="T87">
        <v>1.18</v>
      </c>
      <c r="U87">
        <v>1.71</v>
      </c>
      <c r="V87">
        <v>-7.0000000000000007E-2</v>
      </c>
      <c r="W87">
        <v>-0.41</v>
      </c>
    </row>
    <row r="88" spans="2:23" x14ac:dyDescent="0.35">
      <c r="B88" t="str">
        <v>_______</v>
      </c>
      <c r="C88">
        <v>1</v>
      </c>
      <c r="D88" t="str">
        <v>Delon Wright</v>
      </c>
      <c r="E88" t="str">
        <v>SG, PG</v>
      </c>
      <c r="F88" t="str">
        <v>DET</v>
      </c>
      <c r="G88">
        <v>68</v>
      </c>
      <c r="H88">
        <v>27.8</v>
      </c>
      <c r="I88">
        <v>1</v>
      </c>
      <c r="J88">
        <v>1.3222222222222222</v>
      </c>
      <c r="K88">
        <v>1.3222222222222222</v>
      </c>
      <c r="L88">
        <v>0.4533333333333332</v>
      </c>
      <c r="M88">
        <v>1.2372222222222222</v>
      </c>
      <c r="N88">
        <v>1.19</v>
      </c>
      <c r="O88">
        <v>0.21</v>
      </c>
      <c r="P88">
        <v>0.09</v>
      </c>
      <c r="Q88">
        <v>-0.73</v>
      </c>
      <c r="R88">
        <v>-0.62</v>
      </c>
      <c r="S88">
        <v>0.15</v>
      </c>
      <c r="T88">
        <v>0.92</v>
      </c>
      <c r="U88">
        <v>1.51</v>
      </c>
      <c r="V88">
        <v>-0.27</v>
      </c>
      <c r="W88">
        <v>0.14000000000000001</v>
      </c>
    </row>
    <row r="89" spans="2:23" x14ac:dyDescent="0.35">
      <c r="B89" t="str">
        <v>_______</v>
      </c>
      <c r="C89">
        <v>1</v>
      </c>
      <c r="D89" t="str">
        <v xml:space="preserve">Bojan Bogdanovic </v>
      </c>
      <c r="E89" t="str">
        <v>SF, PF</v>
      </c>
      <c r="F89" t="str">
        <v>UTA</v>
      </c>
      <c r="G89">
        <v>64</v>
      </c>
      <c r="H89">
        <v>32.9</v>
      </c>
      <c r="I89">
        <v>1</v>
      </c>
      <c r="J89">
        <v>1.2444444444444434</v>
      </c>
      <c r="K89">
        <v>1.2444444444444434</v>
      </c>
      <c r="L89">
        <v>1.448888888888888</v>
      </c>
      <c r="M89">
        <v>-1.0044444444444443</v>
      </c>
      <c r="N89">
        <v>2.2311111111111099</v>
      </c>
      <c r="O89">
        <v>-0.25</v>
      </c>
      <c r="P89">
        <v>2.5299999999999998</v>
      </c>
      <c r="Q89">
        <v>1.69</v>
      </c>
      <c r="R89">
        <v>1.08</v>
      </c>
      <c r="S89">
        <v>-0.28000000000000003</v>
      </c>
      <c r="T89">
        <v>-0.23</v>
      </c>
      <c r="U89">
        <v>-0.98</v>
      </c>
      <c r="V89">
        <v>-1.05</v>
      </c>
      <c r="W89">
        <v>-1.1100000000000001</v>
      </c>
    </row>
    <row r="90" spans="2:23" x14ac:dyDescent="0.35">
      <c r="B90" t="str">
        <v>_______</v>
      </c>
      <c r="C90">
        <v>1</v>
      </c>
      <c r="D90" t="str">
        <v>Nerlens Noel</v>
      </c>
      <c r="E90" t="str">
        <v>C</v>
      </c>
      <c r="F90" t="str">
        <v>NYK</v>
      </c>
      <c r="G90">
        <v>65</v>
      </c>
      <c r="H90">
        <v>23</v>
      </c>
      <c r="I90">
        <v>1</v>
      </c>
      <c r="J90">
        <v>1.2277777777777776</v>
      </c>
      <c r="K90">
        <v>1.2277777777777776</v>
      </c>
      <c r="L90">
        <v>1.9500000000000002</v>
      </c>
      <c r="M90">
        <v>1.7874999999999999</v>
      </c>
      <c r="N90">
        <v>0.98402777777777761</v>
      </c>
      <c r="O90">
        <v>1.24</v>
      </c>
      <c r="P90">
        <v>-0.62</v>
      </c>
      <c r="Q90">
        <v>-1.75</v>
      </c>
      <c r="R90">
        <v>-0.89</v>
      </c>
      <c r="S90">
        <v>0.45</v>
      </c>
      <c r="T90">
        <v>-0.8</v>
      </c>
      <c r="U90">
        <v>0.71</v>
      </c>
      <c r="V90">
        <v>2.75</v>
      </c>
      <c r="W90">
        <v>0.27</v>
      </c>
    </row>
    <row r="91" spans="2:23" x14ac:dyDescent="0.35">
      <c r="B91" t="str">
        <v>_______</v>
      </c>
      <c r="C91">
        <v>1</v>
      </c>
      <c r="D91" t="str">
        <v>Jerami Grant</v>
      </c>
      <c r="E91" t="str">
        <v>SF, PF</v>
      </c>
      <c r="F91" t="str">
        <v>DET</v>
      </c>
      <c r="G91">
        <v>70</v>
      </c>
      <c r="H91">
        <v>30.4</v>
      </c>
      <c r="I91">
        <v>1</v>
      </c>
      <c r="J91">
        <v>1.1375</v>
      </c>
      <c r="K91">
        <v>1.1375</v>
      </c>
      <c r="L91">
        <v>1.7305555555555556</v>
      </c>
      <c r="M91">
        <v>1.351388888888889</v>
      </c>
      <c r="N91">
        <v>0.63194444444444442</v>
      </c>
      <c r="O91">
        <v>0.33</v>
      </c>
      <c r="P91">
        <v>-0.22</v>
      </c>
      <c r="Q91">
        <v>0.2</v>
      </c>
      <c r="R91">
        <v>0.15</v>
      </c>
      <c r="S91">
        <v>-0.15</v>
      </c>
      <c r="T91">
        <v>-0.61</v>
      </c>
      <c r="U91">
        <v>-0.22</v>
      </c>
      <c r="V91">
        <v>1.17</v>
      </c>
      <c r="W91">
        <v>0.52</v>
      </c>
    </row>
    <row r="92" spans="2:23" x14ac:dyDescent="0.35">
      <c r="B92" t="str">
        <v>_______</v>
      </c>
      <c r="C92">
        <v>1</v>
      </c>
      <c r="D92" t="str">
        <v xml:space="preserve">Kemba Walker </v>
      </c>
      <c r="E92" t="str">
        <v>PG</v>
      </c>
      <c r="F92" t="str">
        <v>BOS</v>
      </c>
      <c r="G92">
        <v>48</v>
      </c>
      <c r="H92">
        <v>29.2</v>
      </c>
      <c r="I92">
        <v>1</v>
      </c>
      <c r="J92">
        <v>1.033333333333333</v>
      </c>
      <c r="K92">
        <v>1.033333333333333</v>
      </c>
      <c r="L92">
        <v>0.57333333333333325</v>
      </c>
      <c r="M92">
        <v>0</v>
      </c>
      <c r="N92">
        <v>1.3599999999999997</v>
      </c>
      <c r="O92">
        <v>-1.1599999999999999</v>
      </c>
      <c r="P92">
        <v>1.55</v>
      </c>
      <c r="Q92">
        <v>1.47</v>
      </c>
      <c r="R92">
        <v>0.73</v>
      </c>
      <c r="S92">
        <v>-0.57999999999999996</v>
      </c>
      <c r="T92">
        <v>0.69</v>
      </c>
      <c r="U92">
        <v>-0.27</v>
      </c>
      <c r="V92">
        <v>-0.39</v>
      </c>
      <c r="W92">
        <v>-0.49</v>
      </c>
    </row>
    <row r="93" spans="2:23" x14ac:dyDescent="0.35">
      <c r="B93" t="str">
        <v>_______</v>
      </c>
      <c r="C93">
        <v>1</v>
      </c>
      <c r="D93" t="str">
        <v xml:space="preserve">Draymond Green </v>
      </c>
      <c r="E93" t="str">
        <v>PF</v>
      </c>
      <c r="F93" t="str">
        <v>GSW</v>
      </c>
      <c r="G93">
        <v>67</v>
      </c>
      <c r="H93">
        <v>31.2</v>
      </c>
      <c r="I93">
        <v>1</v>
      </c>
      <c r="J93">
        <v>1.023611111111111</v>
      </c>
      <c r="K93">
        <v>1.023611111111111</v>
      </c>
      <c r="L93">
        <v>-0.82819444444444457</v>
      </c>
      <c r="M93">
        <v>1.3493055555555558</v>
      </c>
      <c r="N93">
        <v>2.1030555555555552</v>
      </c>
      <c r="O93">
        <v>-0.63</v>
      </c>
      <c r="P93">
        <v>-0.35</v>
      </c>
      <c r="Q93">
        <v>-0.77</v>
      </c>
      <c r="R93">
        <v>-0.66</v>
      </c>
      <c r="S93">
        <v>0.73</v>
      </c>
      <c r="T93">
        <v>1.99</v>
      </c>
      <c r="U93">
        <v>1.17</v>
      </c>
      <c r="V93">
        <v>0.78</v>
      </c>
      <c r="W93">
        <v>-1.1599999999999999</v>
      </c>
    </row>
    <row r="94" spans="2:23" x14ac:dyDescent="0.35">
      <c r="B94" t="str">
        <v>_______</v>
      </c>
      <c r="C94">
        <v>1</v>
      </c>
      <c r="D94" t="str">
        <v>Elfrid Payton</v>
      </c>
      <c r="E94" t="str">
        <v>PG</v>
      </c>
      <c r="F94" t="str">
        <v>NYK</v>
      </c>
      <c r="G94">
        <v>67</v>
      </c>
      <c r="H94">
        <v>32.5</v>
      </c>
      <c r="I94">
        <v>1</v>
      </c>
      <c r="J94">
        <v>1.0049999999999997</v>
      </c>
      <c r="K94">
        <v>1.0049999999999997</v>
      </c>
      <c r="L94">
        <v>-1.6936111111111114</v>
      </c>
      <c r="M94">
        <v>1.8424999999999998</v>
      </c>
      <c r="N94">
        <v>2.0565277777777773</v>
      </c>
      <c r="O94">
        <v>-0.55000000000000004</v>
      </c>
      <c r="P94">
        <v>-0.9</v>
      </c>
      <c r="Q94">
        <v>-1.1100000000000001</v>
      </c>
      <c r="R94">
        <v>-0.3</v>
      </c>
      <c r="S94">
        <v>0.12</v>
      </c>
      <c r="T94">
        <v>2.9</v>
      </c>
      <c r="U94">
        <v>2.17</v>
      </c>
      <c r="V94">
        <v>-0.12</v>
      </c>
      <c r="W94">
        <v>-1.1299999999999999</v>
      </c>
    </row>
    <row r="95" spans="2:23" x14ac:dyDescent="0.35">
      <c r="B95" t="str">
        <v>_______</v>
      </c>
      <c r="C95">
        <v>1</v>
      </c>
      <c r="D95" t="str">
        <v>JJ Redick</v>
      </c>
      <c r="E95" t="str">
        <v>SG</v>
      </c>
      <c r="F95" t="str">
        <v>NOP</v>
      </c>
      <c r="G95">
        <v>64</v>
      </c>
      <c r="H95">
        <v>26.4</v>
      </c>
      <c r="I95">
        <v>1</v>
      </c>
      <c r="J95">
        <v>0.99555555555555597</v>
      </c>
      <c r="K95">
        <v>0.99555555555555597</v>
      </c>
      <c r="L95">
        <v>1.2088888888888891</v>
      </c>
      <c r="M95">
        <v>-0.56888888888888889</v>
      </c>
      <c r="N95">
        <v>0.67555555555555591</v>
      </c>
      <c r="O95">
        <v>-0.04</v>
      </c>
      <c r="P95">
        <v>1.76</v>
      </c>
      <c r="Q95">
        <v>1.95</v>
      </c>
      <c r="R95">
        <v>0.44</v>
      </c>
      <c r="S95">
        <v>-0.89</v>
      </c>
      <c r="T95">
        <v>-0.24</v>
      </c>
      <c r="U95">
        <v>-1.44</v>
      </c>
      <c r="V95">
        <v>-0.78</v>
      </c>
      <c r="W95">
        <v>0.36</v>
      </c>
    </row>
    <row r="96" spans="2:23" x14ac:dyDescent="0.35">
      <c r="B96" t="str">
        <v>_______</v>
      </c>
      <c r="C96">
        <v>1</v>
      </c>
      <c r="D96" t="str">
        <v>Evan Fournier</v>
      </c>
      <c r="E96" t="str">
        <v>SG</v>
      </c>
      <c r="F96" t="str">
        <v>ORL</v>
      </c>
      <c r="G96">
        <v>67</v>
      </c>
      <c r="H96">
        <v>31.1</v>
      </c>
      <c r="I96">
        <v>1</v>
      </c>
      <c r="J96">
        <v>0.92125000000000012</v>
      </c>
      <c r="K96">
        <v>0.92125000000000012</v>
      </c>
      <c r="L96">
        <v>0.56763888888888925</v>
      </c>
      <c r="M96">
        <v>0.32569444444444451</v>
      </c>
      <c r="N96">
        <v>1.2841666666666669</v>
      </c>
      <c r="O96">
        <v>-0.35</v>
      </c>
      <c r="P96">
        <v>0.64</v>
      </c>
      <c r="Q96">
        <v>1.27</v>
      </c>
      <c r="R96">
        <v>0.68</v>
      </c>
      <c r="S96">
        <v>-0.9</v>
      </c>
      <c r="T96">
        <v>0.38</v>
      </c>
      <c r="U96">
        <v>0.46</v>
      </c>
      <c r="V96">
        <v>-0.8</v>
      </c>
      <c r="W96">
        <v>-0.39</v>
      </c>
    </row>
    <row r="97" spans="2:23" x14ac:dyDescent="0.35">
      <c r="B97" t="str">
        <v>_______</v>
      </c>
      <c r="C97">
        <v>1</v>
      </c>
      <c r="D97" t="str">
        <v>Zion Williamson</v>
      </c>
      <c r="E97" t="str">
        <v>PF</v>
      </c>
      <c r="F97" t="str">
        <v>NOP</v>
      </c>
      <c r="G97">
        <v>60</v>
      </c>
      <c r="H97">
        <v>31.5</v>
      </c>
      <c r="I97">
        <v>1</v>
      </c>
      <c r="J97">
        <v>0.83333333333333415</v>
      </c>
      <c r="K97">
        <v>0.83333333333333415</v>
      </c>
      <c r="L97">
        <v>0.81666666666666743</v>
      </c>
      <c r="M97">
        <v>4.666666666666667</v>
      </c>
      <c r="N97">
        <v>2.2416666666666676</v>
      </c>
      <c r="O97">
        <v>5.28</v>
      </c>
      <c r="P97">
        <v>-4.5999999999999996</v>
      </c>
      <c r="Q97">
        <v>-1.26</v>
      </c>
      <c r="R97">
        <v>2</v>
      </c>
      <c r="S97">
        <v>1.25</v>
      </c>
      <c r="T97">
        <v>0.02</v>
      </c>
      <c r="U97">
        <v>-0.05</v>
      </c>
      <c r="V97">
        <v>0.05</v>
      </c>
      <c r="W97">
        <v>-1.69</v>
      </c>
    </row>
    <row r="98" spans="2:23" x14ac:dyDescent="0.35">
      <c r="B98" t="str">
        <v>_______</v>
      </c>
      <c r="C98">
        <v>1</v>
      </c>
      <c r="D98" t="str">
        <v>Victor Oladipo</v>
      </c>
      <c r="E98" t="str">
        <v>SG</v>
      </c>
      <c r="F98" t="str">
        <v>IND</v>
      </c>
      <c r="G98">
        <v>60</v>
      </c>
      <c r="H98">
        <v>31.7</v>
      </c>
      <c r="I98">
        <v>1</v>
      </c>
      <c r="J98">
        <v>0.80000000000000016</v>
      </c>
      <c r="K98">
        <v>0.80000000000000016</v>
      </c>
      <c r="L98">
        <v>-4.9999999999999864E-2</v>
      </c>
      <c r="M98">
        <v>0.1416666666666668</v>
      </c>
      <c r="N98">
        <v>2.1833333333333336</v>
      </c>
      <c r="O98">
        <v>-1.17</v>
      </c>
      <c r="P98">
        <v>0.79</v>
      </c>
      <c r="Q98">
        <v>0.56000000000000005</v>
      </c>
      <c r="R98">
        <v>0.86</v>
      </c>
      <c r="S98">
        <v>0</v>
      </c>
      <c r="T98">
        <v>1.02</v>
      </c>
      <c r="U98">
        <v>1.29</v>
      </c>
      <c r="V98">
        <v>-0.73</v>
      </c>
      <c r="W98">
        <v>-1.66</v>
      </c>
    </row>
    <row r="99" spans="2:23" x14ac:dyDescent="0.35">
      <c r="B99" t="str">
        <v>_______</v>
      </c>
      <c r="C99">
        <v>1</v>
      </c>
      <c r="D99" t="str">
        <v>Rui Hachimura</v>
      </c>
      <c r="E99" t="str">
        <v>PF, SF</v>
      </c>
      <c r="F99" t="str">
        <v>WAS</v>
      </c>
      <c r="G99">
        <v>67</v>
      </c>
      <c r="H99">
        <v>32.4</v>
      </c>
      <c r="I99">
        <v>1</v>
      </c>
      <c r="J99">
        <v>0.79097222222222219</v>
      </c>
      <c r="K99">
        <v>0.79097222222222219</v>
      </c>
      <c r="L99">
        <v>1.0143055555555553</v>
      </c>
      <c r="M99">
        <v>2.7916666666666742E-2</v>
      </c>
      <c r="N99">
        <v>0.66069444444444447</v>
      </c>
      <c r="O99">
        <v>0.25</v>
      </c>
      <c r="P99">
        <v>0.82</v>
      </c>
      <c r="Q99">
        <v>-0.88</v>
      </c>
      <c r="R99">
        <v>0.27</v>
      </c>
      <c r="S99">
        <v>0.93</v>
      </c>
      <c r="T99">
        <v>-0.24</v>
      </c>
      <c r="U99">
        <v>0.28999999999999998</v>
      </c>
      <c r="V99">
        <v>-0.73</v>
      </c>
      <c r="W99">
        <v>0.14000000000000001</v>
      </c>
    </row>
    <row r="100" spans="2:23" x14ac:dyDescent="0.35">
      <c r="B100" t="str">
        <v>_______</v>
      </c>
      <c r="C100">
        <v>1</v>
      </c>
      <c r="D100" t="str">
        <v>Otto Porter Jr.</v>
      </c>
      <c r="E100" t="str">
        <v xml:space="preserve"> SF</v>
      </c>
      <c r="F100" t="str">
        <v>CHI</v>
      </c>
      <c r="G100">
        <v>50</v>
      </c>
      <c r="H100">
        <v>28.4</v>
      </c>
      <c r="I100">
        <v>1</v>
      </c>
      <c r="J100">
        <v>0.76388888888888895</v>
      </c>
      <c r="K100">
        <v>0.76388888888888895</v>
      </c>
      <c r="L100">
        <v>0.91666666666666663</v>
      </c>
      <c r="M100">
        <v>0.70138888888888884</v>
      </c>
      <c r="N100">
        <v>0.4236111111111111</v>
      </c>
      <c r="O100">
        <v>-0.02</v>
      </c>
      <c r="P100">
        <v>0.09</v>
      </c>
      <c r="Q100">
        <v>0.44</v>
      </c>
      <c r="R100">
        <v>0.12</v>
      </c>
      <c r="S100">
        <v>-0.39</v>
      </c>
      <c r="T100">
        <v>-0.22</v>
      </c>
      <c r="U100">
        <v>0.71</v>
      </c>
      <c r="V100">
        <v>-0.12</v>
      </c>
      <c r="W100">
        <v>0.49</v>
      </c>
    </row>
    <row r="101" spans="2:23" x14ac:dyDescent="0.35">
      <c r="B101" t="str">
        <v>_______</v>
      </c>
      <c r="C101">
        <v>1</v>
      </c>
      <c r="D101" t="str">
        <v>Davis Bertans</v>
      </c>
      <c r="E101" t="str">
        <v>PF</v>
      </c>
      <c r="F101" t="str">
        <v>WAS</v>
      </c>
      <c r="G101">
        <v>60</v>
      </c>
      <c r="H101">
        <v>27.1</v>
      </c>
      <c r="I101">
        <v>1</v>
      </c>
      <c r="J101">
        <v>0.74166666666666692</v>
      </c>
      <c r="K101">
        <v>0.74166666666666692</v>
      </c>
      <c r="L101">
        <v>1.2250000000000003</v>
      </c>
      <c r="M101">
        <v>0.37500000000000006</v>
      </c>
      <c r="N101">
        <v>0.15000000000000024</v>
      </c>
      <c r="O101">
        <v>-0.56999999999999995</v>
      </c>
      <c r="P101">
        <v>0.44</v>
      </c>
      <c r="Q101">
        <v>1.94</v>
      </c>
      <c r="R101">
        <v>0.04</v>
      </c>
      <c r="S101">
        <v>-0.36</v>
      </c>
      <c r="T101">
        <v>-0.57999999999999996</v>
      </c>
      <c r="U101">
        <v>-0.71</v>
      </c>
      <c r="V101">
        <v>-0.02</v>
      </c>
      <c r="W101">
        <v>0.71</v>
      </c>
    </row>
    <row r="102" spans="2:23" x14ac:dyDescent="0.35">
      <c r="B102" t="str">
        <v>_______</v>
      </c>
      <c r="C102">
        <v>1</v>
      </c>
      <c r="D102" t="str">
        <v>Ivica Zubac</v>
      </c>
      <c r="E102" t="str">
        <v>C</v>
      </c>
      <c r="F102" t="str">
        <v>LAC</v>
      </c>
      <c r="G102">
        <v>68</v>
      </c>
      <c r="H102">
        <v>24.1</v>
      </c>
      <c r="I102">
        <v>1</v>
      </c>
      <c r="J102">
        <v>0.7366666666666668</v>
      </c>
      <c r="K102">
        <v>0.7366666666666668</v>
      </c>
      <c r="L102">
        <v>1.3033333333333335</v>
      </c>
      <c r="M102">
        <v>1.1711111111111114</v>
      </c>
      <c r="N102">
        <v>0.29277777777777791</v>
      </c>
      <c r="O102">
        <v>2.2200000000000002</v>
      </c>
      <c r="P102">
        <v>-0.46</v>
      </c>
      <c r="Q102">
        <v>-1.75</v>
      </c>
      <c r="R102">
        <v>-0.36</v>
      </c>
      <c r="S102">
        <v>1.51</v>
      </c>
      <c r="T102">
        <v>-0.6</v>
      </c>
      <c r="U102">
        <v>-1.56</v>
      </c>
      <c r="V102">
        <v>1.31</v>
      </c>
      <c r="W102">
        <v>0.47</v>
      </c>
    </row>
    <row r="103" spans="2:23" x14ac:dyDescent="0.35">
      <c r="B103" t="str">
        <v>_______</v>
      </c>
      <c r="C103">
        <v>1</v>
      </c>
      <c r="D103" t="str">
        <v>Steven Adams</v>
      </c>
      <c r="E103" t="str">
        <v>C</v>
      </c>
      <c r="F103" t="str">
        <v>NOP</v>
      </c>
      <c r="G103">
        <v>70</v>
      </c>
      <c r="H103">
        <v>27.4</v>
      </c>
      <c r="I103">
        <v>1</v>
      </c>
      <c r="J103">
        <v>0.68055555555555525</v>
      </c>
      <c r="K103">
        <v>0.68055555555555525</v>
      </c>
      <c r="L103">
        <v>0.75833333333333308</v>
      </c>
      <c r="M103">
        <v>3.3055555555555554</v>
      </c>
      <c r="N103">
        <v>0.91388888888888864</v>
      </c>
      <c r="O103">
        <v>2.58</v>
      </c>
      <c r="P103">
        <v>-2.7</v>
      </c>
      <c r="Q103">
        <v>-1.75</v>
      </c>
      <c r="R103">
        <v>-0.28999999999999998</v>
      </c>
      <c r="S103">
        <v>1.92</v>
      </c>
      <c r="T103">
        <v>-0.08</v>
      </c>
      <c r="U103">
        <v>-0.2</v>
      </c>
      <c r="V103">
        <v>1.46</v>
      </c>
      <c r="W103">
        <v>-0.24</v>
      </c>
    </row>
    <row r="104" spans="2:23" x14ac:dyDescent="0.35">
      <c r="B104" t="str">
        <v>_______</v>
      </c>
      <c r="C104">
        <v>1</v>
      </c>
      <c r="D104" t="str">
        <v>Josh Richardson</v>
      </c>
      <c r="E104" t="str">
        <v>SG, SF</v>
      </c>
      <c r="F104" t="str">
        <v>DAL</v>
      </c>
      <c r="G104">
        <v>66</v>
      </c>
      <c r="H104">
        <v>32.299999999999997</v>
      </c>
      <c r="I104">
        <v>1</v>
      </c>
      <c r="J104">
        <v>0.67833333333333312</v>
      </c>
      <c r="K104">
        <v>0.67833333333333312</v>
      </c>
      <c r="L104">
        <v>0.56833333333333325</v>
      </c>
      <c r="M104">
        <v>0.28416666666666651</v>
      </c>
      <c r="N104">
        <v>1.3841666666666663</v>
      </c>
      <c r="O104">
        <v>-0.55000000000000004</v>
      </c>
      <c r="P104">
        <v>0.43</v>
      </c>
      <c r="Q104">
        <v>0.61</v>
      </c>
      <c r="R104">
        <v>0.28999999999999998</v>
      </c>
      <c r="S104">
        <v>-0.59</v>
      </c>
      <c r="T104">
        <v>0.12</v>
      </c>
      <c r="U104">
        <v>0.49</v>
      </c>
      <c r="V104">
        <v>0.71</v>
      </c>
      <c r="W104">
        <v>-0.77</v>
      </c>
    </row>
    <row r="105" spans="2:23" x14ac:dyDescent="0.35">
      <c r="B105" t="str">
        <v>_______</v>
      </c>
      <c r="C105">
        <v>1</v>
      </c>
      <c r="D105" t="str">
        <v>Serge Ibaka</v>
      </c>
      <c r="E105" t="str">
        <v>C, PF</v>
      </c>
      <c r="F105" t="str">
        <v>LAC</v>
      </c>
      <c r="G105">
        <v>62</v>
      </c>
      <c r="H105">
        <v>28.2</v>
      </c>
      <c r="I105">
        <v>1</v>
      </c>
      <c r="J105">
        <v>0.66305555555555584</v>
      </c>
      <c r="K105">
        <v>0.66305555555555584</v>
      </c>
      <c r="L105">
        <v>1.1883333333333332</v>
      </c>
      <c r="M105">
        <v>1.3863888888888891</v>
      </c>
      <c r="N105">
        <v>1.1366666666666669</v>
      </c>
      <c r="O105">
        <v>1.51</v>
      </c>
      <c r="P105">
        <v>-0.84</v>
      </c>
      <c r="Q105">
        <v>-0.24</v>
      </c>
      <c r="R105">
        <v>0.37</v>
      </c>
      <c r="S105">
        <v>1.43</v>
      </c>
      <c r="T105">
        <v>-0.61</v>
      </c>
      <c r="U105">
        <v>-0.98</v>
      </c>
      <c r="V105">
        <v>0.68</v>
      </c>
      <c r="W105">
        <v>-0.55000000000000004</v>
      </c>
    </row>
    <row r="106" spans="2:23" x14ac:dyDescent="0.35">
      <c r="B106" t="str">
        <v>_______</v>
      </c>
      <c r="C106">
        <v>1</v>
      </c>
      <c r="D106" t="str">
        <v>DeAndre Jordan</v>
      </c>
      <c r="E106" t="str">
        <v>C</v>
      </c>
      <c r="F106" t="str">
        <v>BRO</v>
      </c>
      <c r="G106">
        <v>68</v>
      </c>
      <c r="H106">
        <v>22</v>
      </c>
      <c r="I106">
        <v>1</v>
      </c>
      <c r="J106">
        <v>0.65166666666666662</v>
      </c>
      <c r="K106">
        <v>0.65166666666666662</v>
      </c>
      <c r="L106">
        <v>1.0294444444444444</v>
      </c>
      <c r="M106">
        <v>1.501666666666666</v>
      </c>
      <c r="N106">
        <v>0.491111111111111</v>
      </c>
      <c r="O106">
        <v>2.65</v>
      </c>
      <c r="P106">
        <v>-0.9</v>
      </c>
      <c r="Q106">
        <v>-1.75</v>
      </c>
      <c r="R106">
        <v>-0.74</v>
      </c>
      <c r="S106">
        <v>2.11</v>
      </c>
      <c r="T106">
        <v>-0.4</v>
      </c>
      <c r="U106">
        <v>-1.47</v>
      </c>
      <c r="V106">
        <v>1.02</v>
      </c>
      <c r="W106">
        <v>0.17</v>
      </c>
    </row>
    <row r="107" spans="2:23" x14ac:dyDescent="0.35">
      <c r="B107" t="str">
        <v>_______</v>
      </c>
      <c r="C107">
        <v>1</v>
      </c>
      <c r="D107" t="str">
        <v>Mike Conley</v>
      </c>
      <c r="E107" t="str">
        <v>PG</v>
      </c>
      <c r="F107" t="str">
        <v>UTA</v>
      </c>
      <c r="G107">
        <v>58</v>
      </c>
      <c r="H107">
        <v>33.799999999999997</v>
      </c>
      <c r="I107">
        <v>1</v>
      </c>
      <c r="J107">
        <v>0.59611111111111126</v>
      </c>
      <c r="K107">
        <v>0.59611111111111126</v>
      </c>
      <c r="L107">
        <v>-0.59611111111111093</v>
      </c>
      <c r="M107">
        <v>-4.0277777777777635E-2</v>
      </c>
      <c r="N107">
        <v>1.3372222222222223</v>
      </c>
      <c r="O107">
        <v>-1.21</v>
      </c>
      <c r="P107">
        <v>0.79</v>
      </c>
      <c r="Q107">
        <v>0.93</v>
      </c>
      <c r="R107">
        <v>0.64</v>
      </c>
      <c r="S107">
        <v>-0.43</v>
      </c>
      <c r="T107">
        <v>1.48</v>
      </c>
      <c r="U107">
        <v>0.46</v>
      </c>
      <c r="V107">
        <v>-1</v>
      </c>
      <c r="W107">
        <v>-0.92</v>
      </c>
    </row>
    <row r="108" spans="2:23" x14ac:dyDescent="0.35">
      <c r="B108" t="str">
        <v>_______</v>
      </c>
      <c r="C108">
        <v>1</v>
      </c>
      <c r="D108" t="str">
        <v xml:space="preserve">Terrence Ross </v>
      </c>
      <c r="E108" t="str">
        <v>SG, SF</v>
      </c>
      <c r="F108" t="str">
        <v>ORL</v>
      </c>
      <c r="G108">
        <v>67</v>
      </c>
      <c r="H108">
        <v>27.4</v>
      </c>
      <c r="I108">
        <v>1</v>
      </c>
      <c r="J108">
        <v>0.5676388888888888</v>
      </c>
      <c r="K108">
        <v>0.5676388888888888</v>
      </c>
      <c r="L108">
        <v>1.2469444444444444</v>
      </c>
      <c r="M108">
        <v>-0.316388888888889</v>
      </c>
      <c r="N108">
        <v>-3.7222222222222358E-2</v>
      </c>
      <c r="O108">
        <v>-1.04</v>
      </c>
      <c r="P108">
        <v>0.95</v>
      </c>
      <c r="Q108">
        <v>1.24</v>
      </c>
      <c r="R108">
        <v>0.26</v>
      </c>
      <c r="S108">
        <v>-0.65</v>
      </c>
      <c r="T108">
        <v>-0.73</v>
      </c>
      <c r="U108">
        <v>0.49</v>
      </c>
      <c r="V108">
        <v>-0.56000000000000005</v>
      </c>
      <c r="W108">
        <v>0.65</v>
      </c>
    </row>
    <row r="109" spans="2:23" x14ac:dyDescent="0.35">
      <c r="B109" t="str">
        <v>_______</v>
      </c>
      <c r="C109">
        <v>1</v>
      </c>
      <c r="D109" t="str">
        <v>Danilo Gallinari</v>
      </c>
      <c r="E109" t="str">
        <v>PF, SF</v>
      </c>
      <c r="F109" t="str">
        <v>ATL</v>
      </c>
      <c r="G109">
        <v>58</v>
      </c>
      <c r="H109">
        <v>26.2</v>
      </c>
      <c r="I109">
        <v>1</v>
      </c>
      <c r="J109">
        <v>0.53972222222222221</v>
      </c>
      <c r="K109">
        <v>0.53972222222222221</v>
      </c>
      <c r="L109">
        <v>0.98277777777777775</v>
      </c>
      <c r="M109">
        <v>-1.1922222222222225</v>
      </c>
      <c r="N109">
        <v>0.16111111111111109</v>
      </c>
      <c r="O109">
        <v>-0.28999999999999998</v>
      </c>
      <c r="P109">
        <v>2.15</v>
      </c>
      <c r="Q109">
        <v>0.93</v>
      </c>
      <c r="R109">
        <v>0.19</v>
      </c>
      <c r="S109">
        <v>-0.31</v>
      </c>
      <c r="T109">
        <v>-0.55000000000000004</v>
      </c>
      <c r="U109">
        <v>-0.85</v>
      </c>
      <c r="V109">
        <v>-1.07</v>
      </c>
      <c r="W109">
        <v>0.47</v>
      </c>
    </row>
    <row r="110" spans="2:23" x14ac:dyDescent="0.35">
      <c r="B110" t="str">
        <v>_______</v>
      </c>
      <c r="C110">
        <v>1</v>
      </c>
      <c r="D110" t="str">
        <v>Nemanja Bjelica</v>
      </c>
      <c r="E110" t="str">
        <v>PF</v>
      </c>
      <c r="F110" t="str">
        <v>SAC</v>
      </c>
      <c r="G110">
        <v>70</v>
      </c>
      <c r="H110">
        <v>24.2</v>
      </c>
      <c r="I110">
        <v>1</v>
      </c>
      <c r="J110">
        <v>0.53472222222222221</v>
      </c>
      <c r="K110">
        <v>0.53472222222222221</v>
      </c>
      <c r="L110">
        <v>0.56388888888888899</v>
      </c>
      <c r="M110">
        <v>0.36944444444444446</v>
      </c>
      <c r="N110">
        <v>0.15555555555555561</v>
      </c>
      <c r="O110">
        <v>0.51</v>
      </c>
      <c r="P110">
        <v>0.17</v>
      </c>
      <c r="Q110">
        <v>0.16</v>
      </c>
      <c r="R110">
        <v>-0.44</v>
      </c>
      <c r="S110">
        <v>0.3</v>
      </c>
      <c r="T110">
        <v>-0.03</v>
      </c>
      <c r="U110">
        <v>-0.49</v>
      </c>
      <c r="V110">
        <v>-0.02</v>
      </c>
      <c r="W110">
        <v>0.39</v>
      </c>
    </row>
    <row r="111" spans="2:23" x14ac:dyDescent="0.35">
      <c r="B111" t="str">
        <v>_______</v>
      </c>
      <c r="C111">
        <v>1</v>
      </c>
      <c r="D111" t="str">
        <v>Kevon Looney</v>
      </c>
      <c r="E111" t="str">
        <v>PF, C</v>
      </c>
      <c r="F111" t="str">
        <v>GSW</v>
      </c>
      <c r="G111">
        <v>64</v>
      </c>
      <c r="H111">
        <v>22.7</v>
      </c>
      <c r="I111">
        <v>1</v>
      </c>
      <c r="J111">
        <v>0.49777777777777782</v>
      </c>
      <c r="K111">
        <v>0.49777777777777782</v>
      </c>
      <c r="L111">
        <v>0.65777777777777779</v>
      </c>
      <c r="M111">
        <v>0.78222222222222249</v>
      </c>
      <c r="N111">
        <v>0.24888888888888885</v>
      </c>
      <c r="O111">
        <v>1.1200000000000001</v>
      </c>
      <c r="P111">
        <v>-0.32</v>
      </c>
      <c r="Q111">
        <v>-1.75</v>
      </c>
      <c r="R111">
        <v>-0.75</v>
      </c>
      <c r="S111">
        <v>0.87</v>
      </c>
      <c r="T111">
        <v>-0.18</v>
      </c>
      <c r="U111">
        <v>1</v>
      </c>
      <c r="V111">
        <v>0.28999999999999998</v>
      </c>
      <c r="W111">
        <v>0.28000000000000003</v>
      </c>
    </row>
    <row r="112" spans="2:23" x14ac:dyDescent="0.35">
      <c r="B112" t="str">
        <v>_______</v>
      </c>
      <c r="C112">
        <v>1</v>
      </c>
      <c r="D112" t="str">
        <v>Chris Boucher</v>
      </c>
      <c r="E112" t="str">
        <v>PF, C</v>
      </c>
      <c r="F112" t="str">
        <v>TOR</v>
      </c>
      <c r="G112">
        <v>64</v>
      </c>
      <c r="H112">
        <v>18.399999999999999</v>
      </c>
      <c r="I112">
        <v>1</v>
      </c>
      <c r="J112">
        <v>0.49777777777777782</v>
      </c>
      <c r="K112">
        <v>0.49777777777777782</v>
      </c>
      <c r="L112">
        <v>1.4755555555555555</v>
      </c>
      <c r="M112">
        <v>0.31111111111111112</v>
      </c>
      <c r="N112">
        <v>-0.40888888888888886</v>
      </c>
      <c r="O112">
        <v>0.06</v>
      </c>
      <c r="P112">
        <v>0.21</v>
      </c>
      <c r="Q112">
        <v>-0.79</v>
      </c>
      <c r="R112">
        <v>-0.63</v>
      </c>
      <c r="S112">
        <v>0.55000000000000004</v>
      </c>
      <c r="T112">
        <v>-1.1000000000000001</v>
      </c>
      <c r="U112">
        <v>-0.85</v>
      </c>
      <c r="V112">
        <v>2.09</v>
      </c>
      <c r="W112">
        <v>1.02</v>
      </c>
    </row>
    <row r="113" spans="2:23" x14ac:dyDescent="0.35">
      <c r="B113" t="str">
        <v>_______</v>
      </c>
      <c r="C113">
        <v>1</v>
      </c>
      <c r="D113" t="str">
        <v>Aaron Gordon</v>
      </c>
      <c r="E113" t="str">
        <v>PF</v>
      </c>
      <c r="F113" t="str">
        <v>ORL</v>
      </c>
      <c r="G113">
        <v>68</v>
      </c>
      <c r="H113">
        <v>32.5</v>
      </c>
      <c r="I113">
        <v>1</v>
      </c>
      <c r="J113">
        <v>0.46277777777777768</v>
      </c>
      <c r="K113">
        <v>0.46277777777777768</v>
      </c>
      <c r="L113">
        <v>-0.21722222222222234</v>
      </c>
      <c r="M113">
        <v>1.4072222222222224</v>
      </c>
      <c r="N113">
        <v>0.54777777777777759</v>
      </c>
      <c r="O113">
        <v>-0.6</v>
      </c>
      <c r="P113">
        <v>-1</v>
      </c>
      <c r="Q113">
        <v>-0.12</v>
      </c>
      <c r="R113">
        <v>0.32</v>
      </c>
      <c r="S113">
        <v>1.27</v>
      </c>
      <c r="T113">
        <v>0.72</v>
      </c>
      <c r="U113">
        <v>-0.2</v>
      </c>
      <c r="V113">
        <v>0.19</v>
      </c>
      <c r="W113">
        <v>-0.09</v>
      </c>
    </row>
    <row r="114" spans="2:23" x14ac:dyDescent="0.35">
      <c r="B114" t="str">
        <v>_______</v>
      </c>
      <c r="C114">
        <v>1</v>
      </c>
      <c r="D114" t="str">
        <v>JaVale McGee</v>
      </c>
      <c r="E114" t="str">
        <v>C</v>
      </c>
      <c r="F114" t="str">
        <v>CLE</v>
      </c>
      <c r="G114">
        <v>68</v>
      </c>
      <c r="H114">
        <v>17.2</v>
      </c>
      <c r="I114">
        <v>1</v>
      </c>
      <c r="J114">
        <v>0.37777777777777799</v>
      </c>
      <c r="K114">
        <v>0.37777777777777799</v>
      </c>
      <c r="L114">
        <v>1.4261111111111113</v>
      </c>
      <c r="M114">
        <v>0.94444444444444486</v>
      </c>
      <c r="N114">
        <v>-0.42499999999999971</v>
      </c>
      <c r="O114">
        <v>2.16</v>
      </c>
      <c r="P114">
        <v>-0.6</v>
      </c>
      <c r="Q114">
        <v>-1.75</v>
      </c>
      <c r="R114">
        <v>-0.97</v>
      </c>
      <c r="S114">
        <v>0.51</v>
      </c>
      <c r="T114">
        <v>-1.1100000000000001</v>
      </c>
      <c r="U114">
        <v>-0.93</v>
      </c>
      <c r="V114">
        <v>2.2400000000000002</v>
      </c>
      <c r="W114">
        <v>0.85</v>
      </c>
    </row>
    <row r="115" spans="2:23" x14ac:dyDescent="0.35">
      <c r="B115" t="str">
        <v>_______</v>
      </c>
      <c r="C115">
        <v>1</v>
      </c>
      <c r="D115" t="str">
        <v>Bogdan Bogdanovic</v>
      </c>
      <c r="E115" t="str">
        <v>SG, SF</v>
      </c>
      <c r="F115" t="str">
        <v>ATL</v>
      </c>
      <c r="G115">
        <v>62</v>
      </c>
      <c r="H115">
        <v>29.8</v>
      </c>
      <c r="I115">
        <v>1</v>
      </c>
      <c r="J115">
        <v>0.37027777777777793</v>
      </c>
      <c r="K115">
        <v>0.37027777777777793</v>
      </c>
      <c r="L115">
        <v>8.6111111111111197E-3</v>
      </c>
      <c r="M115">
        <v>0.32722222222222241</v>
      </c>
      <c r="N115">
        <v>0.44777777777777794</v>
      </c>
      <c r="O115">
        <v>-0.3</v>
      </c>
      <c r="P115">
        <v>0.05</v>
      </c>
      <c r="Q115">
        <v>1.22</v>
      </c>
      <c r="R115">
        <v>0.21</v>
      </c>
      <c r="S115">
        <v>-0.62</v>
      </c>
      <c r="T115">
        <v>0.42</v>
      </c>
      <c r="U115">
        <v>0.37</v>
      </c>
      <c r="V115">
        <v>-0.83</v>
      </c>
      <c r="W115">
        <v>-0.09</v>
      </c>
    </row>
    <row r="116" spans="2:23" x14ac:dyDescent="0.35">
      <c r="B116" t="str">
        <v>_______</v>
      </c>
      <c r="C116">
        <v>1</v>
      </c>
      <c r="D116" t="str">
        <v>Marc Gasol</v>
      </c>
      <c r="E116" t="str">
        <v>C</v>
      </c>
      <c r="F116" t="str">
        <v>LAL</v>
      </c>
      <c r="G116">
        <v>60</v>
      </c>
      <c r="H116">
        <v>25.7</v>
      </c>
      <c r="I116">
        <v>1</v>
      </c>
      <c r="J116">
        <v>0.36666666666666664</v>
      </c>
      <c r="K116">
        <v>0.36666666666666664</v>
      </c>
      <c r="L116">
        <v>-4.1666666666666706E-2</v>
      </c>
      <c r="M116">
        <v>0.55833333333333335</v>
      </c>
      <c r="N116">
        <v>0.14999999999999997</v>
      </c>
      <c r="O116">
        <v>-0.42</v>
      </c>
      <c r="P116">
        <v>-0.23</v>
      </c>
      <c r="Q116">
        <v>-0.22</v>
      </c>
      <c r="R116">
        <v>-0.84</v>
      </c>
      <c r="S116">
        <v>0.65</v>
      </c>
      <c r="T116">
        <v>0.49</v>
      </c>
      <c r="U116">
        <v>-0.2</v>
      </c>
      <c r="V116">
        <v>0.95</v>
      </c>
      <c r="W116">
        <v>0.26</v>
      </c>
    </row>
    <row r="117" spans="2:23" x14ac:dyDescent="0.35">
      <c r="B117" t="str">
        <v>_______</v>
      </c>
      <c r="C117">
        <v>1</v>
      </c>
      <c r="D117" t="str">
        <v>Alec Burks</v>
      </c>
      <c r="E117" t="str">
        <v>SG</v>
      </c>
      <c r="F117" t="str">
        <v>NYK</v>
      </c>
      <c r="G117">
        <v>60</v>
      </c>
      <c r="H117">
        <v>28.7</v>
      </c>
      <c r="I117">
        <v>1</v>
      </c>
      <c r="J117">
        <v>0.35000000000000009</v>
      </c>
      <c r="K117">
        <v>0.35000000000000009</v>
      </c>
      <c r="L117">
        <v>8.3333333333333412E-2</v>
      </c>
      <c r="M117">
        <v>-0.92499999999999993</v>
      </c>
      <c r="N117">
        <v>0.38333333333333341</v>
      </c>
      <c r="O117">
        <v>-1.24</v>
      </c>
      <c r="P117">
        <v>1.53</v>
      </c>
      <c r="Q117">
        <v>0.2</v>
      </c>
      <c r="R117">
        <v>0.08</v>
      </c>
      <c r="S117">
        <v>-0.05</v>
      </c>
      <c r="T117">
        <v>0.32</v>
      </c>
      <c r="U117">
        <v>0.2</v>
      </c>
      <c r="V117">
        <v>-0.57999999999999996</v>
      </c>
      <c r="W117">
        <v>-0.04</v>
      </c>
    </row>
    <row r="118" spans="2:23" x14ac:dyDescent="0.35">
      <c r="B118" t="str">
        <v>_______</v>
      </c>
      <c r="C118">
        <v>1</v>
      </c>
      <c r="D118" t="str">
        <v>Patrick Beverley</v>
      </c>
      <c r="E118" t="str">
        <v>PG</v>
      </c>
      <c r="F118" t="str">
        <v>LAC</v>
      </c>
      <c r="G118">
        <v>60</v>
      </c>
      <c r="H118">
        <v>26.9</v>
      </c>
      <c r="I118">
        <v>1</v>
      </c>
      <c r="J118">
        <v>0.31666666666666671</v>
      </c>
      <c r="K118">
        <v>0.31666666666666671</v>
      </c>
      <c r="L118">
        <v>-0.27499999999999997</v>
      </c>
      <c r="M118">
        <v>0.70000000000000007</v>
      </c>
      <c r="N118">
        <v>0.12500000000000006</v>
      </c>
      <c r="O118">
        <v>-0.41</v>
      </c>
      <c r="P118">
        <v>-0.46</v>
      </c>
      <c r="Q118">
        <v>0.17</v>
      </c>
      <c r="R118">
        <v>-0.73</v>
      </c>
      <c r="S118">
        <v>0.28000000000000003</v>
      </c>
      <c r="T118">
        <v>0.71</v>
      </c>
      <c r="U118">
        <v>0.61</v>
      </c>
      <c r="V118">
        <v>-0.02</v>
      </c>
      <c r="W118">
        <v>0.23</v>
      </c>
    </row>
    <row r="119" spans="2:23" x14ac:dyDescent="0.35">
      <c r="B119" t="str">
        <v>_______</v>
      </c>
      <c r="C119">
        <v>1</v>
      </c>
      <c r="D119" t="str">
        <v>Larry Nance Jr.</v>
      </c>
      <c r="E119" t="str">
        <v xml:space="preserve"> PF, C</v>
      </c>
      <c r="F119" t="str">
        <v>CLE</v>
      </c>
      <c r="G119">
        <v>56</v>
      </c>
      <c r="H119">
        <v>25.8</v>
      </c>
      <c r="I119">
        <v>1</v>
      </c>
      <c r="J119">
        <v>0.2877777777777778</v>
      </c>
      <c r="K119">
        <v>0.2877777777777778</v>
      </c>
      <c r="L119">
        <v>0.45888888888888896</v>
      </c>
      <c r="M119">
        <v>0.64555555555555555</v>
      </c>
      <c r="N119">
        <v>7.7777777777778279E-3</v>
      </c>
      <c r="O119">
        <v>1.29</v>
      </c>
      <c r="P119">
        <v>-0.46</v>
      </c>
      <c r="Q119">
        <v>-0.59</v>
      </c>
      <c r="R119">
        <v>-0.49</v>
      </c>
      <c r="S119">
        <v>0.18</v>
      </c>
      <c r="T119">
        <v>-0.22</v>
      </c>
      <c r="U119">
        <v>0.49</v>
      </c>
      <c r="V119">
        <v>-0.19</v>
      </c>
      <c r="W119">
        <v>0.36</v>
      </c>
    </row>
    <row r="120" spans="2:23" x14ac:dyDescent="0.35">
      <c r="B120" t="str">
        <v>_______</v>
      </c>
      <c r="C120">
        <v>1</v>
      </c>
      <c r="D120" t="str">
        <v>PJ Washington</v>
      </c>
      <c r="E120" t="str">
        <v>PF</v>
      </c>
      <c r="F120" t="str">
        <v>CHA</v>
      </c>
      <c r="G120">
        <v>70</v>
      </c>
      <c r="H120">
        <v>32.4</v>
      </c>
      <c r="I120">
        <v>1</v>
      </c>
      <c r="J120">
        <v>0.26250000000000018</v>
      </c>
      <c r="K120">
        <v>0.26250000000000018</v>
      </c>
      <c r="L120">
        <v>0.36944444444444463</v>
      </c>
      <c r="M120">
        <v>1.4291666666666669</v>
      </c>
      <c r="N120">
        <v>0.68055555555555569</v>
      </c>
      <c r="O120">
        <v>0.09</v>
      </c>
      <c r="P120">
        <v>-1.2</v>
      </c>
      <c r="Q120">
        <v>0.28999999999999998</v>
      </c>
      <c r="R120">
        <v>0.24</v>
      </c>
      <c r="S120">
        <v>0.44</v>
      </c>
      <c r="T120">
        <v>-0.11</v>
      </c>
      <c r="U120">
        <v>0.15</v>
      </c>
      <c r="V120">
        <v>0.8</v>
      </c>
      <c r="W120">
        <v>-0.43</v>
      </c>
    </row>
    <row r="121" spans="2:23" x14ac:dyDescent="0.35">
      <c r="B121" t="str">
        <v>_______</v>
      </c>
      <c r="C121">
        <v>1</v>
      </c>
      <c r="D121" t="str">
        <v>Paul Millsap</v>
      </c>
      <c r="E121" t="str">
        <v>PF, C</v>
      </c>
      <c r="F121" t="str">
        <v>DEN</v>
      </c>
      <c r="G121">
        <v>60</v>
      </c>
      <c r="H121">
        <v>24.1</v>
      </c>
      <c r="I121">
        <v>1</v>
      </c>
      <c r="J121">
        <v>0.24999999999999992</v>
      </c>
      <c r="K121">
        <v>0.24999999999999992</v>
      </c>
      <c r="L121">
        <v>0.68333333333333324</v>
      </c>
      <c r="M121">
        <v>-0.14166666666666675</v>
      </c>
      <c r="N121">
        <v>8.3333333333333218E-2</v>
      </c>
      <c r="O121">
        <v>0.42</v>
      </c>
      <c r="P121">
        <v>0.47</v>
      </c>
      <c r="Q121">
        <v>-0.5</v>
      </c>
      <c r="R121">
        <v>-0.25</v>
      </c>
      <c r="S121">
        <v>0.35</v>
      </c>
      <c r="T121">
        <v>-0.52</v>
      </c>
      <c r="U121">
        <v>-0.02</v>
      </c>
      <c r="V121">
        <v>0.15</v>
      </c>
      <c r="W121">
        <v>0.2</v>
      </c>
    </row>
    <row r="122" spans="2:23" x14ac:dyDescent="0.35">
      <c r="B122" t="str">
        <v>_______</v>
      </c>
      <c r="C122">
        <v>1</v>
      </c>
      <c r="D122" t="str">
        <v xml:space="preserve">Marvin Bagley III </v>
      </c>
      <c r="E122" t="str">
        <v>PF</v>
      </c>
      <c r="F122" t="str">
        <v>SAC</v>
      </c>
      <c r="G122">
        <v>58</v>
      </c>
      <c r="H122">
        <v>28.6</v>
      </c>
      <c r="I122">
        <v>1</v>
      </c>
      <c r="J122">
        <v>0.20138888888888898</v>
      </c>
      <c r="K122">
        <v>0.20138888888888898</v>
      </c>
      <c r="L122">
        <v>0.94250000000000012</v>
      </c>
      <c r="M122">
        <v>8.0555555555556976E-3</v>
      </c>
      <c r="N122">
        <v>0.29805555555555563</v>
      </c>
      <c r="O122">
        <v>0.43</v>
      </c>
      <c r="P122">
        <v>0.24</v>
      </c>
      <c r="Q122">
        <v>-1.26</v>
      </c>
      <c r="R122">
        <v>0.26</v>
      </c>
      <c r="S122">
        <v>1.37</v>
      </c>
      <c r="T122">
        <v>-0.92</v>
      </c>
      <c r="U122">
        <v>-0.85</v>
      </c>
      <c r="V122">
        <v>1.1000000000000001</v>
      </c>
      <c r="W122">
        <v>-0.12</v>
      </c>
    </row>
    <row r="123" spans="2:23" x14ac:dyDescent="0.35">
      <c r="B123" t="str">
        <v>_______</v>
      </c>
      <c r="C123">
        <v>1</v>
      </c>
      <c r="D123" t="str">
        <v>Donte DiVincenzo</v>
      </c>
      <c r="E123" t="str">
        <v>SG, PG</v>
      </c>
      <c r="F123" t="str">
        <v>MIL</v>
      </c>
      <c r="G123">
        <v>68</v>
      </c>
      <c r="H123">
        <v>25.2</v>
      </c>
      <c r="I123">
        <v>1</v>
      </c>
      <c r="J123">
        <v>0.17944444444444435</v>
      </c>
      <c r="K123">
        <v>0.17944444444444435</v>
      </c>
      <c r="L123">
        <v>0.16999999999999993</v>
      </c>
      <c r="M123">
        <v>0.35888888888888881</v>
      </c>
      <c r="N123">
        <v>0.16055555555555548</v>
      </c>
      <c r="O123">
        <v>-0.06</v>
      </c>
      <c r="P123">
        <v>-0.19</v>
      </c>
      <c r="Q123">
        <v>-0.12</v>
      </c>
      <c r="R123">
        <v>-0.45</v>
      </c>
      <c r="S123">
        <v>0.2</v>
      </c>
      <c r="T123">
        <v>0.01</v>
      </c>
      <c r="U123">
        <v>1.27</v>
      </c>
      <c r="V123">
        <v>-0.49</v>
      </c>
      <c r="W123">
        <v>0.02</v>
      </c>
    </row>
    <row r="124" spans="2:23" x14ac:dyDescent="0.35">
      <c r="B124" t="str">
        <v>_______</v>
      </c>
      <c r="C124">
        <v>1</v>
      </c>
      <c r="D124" t="str">
        <v xml:space="preserve">Malik Beasley </v>
      </c>
      <c r="E124" t="str">
        <v>SG</v>
      </c>
      <c r="F124" t="str">
        <v>MIN</v>
      </c>
      <c r="G124">
        <v>64</v>
      </c>
      <c r="H124">
        <v>26.3</v>
      </c>
      <c r="I124">
        <v>1</v>
      </c>
      <c r="J124">
        <v>0.16888888888888909</v>
      </c>
      <c r="K124">
        <v>0.16888888888888909</v>
      </c>
      <c r="L124">
        <v>0.55111111111111122</v>
      </c>
      <c r="M124">
        <v>-0.17777777777777776</v>
      </c>
      <c r="N124">
        <v>-9.7777777777777561E-2</v>
      </c>
      <c r="O124">
        <v>-0.15</v>
      </c>
      <c r="P124">
        <v>0.39</v>
      </c>
      <c r="Q124">
        <v>1.1100000000000001</v>
      </c>
      <c r="R124">
        <v>0.12</v>
      </c>
      <c r="S124">
        <v>-0.83</v>
      </c>
      <c r="T124">
        <v>-0.43</v>
      </c>
      <c r="U124">
        <v>0.61</v>
      </c>
      <c r="V124">
        <v>-0.93</v>
      </c>
      <c r="W124">
        <v>0.3</v>
      </c>
    </row>
    <row r="125" spans="2:23" x14ac:dyDescent="0.35">
      <c r="B125" t="str">
        <v>_______</v>
      </c>
      <c r="C125">
        <v>1</v>
      </c>
      <c r="D125" t="str">
        <v>Derrick Jones Jr.</v>
      </c>
      <c r="E125" t="str">
        <v>SF, SG</v>
      </c>
      <c r="F125" t="str">
        <v>POR</v>
      </c>
      <c r="G125">
        <v>54</v>
      </c>
      <c r="H125">
        <v>26.4</v>
      </c>
      <c r="I125">
        <v>1</v>
      </c>
      <c r="J125">
        <v>0.14249999999999979</v>
      </c>
      <c r="K125">
        <v>0.14249999999999979</v>
      </c>
      <c r="L125">
        <v>0.64500000000000002</v>
      </c>
      <c r="M125">
        <v>0.24749999999999972</v>
      </c>
      <c r="N125">
        <v>-0.71250000000000013</v>
      </c>
      <c r="O125">
        <v>0.26</v>
      </c>
      <c r="P125">
        <v>-0.14000000000000001</v>
      </c>
      <c r="Q125">
        <v>-0.93</v>
      </c>
      <c r="R125">
        <v>-0.5</v>
      </c>
      <c r="S125">
        <v>-7.0000000000000007E-2</v>
      </c>
      <c r="T125">
        <v>-0.67</v>
      </c>
      <c r="U125">
        <v>0.66</v>
      </c>
      <c r="V125">
        <v>0.44</v>
      </c>
      <c r="W125">
        <v>1.1399999999999999</v>
      </c>
    </row>
    <row r="126" spans="2:23" x14ac:dyDescent="0.35">
      <c r="B126" t="str">
        <v>_______</v>
      </c>
      <c r="C126">
        <v>1</v>
      </c>
      <c r="D126" t="str">
        <v>Terry Rozier</v>
      </c>
      <c r="E126" t="str">
        <v>PG, SG</v>
      </c>
      <c r="F126" t="str">
        <v>CHA</v>
      </c>
      <c r="G126">
        <v>70</v>
      </c>
      <c r="H126">
        <v>27.8</v>
      </c>
      <c r="I126">
        <v>1</v>
      </c>
      <c r="J126">
        <v>0.12638888888888858</v>
      </c>
      <c r="K126">
        <v>0.12638888888888858</v>
      </c>
      <c r="L126">
        <v>-0.13611111111111143</v>
      </c>
      <c r="M126">
        <v>-0.98194444444444462</v>
      </c>
      <c r="N126">
        <v>0.7291666666666663</v>
      </c>
      <c r="O126">
        <v>-0.93</v>
      </c>
      <c r="P126">
        <v>1.1399999999999999</v>
      </c>
      <c r="Q126">
        <v>1.1299999999999999</v>
      </c>
      <c r="R126">
        <v>0.38</v>
      </c>
      <c r="S126">
        <v>-0.51</v>
      </c>
      <c r="T126">
        <v>0.27</v>
      </c>
      <c r="U126">
        <v>0.15</v>
      </c>
      <c r="V126">
        <v>-0.88</v>
      </c>
      <c r="W126">
        <v>-0.62</v>
      </c>
    </row>
    <row r="127" spans="2:23" x14ac:dyDescent="0.35">
      <c r="B127" t="str">
        <v>_______</v>
      </c>
      <c r="C127">
        <v>1</v>
      </c>
      <c r="D127" t="str">
        <v>Markelle Fultz</v>
      </c>
      <c r="E127" t="str">
        <v>PG</v>
      </c>
      <c r="F127" t="str">
        <v>ORL</v>
      </c>
      <c r="G127">
        <v>70</v>
      </c>
      <c r="H127">
        <v>30.1</v>
      </c>
      <c r="I127">
        <v>1</v>
      </c>
      <c r="J127">
        <v>0.10694444444444454</v>
      </c>
      <c r="K127">
        <v>0.10694444444444454</v>
      </c>
      <c r="L127">
        <v>-1.5555555555555554</v>
      </c>
      <c r="M127">
        <v>0.18472222222222232</v>
      </c>
      <c r="N127">
        <v>0.81666666666666676</v>
      </c>
      <c r="O127">
        <v>-0.16</v>
      </c>
      <c r="P127">
        <v>-0.08</v>
      </c>
      <c r="Q127">
        <v>-0.59</v>
      </c>
      <c r="R127">
        <v>0.17</v>
      </c>
      <c r="S127">
        <v>-0.44</v>
      </c>
      <c r="T127">
        <v>1.71</v>
      </c>
      <c r="U127">
        <v>0.98</v>
      </c>
      <c r="V127">
        <v>-0.75</v>
      </c>
      <c r="W127">
        <v>-0.73</v>
      </c>
    </row>
    <row r="128" spans="2:23" x14ac:dyDescent="0.35">
      <c r="B128" t="str">
        <v>_______</v>
      </c>
      <c r="C128">
        <v>1</v>
      </c>
      <c r="D128" t="str">
        <v>Derrick Rose</v>
      </c>
      <c r="E128" t="str">
        <v>PG</v>
      </c>
      <c r="F128" t="str">
        <v>DET</v>
      </c>
      <c r="G128">
        <v>64</v>
      </c>
      <c r="H128">
        <v>25.5</v>
      </c>
      <c r="I128">
        <v>1</v>
      </c>
      <c r="J128">
        <v>0.10666666666666656</v>
      </c>
      <c r="K128">
        <v>0.10666666666666656</v>
      </c>
      <c r="L128">
        <v>-1.0933333333333333</v>
      </c>
      <c r="M128">
        <v>-0.78222222222222204</v>
      </c>
      <c r="N128">
        <v>1.1199999999999997</v>
      </c>
      <c r="O128">
        <v>0.7</v>
      </c>
      <c r="P128">
        <v>1</v>
      </c>
      <c r="Q128">
        <v>-0.71</v>
      </c>
      <c r="R128">
        <v>0.68</v>
      </c>
      <c r="S128">
        <v>-1.01</v>
      </c>
      <c r="T128">
        <v>1.35</v>
      </c>
      <c r="U128">
        <v>-0.24</v>
      </c>
      <c r="V128">
        <v>-0.51</v>
      </c>
      <c r="W128">
        <v>-1.1399999999999999</v>
      </c>
    </row>
    <row r="129" spans="2:23" x14ac:dyDescent="0.35">
      <c r="B129" t="str">
        <v>_______</v>
      </c>
      <c r="C129">
        <v>1</v>
      </c>
      <c r="D129" t="str">
        <v>Jordan Clarkson</v>
      </c>
      <c r="E129" t="str">
        <v>SG</v>
      </c>
      <c r="F129" t="str">
        <v>UTA</v>
      </c>
      <c r="G129">
        <v>67</v>
      </c>
      <c r="H129">
        <v>24.7</v>
      </c>
      <c r="I129">
        <v>1</v>
      </c>
      <c r="J129">
        <v>7.4444444444444646E-2</v>
      </c>
      <c r="K129">
        <v>7.4444444444444646E-2</v>
      </c>
      <c r="L129">
        <v>7.4444444444444507E-2</v>
      </c>
      <c r="M129">
        <v>-1.1445833333333335</v>
      </c>
      <c r="N129">
        <v>-0.13958333333333314</v>
      </c>
      <c r="O129">
        <v>-0.33</v>
      </c>
      <c r="P129">
        <v>1.31</v>
      </c>
      <c r="Q129">
        <v>0.66</v>
      </c>
      <c r="R129">
        <v>0.34</v>
      </c>
      <c r="S129">
        <v>-0.93</v>
      </c>
      <c r="T129">
        <v>0</v>
      </c>
      <c r="U129">
        <v>-0.66</v>
      </c>
      <c r="V129">
        <v>-0.54</v>
      </c>
      <c r="W129">
        <v>0.23</v>
      </c>
    </row>
    <row r="130" spans="2:23" x14ac:dyDescent="0.35">
      <c r="B130" t="str">
        <v>_______</v>
      </c>
      <c r="C130">
        <v>1</v>
      </c>
      <c r="D130" t="str">
        <v>Will Barton</v>
      </c>
      <c r="E130" t="str">
        <v>SF, SG</v>
      </c>
      <c r="F130" t="str">
        <v>DEN</v>
      </c>
      <c r="G130">
        <v>68</v>
      </c>
      <c r="H130">
        <v>27.5</v>
      </c>
      <c r="I130">
        <v>1</v>
      </c>
      <c r="J130">
        <v>5.6666666666666768E-2</v>
      </c>
      <c r="K130">
        <v>5.6666666666666768E-2</v>
      </c>
      <c r="L130">
        <v>-0.151111111111111</v>
      </c>
      <c r="M130">
        <v>9.444444444444447E-2</v>
      </c>
      <c r="N130">
        <v>-0.19833333333333325</v>
      </c>
      <c r="O130">
        <v>-0.39</v>
      </c>
      <c r="P130">
        <v>-0.04</v>
      </c>
      <c r="Q130">
        <v>0.1</v>
      </c>
      <c r="R130">
        <v>-0.09</v>
      </c>
      <c r="S130">
        <v>0.16</v>
      </c>
      <c r="T130">
        <v>0.22</v>
      </c>
      <c r="U130">
        <v>0.02</v>
      </c>
      <c r="V130">
        <v>-0.19</v>
      </c>
      <c r="W130">
        <v>0.27</v>
      </c>
    </row>
    <row r="131" spans="2:23" x14ac:dyDescent="0.35">
      <c r="B131" t="str">
        <v>_______</v>
      </c>
      <c r="C131">
        <v>1</v>
      </c>
      <c r="D131" t="str">
        <v>P.J. Tucker</v>
      </c>
      <c r="E131" t="str">
        <v>SF, PF</v>
      </c>
      <c r="F131" t="str">
        <v>HOU</v>
      </c>
      <c r="G131">
        <v>71</v>
      </c>
      <c r="H131">
        <v>34.700000000000003</v>
      </c>
      <c r="I131">
        <v>1</v>
      </c>
      <c r="J131">
        <v>-7.8888888888888856E-2</v>
      </c>
      <c r="K131">
        <v>-7.8888888888888856E-2</v>
      </c>
      <c r="L131">
        <v>0.4043055555555557</v>
      </c>
      <c r="M131">
        <v>9.8611111111111208E-3</v>
      </c>
      <c r="N131">
        <v>-0.71</v>
      </c>
      <c r="O131">
        <v>-0.46</v>
      </c>
      <c r="P131">
        <v>-0.09</v>
      </c>
      <c r="Q131">
        <v>0</v>
      </c>
      <c r="R131">
        <v>-0.93</v>
      </c>
      <c r="S131">
        <v>0.79</v>
      </c>
      <c r="T131">
        <v>-0.49</v>
      </c>
      <c r="U131">
        <v>0.51</v>
      </c>
      <c r="V131">
        <v>-0.05</v>
      </c>
      <c r="W131">
        <v>0.64</v>
      </c>
    </row>
    <row r="132" spans="2:23" x14ac:dyDescent="0.35">
      <c r="B132" t="str">
        <v>_______</v>
      </c>
      <c r="C132">
        <v>1</v>
      </c>
      <c r="D132" t="str">
        <v>Tyler Herro</v>
      </c>
      <c r="E132" t="str">
        <v>SG</v>
      </c>
      <c r="F132" t="str">
        <v>MIA</v>
      </c>
      <c r="G132">
        <v>64</v>
      </c>
      <c r="H132">
        <v>31.2</v>
      </c>
      <c r="I132">
        <v>1</v>
      </c>
      <c r="J132">
        <v>-8.000000000000021E-2</v>
      </c>
      <c r="K132">
        <v>-8.000000000000021E-2</v>
      </c>
      <c r="L132">
        <v>-9.777777777777806E-2</v>
      </c>
      <c r="M132">
        <v>-0.93333333333333335</v>
      </c>
      <c r="N132">
        <v>0.22222222222222202</v>
      </c>
      <c r="O132">
        <v>-1.05</v>
      </c>
      <c r="P132">
        <v>0.96</v>
      </c>
      <c r="Q132">
        <v>1.17</v>
      </c>
      <c r="R132">
        <v>0.41</v>
      </c>
      <c r="S132">
        <v>-0.02</v>
      </c>
      <c r="T132">
        <v>0.02</v>
      </c>
      <c r="U132">
        <v>-0.51</v>
      </c>
      <c r="V132">
        <v>-0.73</v>
      </c>
      <c r="W132">
        <v>-0.34</v>
      </c>
    </row>
    <row r="133" spans="2:23" x14ac:dyDescent="0.35">
      <c r="B133" t="str">
        <v>_______</v>
      </c>
      <c r="C133">
        <v>1</v>
      </c>
      <c r="D133" t="str">
        <v>Seth Curry</v>
      </c>
      <c r="E133" t="str">
        <v>SG, PG</v>
      </c>
      <c r="F133" t="str">
        <v>PHI</v>
      </c>
      <c r="G133">
        <v>67</v>
      </c>
      <c r="H133">
        <v>26.7</v>
      </c>
      <c r="I133">
        <v>1</v>
      </c>
      <c r="J133">
        <v>-0.1302777777777778</v>
      </c>
      <c r="K133">
        <v>-0.1302777777777778</v>
      </c>
      <c r="L133">
        <v>0.13027777777777769</v>
      </c>
      <c r="M133">
        <v>-0.34430555555555559</v>
      </c>
      <c r="N133">
        <v>-0.50250000000000006</v>
      </c>
      <c r="O133">
        <v>0.65</v>
      </c>
      <c r="P133">
        <v>0.23</v>
      </c>
      <c r="Q133">
        <v>1.26</v>
      </c>
      <c r="R133">
        <v>0.13</v>
      </c>
      <c r="S133">
        <v>-0.97</v>
      </c>
      <c r="T133">
        <v>-0.28000000000000003</v>
      </c>
      <c r="U133">
        <v>-0.56000000000000005</v>
      </c>
      <c r="V133">
        <v>-1</v>
      </c>
      <c r="W133">
        <v>0.4</v>
      </c>
    </row>
    <row r="134" spans="2:23" x14ac:dyDescent="0.35">
      <c r="B134" t="str">
        <v>_______</v>
      </c>
      <c r="C134">
        <v>1</v>
      </c>
      <c r="D134" t="str">
        <v>Dwight Powell</v>
      </c>
      <c r="E134" t="str">
        <v>C</v>
      </c>
      <c r="F134" t="str">
        <v>DAL</v>
      </c>
      <c r="G134">
        <v>68</v>
      </c>
      <c r="H134">
        <v>26.8</v>
      </c>
      <c r="I134">
        <v>1</v>
      </c>
      <c r="J134">
        <v>-0.13222222222222213</v>
      </c>
      <c r="K134">
        <v>-0.13222222222222213</v>
      </c>
      <c r="L134">
        <v>0.34944444444444456</v>
      </c>
      <c r="M134">
        <v>1.2466666666666666</v>
      </c>
      <c r="N134">
        <v>-0.84055555555555539</v>
      </c>
      <c r="O134">
        <v>2.41</v>
      </c>
      <c r="P134">
        <v>-1.46</v>
      </c>
      <c r="Q134">
        <v>-1.44</v>
      </c>
      <c r="R134">
        <v>-0.55000000000000004</v>
      </c>
      <c r="S134">
        <v>0.44</v>
      </c>
      <c r="T134">
        <v>-0.51</v>
      </c>
      <c r="U134">
        <v>0</v>
      </c>
      <c r="V134">
        <v>0.22</v>
      </c>
      <c r="W134">
        <v>0.75</v>
      </c>
    </row>
    <row r="135" spans="2:23" x14ac:dyDescent="0.35">
      <c r="B135" t="str">
        <v>_______</v>
      </c>
      <c r="C135">
        <v>1</v>
      </c>
      <c r="D135" t="str">
        <v>Robert Williams</v>
      </c>
      <c r="E135" t="str">
        <v>PC, C</v>
      </c>
      <c r="F135" t="str">
        <v>BOS</v>
      </c>
      <c r="G135">
        <v>24</v>
      </c>
      <c r="H135">
        <v>14.2</v>
      </c>
      <c r="I135">
        <v>1</v>
      </c>
      <c r="J135">
        <v>-0.16666666666666666</v>
      </c>
      <c r="K135">
        <v>-0.16666666666666666</v>
      </c>
      <c r="L135">
        <v>0.13666666666666671</v>
      </c>
      <c r="M135">
        <v>2.666666666666654E-2</v>
      </c>
      <c r="N135">
        <v>-0.5033333333333333</v>
      </c>
      <c r="O135">
        <v>1.97</v>
      </c>
      <c r="P135">
        <v>-0.57999999999999996</v>
      </c>
      <c r="Q135">
        <v>-1.75</v>
      </c>
      <c r="R135">
        <v>-1.26</v>
      </c>
      <c r="S135">
        <v>-0.22</v>
      </c>
      <c r="T135">
        <v>-0.91</v>
      </c>
      <c r="U135">
        <v>-0.27</v>
      </c>
      <c r="V135">
        <v>1.51</v>
      </c>
      <c r="W135">
        <v>1.01</v>
      </c>
    </row>
    <row r="136" spans="2:23" x14ac:dyDescent="0.35">
      <c r="B136" t="str">
        <v>_______</v>
      </c>
      <c r="C136">
        <v>1</v>
      </c>
      <c r="D136" t="str">
        <v xml:space="preserve">James Wiseman </v>
      </c>
      <c r="E136" t="str">
        <v>C</v>
      </c>
      <c r="F136" t="str">
        <v>GSW</v>
      </c>
      <c r="G136">
        <v>65</v>
      </c>
      <c r="H136">
        <v>25.2</v>
      </c>
      <c r="I136">
        <v>1</v>
      </c>
      <c r="J136">
        <v>-0.17152777777777783</v>
      </c>
      <c r="K136">
        <v>-0.17152777777777783</v>
      </c>
      <c r="L136">
        <v>0.92083333333333339</v>
      </c>
      <c r="M136">
        <v>0.7854166666666671</v>
      </c>
      <c r="N136">
        <v>-0.69513888888888886</v>
      </c>
      <c r="O136">
        <v>1.25</v>
      </c>
      <c r="P136">
        <v>-1.06</v>
      </c>
      <c r="Q136">
        <v>-1.75</v>
      </c>
      <c r="R136">
        <v>-0.47</v>
      </c>
      <c r="S136">
        <v>1.35</v>
      </c>
      <c r="T136">
        <v>-1.21</v>
      </c>
      <c r="U136">
        <v>-1.44</v>
      </c>
      <c r="V136">
        <v>2.56</v>
      </c>
      <c r="W136">
        <v>0.57999999999999996</v>
      </c>
    </row>
    <row r="137" spans="2:23" x14ac:dyDescent="0.35">
      <c r="B137" t="str">
        <v>_______</v>
      </c>
      <c r="C137">
        <v>1</v>
      </c>
      <c r="D137" t="str">
        <v xml:space="preserve">DeMarcus Cousins </v>
      </c>
      <c r="E137" t="str">
        <v>C</v>
      </c>
      <c r="F137" t="str">
        <v>HOU</v>
      </c>
      <c r="G137">
        <v>30</v>
      </c>
      <c r="H137">
        <v>23.2</v>
      </c>
      <c r="I137">
        <v>1</v>
      </c>
      <c r="J137">
        <v>-0.17500000000000007</v>
      </c>
      <c r="K137">
        <v>-0.17500000000000007</v>
      </c>
      <c r="L137">
        <v>-4.1666666666666755E-2</v>
      </c>
      <c r="M137">
        <v>0.16250000000000006</v>
      </c>
      <c r="N137">
        <v>0.1291666666666666</v>
      </c>
      <c r="O137">
        <v>0.53</v>
      </c>
      <c r="P137">
        <v>-0.81</v>
      </c>
      <c r="Q137">
        <v>-0.66</v>
      </c>
      <c r="R137">
        <v>-0.47</v>
      </c>
      <c r="S137">
        <v>0.65</v>
      </c>
      <c r="T137">
        <v>-0.32</v>
      </c>
      <c r="U137">
        <v>-0.05</v>
      </c>
      <c r="V137">
        <v>1.44</v>
      </c>
      <c r="W137">
        <v>-0.73</v>
      </c>
    </row>
    <row r="138" spans="2:23" x14ac:dyDescent="0.35">
      <c r="B138" t="str">
        <v>_______</v>
      </c>
      <c r="C138">
        <v>1</v>
      </c>
      <c r="D138" t="str">
        <v>Montrezl Harrell</v>
      </c>
      <c r="E138" t="str">
        <v>C, PF</v>
      </c>
      <c r="F138" t="str">
        <v>LAL</v>
      </c>
      <c r="G138">
        <v>64</v>
      </c>
      <c r="H138">
        <v>26.1</v>
      </c>
      <c r="I138">
        <v>1</v>
      </c>
      <c r="J138">
        <v>-0.17777777777777795</v>
      </c>
      <c r="K138">
        <v>-0.17777777777777795</v>
      </c>
      <c r="L138">
        <v>0.31111111111111095</v>
      </c>
      <c r="M138">
        <v>2.0266666666666664</v>
      </c>
      <c r="N138">
        <v>-0.21333333333333351</v>
      </c>
      <c r="O138">
        <v>3.26</v>
      </c>
      <c r="P138">
        <v>-2.48</v>
      </c>
      <c r="Q138">
        <v>-1.75</v>
      </c>
      <c r="R138">
        <v>0.44</v>
      </c>
      <c r="S138">
        <v>0.64</v>
      </c>
      <c r="T138">
        <v>-0.55000000000000004</v>
      </c>
      <c r="U138">
        <v>-0.9</v>
      </c>
      <c r="V138">
        <v>1.1000000000000001</v>
      </c>
      <c r="W138">
        <v>0.04</v>
      </c>
    </row>
    <row r="139" spans="2:23" x14ac:dyDescent="0.35">
      <c r="B139" t="str">
        <v>_______</v>
      </c>
      <c r="C139">
        <v>1</v>
      </c>
      <c r="D139" t="str">
        <v>Lou Williams</v>
      </c>
      <c r="E139" t="str">
        <v>SG</v>
      </c>
      <c r="F139" t="str">
        <v>LAC</v>
      </c>
      <c r="G139">
        <v>68</v>
      </c>
      <c r="H139">
        <v>27.2</v>
      </c>
      <c r="I139">
        <v>1</v>
      </c>
      <c r="J139">
        <v>-0.17944444444444418</v>
      </c>
      <c r="K139">
        <v>-0.17944444444444418</v>
      </c>
      <c r="L139">
        <v>-1.6716666666666664</v>
      </c>
      <c r="M139">
        <v>-2.115555555555555</v>
      </c>
      <c r="N139">
        <v>1.0483333333333336</v>
      </c>
      <c r="O139">
        <v>-1.1399999999999999</v>
      </c>
      <c r="P139">
        <v>2.0499999999999998</v>
      </c>
      <c r="Q139">
        <v>0.1</v>
      </c>
      <c r="R139">
        <v>0.69</v>
      </c>
      <c r="S139">
        <v>-0.75</v>
      </c>
      <c r="T139">
        <v>1.58</v>
      </c>
      <c r="U139">
        <v>-0.59</v>
      </c>
      <c r="V139">
        <v>-0.83</v>
      </c>
      <c r="W139">
        <v>-1.3</v>
      </c>
    </row>
    <row r="140" spans="2:23" x14ac:dyDescent="0.35">
      <c r="B140" t="str">
        <v>_______</v>
      </c>
      <c r="C140">
        <v>1</v>
      </c>
      <c r="D140" t="str">
        <v xml:space="preserve">Mo Bamba </v>
      </c>
      <c r="E140" t="str">
        <v>C</v>
      </c>
      <c r="F140" t="str">
        <v>ORL</v>
      </c>
      <c r="G140">
        <v>63</v>
      </c>
      <c r="H140">
        <v>17.600000000000001</v>
      </c>
      <c r="I140">
        <v>1</v>
      </c>
      <c r="J140">
        <v>-0.21874999999999989</v>
      </c>
      <c r="K140">
        <v>-0.21874999999999989</v>
      </c>
      <c r="L140">
        <v>0.58624999999999994</v>
      </c>
      <c r="M140">
        <v>0.37625000000000003</v>
      </c>
      <c r="N140">
        <v>-0.9362499999999998</v>
      </c>
      <c r="O140">
        <v>0.03</v>
      </c>
      <c r="P140">
        <v>-0.68</v>
      </c>
      <c r="Q140">
        <v>-0.75</v>
      </c>
      <c r="R140">
        <v>-1</v>
      </c>
      <c r="S140">
        <v>0.52</v>
      </c>
      <c r="T140">
        <v>-0.92</v>
      </c>
      <c r="U140">
        <v>-1</v>
      </c>
      <c r="V140">
        <v>2.73</v>
      </c>
      <c r="W140">
        <v>0.82</v>
      </c>
    </row>
    <row r="141" spans="2:23" x14ac:dyDescent="0.35">
      <c r="B141" t="str">
        <v>_______</v>
      </c>
      <c r="C141">
        <v>1</v>
      </c>
      <c r="D141" t="str">
        <v xml:space="preserve">Jeremy Lamb </v>
      </c>
      <c r="E141" t="str">
        <v>SG, SF</v>
      </c>
      <c r="F141" t="str">
        <v>IND</v>
      </c>
      <c r="G141">
        <v>58</v>
      </c>
      <c r="H141">
        <v>24.7</v>
      </c>
      <c r="I141">
        <v>1</v>
      </c>
      <c r="J141">
        <v>-0.27388888888888913</v>
      </c>
      <c r="K141">
        <v>-0.27388888888888913</v>
      </c>
      <c r="L141">
        <v>2.41666666666666E-2</v>
      </c>
      <c r="M141">
        <v>-0.73305555555555546</v>
      </c>
      <c r="N141">
        <v>-0.82972222222222247</v>
      </c>
      <c r="O141">
        <v>-0.12</v>
      </c>
      <c r="P141">
        <v>0.56999999999999995</v>
      </c>
      <c r="Q141">
        <v>-0.54</v>
      </c>
      <c r="R141">
        <v>-0.31</v>
      </c>
      <c r="S141">
        <v>-0.41</v>
      </c>
      <c r="T141">
        <v>-0.37</v>
      </c>
      <c r="U141">
        <v>0.37</v>
      </c>
      <c r="V141">
        <v>-0.22</v>
      </c>
      <c r="W141">
        <v>0.69</v>
      </c>
    </row>
    <row r="142" spans="2:23" x14ac:dyDescent="0.35">
      <c r="B142" t="str">
        <v>_______</v>
      </c>
      <c r="C142">
        <v>1</v>
      </c>
      <c r="D142" t="str">
        <v>Royce O'Neale</v>
      </c>
      <c r="E142" t="str">
        <v>SF</v>
      </c>
      <c r="F142" t="str">
        <v>UTA</v>
      </c>
      <c r="G142">
        <v>70</v>
      </c>
      <c r="H142">
        <v>28.2</v>
      </c>
      <c r="I142">
        <v>1</v>
      </c>
      <c r="J142">
        <v>-0.30138888888888871</v>
      </c>
      <c r="K142">
        <v>-0.30138888888888871</v>
      </c>
      <c r="L142">
        <v>-0.27222222222222214</v>
      </c>
      <c r="M142">
        <v>-0.21388888888888885</v>
      </c>
      <c r="N142">
        <v>-0.94305555555555542</v>
      </c>
      <c r="O142">
        <v>0</v>
      </c>
      <c r="P142">
        <v>-0.09</v>
      </c>
      <c r="Q142">
        <v>-0.28999999999999998</v>
      </c>
      <c r="R142">
        <v>-1</v>
      </c>
      <c r="S142">
        <v>0.25</v>
      </c>
      <c r="T142">
        <v>-0.03</v>
      </c>
      <c r="U142">
        <v>0.28999999999999998</v>
      </c>
      <c r="V142">
        <v>-0.1</v>
      </c>
      <c r="W142">
        <v>0.66</v>
      </c>
    </row>
    <row r="143" spans="2:23" x14ac:dyDescent="0.35">
      <c r="B143" t="str">
        <v>_______</v>
      </c>
      <c r="C143">
        <v>1</v>
      </c>
      <c r="D143" t="str">
        <v>Devonte' Graham</v>
      </c>
      <c r="E143" t="str">
        <v>PG</v>
      </c>
      <c r="F143" t="str">
        <v>CHA</v>
      </c>
      <c r="G143">
        <v>70</v>
      </c>
      <c r="H143">
        <v>30.6</v>
      </c>
      <c r="I143">
        <v>1</v>
      </c>
      <c r="J143">
        <v>-0.33055555555555532</v>
      </c>
      <c r="K143">
        <v>-0.33055555555555532</v>
      </c>
      <c r="L143">
        <v>-2.1486111111111112</v>
      </c>
      <c r="M143">
        <v>-1.020833333333333</v>
      </c>
      <c r="N143">
        <v>0.84583333333333355</v>
      </c>
      <c r="O143">
        <v>-2.65</v>
      </c>
      <c r="P143">
        <v>0.71</v>
      </c>
      <c r="Q143">
        <v>1.74</v>
      </c>
      <c r="R143">
        <v>0.38</v>
      </c>
      <c r="S143">
        <v>-0.75</v>
      </c>
      <c r="T143">
        <v>1.87</v>
      </c>
      <c r="U143">
        <v>0.42</v>
      </c>
      <c r="V143">
        <v>-0.85</v>
      </c>
      <c r="W143">
        <v>-1.21</v>
      </c>
    </row>
    <row r="144" spans="2:23" x14ac:dyDescent="0.35">
      <c r="B144" t="str">
        <v>_______</v>
      </c>
      <c r="C144">
        <v>1</v>
      </c>
      <c r="D144" t="str">
        <v>Danuel House Jr.</v>
      </c>
      <c r="E144" t="str">
        <v>SF, SG</v>
      </c>
      <c r="F144" t="str">
        <v>HOU</v>
      </c>
      <c r="G144">
        <v>58</v>
      </c>
      <c r="H144">
        <v>28.9</v>
      </c>
      <c r="I144">
        <v>1</v>
      </c>
      <c r="J144">
        <v>-0.35444444444444478</v>
      </c>
      <c r="K144">
        <v>-0.35444444444444478</v>
      </c>
      <c r="L144">
        <v>0.21749999999999983</v>
      </c>
      <c r="M144">
        <v>-0.32222222222222235</v>
      </c>
      <c r="N144">
        <v>-1.111666666666667</v>
      </c>
      <c r="O144">
        <v>-0.53</v>
      </c>
      <c r="P144">
        <v>-0.04</v>
      </c>
      <c r="Q144">
        <v>0.44</v>
      </c>
      <c r="R144">
        <v>-0.47</v>
      </c>
      <c r="S144">
        <v>-0.32</v>
      </c>
      <c r="T144">
        <v>-0.71</v>
      </c>
      <c r="U144">
        <v>0.37</v>
      </c>
      <c r="V144">
        <v>-0.12</v>
      </c>
      <c r="W144">
        <v>0.94</v>
      </c>
    </row>
    <row r="145" spans="2:23" x14ac:dyDescent="0.35">
      <c r="B145" t="str">
        <v>_______</v>
      </c>
      <c r="C145">
        <v>1</v>
      </c>
      <c r="D145" t="str">
        <v xml:space="preserve">Keldon Johnson </v>
      </c>
      <c r="E145" t="str">
        <v>SF</v>
      </c>
      <c r="F145" t="str">
        <v>SAS</v>
      </c>
      <c r="G145">
        <v>40</v>
      </c>
      <c r="H145">
        <v>21.1</v>
      </c>
      <c r="I145">
        <v>1</v>
      </c>
      <c r="J145">
        <v>-0.35555555555555551</v>
      </c>
      <c r="K145">
        <v>-0.35555555555555551</v>
      </c>
      <c r="L145">
        <v>8.8888888888888948E-2</v>
      </c>
      <c r="M145">
        <v>-0.57222222222222241</v>
      </c>
      <c r="N145">
        <v>-0.75</v>
      </c>
      <c r="O145">
        <v>1.25</v>
      </c>
      <c r="P145">
        <v>0.39</v>
      </c>
      <c r="Q145">
        <v>-0.66</v>
      </c>
      <c r="R145">
        <v>-0.35</v>
      </c>
      <c r="S145">
        <v>-0.3</v>
      </c>
      <c r="T145">
        <v>-0.8</v>
      </c>
      <c r="U145">
        <v>0.12</v>
      </c>
      <c r="V145">
        <v>-1</v>
      </c>
      <c r="W145">
        <v>0.71</v>
      </c>
    </row>
    <row r="146" spans="2:23" x14ac:dyDescent="0.35">
      <c r="B146" t="str">
        <v>_______</v>
      </c>
      <c r="C146">
        <v>1</v>
      </c>
      <c r="D146" t="str">
        <v>Aron Baynes</v>
      </c>
      <c r="E146" t="str">
        <v>C</v>
      </c>
      <c r="F146" t="str">
        <v>TOR</v>
      </c>
      <c r="G146">
        <v>58</v>
      </c>
      <c r="H146">
        <v>27.6</v>
      </c>
      <c r="I146">
        <v>1</v>
      </c>
      <c r="J146">
        <v>-0.36250000000000021</v>
      </c>
      <c r="K146">
        <v>-0.36250000000000021</v>
      </c>
      <c r="L146">
        <v>-0.13694444444444456</v>
      </c>
      <c r="M146">
        <v>-0.23361111111111132</v>
      </c>
      <c r="N146">
        <v>-0.40277777777777796</v>
      </c>
      <c r="O146">
        <v>0.49</v>
      </c>
      <c r="P146">
        <v>-0.16</v>
      </c>
      <c r="Q146">
        <v>-0.12</v>
      </c>
      <c r="R146">
        <v>-0.04</v>
      </c>
      <c r="S146">
        <v>0.98</v>
      </c>
      <c r="T146">
        <v>-0.28000000000000003</v>
      </c>
      <c r="U146">
        <v>-1.59</v>
      </c>
      <c r="V146">
        <v>0.22</v>
      </c>
      <c r="W146">
        <v>0.05</v>
      </c>
    </row>
    <row r="147" spans="2:23" x14ac:dyDescent="0.35">
      <c r="B147" t="str">
        <v>_______</v>
      </c>
      <c r="C147">
        <v>1</v>
      </c>
      <c r="D147" t="str">
        <v>John Wall</v>
      </c>
      <c r="E147" t="str">
        <v>PG</v>
      </c>
      <c r="F147" t="str">
        <v>HOU</v>
      </c>
      <c r="G147">
        <v>55</v>
      </c>
      <c r="H147">
        <v>30.1</v>
      </c>
      <c r="I147">
        <v>1</v>
      </c>
      <c r="J147">
        <v>-0.37430555555555534</v>
      </c>
      <c r="K147">
        <v>-0.37430555555555534</v>
      </c>
      <c r="L147">
        <v>-2.5284722222222218</v>
      </c>
      <c r="M147">
        <v>0.1680555555555556</v>
      </c>
      <c r="N147">
        <v>1.9402777777777778</v>
      </c>
      <c r="O147">
        <v>-0.88</v>
      </c>
      <c r="P147">
        <v>-0.71</v>
      </c>
      <c r="Q147">
        <v>0.33</v>
      </c>
      <c r="R147">
        <v>0.62</v>
      </c>
      <c r="S147">
        <v>-0.51</v>
      </c>
      <c r="T147">
        <v>2.82</v>
      </c>
      <c r="U147">
        <v>0.68</v>
      </c>
      <c r="V147">
        <v>0.19</v>
      </c>
      <c r="W147">
        <v>-3.03</v>
      </c>
    </row>
    <row r="148" spans="2:23" x14ac:dyDescent="0.35">
      <c r="B148" t="str">
        <v>_______</v>
      </c>
      <c r="C148">
        <v>1</v>
      </c>
      <c r="D148" t="str">
        <v>Miles Bridges</v>
      </c>
      <c r="E148" t="str">
        <v>SF, PF</v>
      </c>
      <c r="F148" t="str">
        <v>CHA</v>
      </c>
      <c r="G148">
        <v>70</v>
      </c>
      <c r="H148">
        <v>28.4</v>
      </c>
      <c r="I148">
        <v>1</v>
      </c>
      <c r="J148">
        <v>-0.39861111111111108</v>
      </c>
      <c r="K148">
        <v>-0.39861111111111108</v>
      </c>
      <c r="L148">
        <v>5.8333333333333341E-2</v>
      </c>
      <c r="M148">
        <v>-0.42777777777777759</v>
      </c>
      <c r="N148">
        <v>-0.47638888888888886</v>
      </c>
      <c r="O148">
        <v>-0.16</v>
      </c>
      <c r="P148">
        <v>0.03</v>
      </c>
      <c r="Q148">
        <v>-0.14000000000000001</v>
      </c>
      <c r="R148">
        <v>0</v>
      </c>
      <c r="S148">
        <v>0.23</v>
      </c>
      <c r="T148">
        <v>-0.47</v>
      </c>
      <c r="U148">
        <v>-0.71</v>
      </c>
      <c r="V148">
        <v>0.73</v>
      </c>
      <c r="W148">
        <v>0.08</v>
      </c>
    </row>
    <row r="149" spans="2:23" x14ac:dyDescent="0.35">
      <c r="B149" t="str">
        <v>_______</v>
      </c>
      <c r="C149">
        <v>1</v>
      </c>
      <c r="D149" t="str">
        <v xml:space="preserve">Matisse Thybulle </v>
      </c>
      <c r="E149" t="str">
        <v>SF</v>
      </c>
      <c r="F149" t="str">
        <v>PHI</v>
      </c>
      <c r="G149">
        <v>64</v>
      </c>
      <c r="H149">
        <v>25.1</v>
      </c>
      <c r="I149">
        <v>1</v>
      </c>
      <c r="J149">
        <v>-0.42666666666666653</v>
      </c>
      <c r="K149">
        <v>-0.42666666666666653</v>
      </c>
      <c r="L149">
        <v>7.9999999999999863E-2</v>
      </c>
      <c r="M149">
        <v>-7.1111111111111264E-2</v>
      </c>
      <c r="N149">
        <v>-1.0133333333333332</v>
      </c>
      <c r="O149">
        <v>-0.24</v>
      </c>
      <c r="P149">
        <v>-0.4</v>
      </c>
      <c r="Q149">
        <v>-0.47</v>
      </c>
      <c r="R149">
        <v>-1.04</v>
      </c>
      <c r="S149">
        <v>-1.1000000000000001</v>
      </c>
      <c r="T149">
        <v>-0.56999999999999995</v>
      </c>
      <c r="U149">
        <v>1.88</v>
      </c>
      <c r="V149">
        <v>0.8</v>
      </c>
      <c r="W149">
        <v>0.66</v>
      </c>
    </row>
    <row r="150" spans="2:23" x14ac:dyDescent="0.35">
      <c r="B150" t="str">
        <v>_______</v>
      </c>
      <c r="C150">
        <v>1</v>
      </c>
      <c r="D150" t="str">
        <v>Cody Zeller</v>
      </c>
      <c r="E150" t="str">
        <v>C</v>
      </c>
      <c r="F150" t="str">
        <v>CHA</v>
      </c>
      <c r="G150">
        <v>58</v>
      </c>
      <c r="H150">
        <v>26.1</v>
      </c>
      <c r="I150">
        <v>1</v>
      </c>
      <c r="J150">
        <v>-0.42694444444444429</v>
      </c>
      <c r="K150">
        <v>-0.42694444444444429</v>
      </c>
      <c r="L150">
        <v>-7.2499999999999801E-2</v>
      </c>
      <c r="M150">
        <v>0.2416666666666667</v>
      </c>
      <c r="N150">
        <v>-0.46722222222222209</v>
      </c>
      <c r="O150">
        <v>1.08</v>
      </c>
      <c r="P150">
        <v>-0.83</v>
      </c>
      <c r="Q150">
        <v>-1.28</v>
      </c>
      <c r="R150">
        <v>-0.19</v>
      </c>
      <c r="S150">
        <v>0.88</v>
      </c>
      <c r="T150">
        <v>-0.44</v>
      </c>
      <c r="U150">
        <v>-0.24</v>
      </c>
      <c r="V150">
        <v>0.44</v>
      </c>
      <c r="W150">
        <v>0.05</v>
      </c>
    </row>
    <row r="151" spans="2:23" x14ac:dyDescent="0.35">
      <c r="B151" t="str">
        <v>_______</v>
      </c>
      <c r="C151">
        <v>1</v>
      </c>
      <c r="D151" t="str">
        <v>Dorian Finney-Smith</v>
      </c>
      <c r="E151" t="str">
        <v>PF, SF</v>
      </c>
      <c r="F151" t="str">
        <v>DAL</v>
      </c>
      <c r="G151">
        <v>70</v>
      </c>
      <c r="H151">
        <v>26.1</v>
      </c>
      <c r="I151">
        <v>1</v>
      </c>
      <c r="J151">
        <v>-0.45694444444444465</v>
      </c>
      <c r="K151">
        <v>-0.45694444444444465</v>
      </c>
      <c r="L151">
        <v>2.9166666666666584E-2</v>
      </c>
      <c r="M151">
        <v>-0.20416666666666669</v>
      </c>
      <c r="N151">
        <v>-1.1375000000000002</v>
      </c>
      <c r="O151">
        <v>0.06</v>
      </c>
      <c r="P151">
        <v>-0.26</v>
      </c>
      <c r="Q151">
        <v>0.03</v>
      </c>
      <c r="R151">
        <v>-0.63</v>
      </c>
      <c r="S151">
        <v>0.23</v>
      </c>
      <c r="T151">
        <v>-0.5</v>
      </c>
      <c r="U151">
        <v>-0.32</v>
      </c>
      <c r="V151">
        <v>0.22</v>
      </c>
      <c r="W151">
        <v>0.7</v>
      </c>
    </row>
    <row r="152" spans="2:23" x14ac:dyDescent="0.35">
      <c r="B152" t="str">
        <v>_______</v>
      </c>
      <c r="C152">
        <v>1</v>
      </c>
      <c r="D152" t="str">
        <v>Harrison Barnes</v>
      </c>
      <c r="E152" t="str">
        <v>SF, PF</v>
      </c>
      <c r="F152" t="str">
        <v>SAC</v>
      </c>
      <c r="G152">
        <v>70</v>
      </c>
      <c r="H152">
        <v>33.799999999999997</v>
      </c>
      <c r="I152">
        <v>1</v>
      </c>
      <c r="J152">
        <v>-0.46666666666666651</v>
      </c>
      <c r="K152">
        <v>-0.46666666666666651</v>
      </c>
      <c r="L152">
        <v>-0.26249999999999979</v>
      </c>
      <c r="M152">
        <v>-1.088888888888889</v>
      </c>
      <c r="N152">
        <v>-0.91388888888888875</v>
      </c>
      <c r="O152">
        <v>0.17</v>
      </c>
      <c r="P152">
        <v>0.64</v>
      </c>
      <c r="Q152">
        <v>-0.12</v>
      </c>
      <c r="R152">
        <v>0.17</v>
      </c>
      <c r="S152">
        <v>0.02</v>
      </c>
      <c r="T152">
        <v>-0.21</v>
      </c>
      <c r="U152">
        <v>-0.78</v>
      </c>
      <c r="V152">
        <v>-0.83</v>
      </c>
      <c r="W152">
        <v>0.46</v>
      </c>
    </row>
    <row r="153" spans="2:23" x14ac:dyDescent="0.35">
      <c r="B153" t="str">
        <v>_______</v>
      </c>
      <c r="C153">
        <v>1</v>
      </c>
      <c r="D153" t="str">
        <v>Coby White</v>
      </c>
      <c r="E153" t="str">
        <v>PG</v>
      </c>
      <c r="F153" t="str">
        <v>CHI</v>
      </c>
      <c r="G153">
        <v>70</v>
      </c>
      <c r="H153">
        <v>32.1</v>
      </c>
      <c r="I153">
        <v>1</v>
      </c>
      <c r="J153">
        <v>-0.48611111111111088</v>
      </c>
      <c r="K153">
        <v>-0.48611111111111088</v>
      </c>
      <c r="L153">
        <v>-0.98194444444444418</v>
      </c>
      <c r="M153">
        <v>-0.8555555555555554</v>
      </c>
      <c r="N153">
        <v>0.28194444444444466</v>
      </c>
      <c r="O153">
        <v>-1.66</v>
      </c>
      <c r="P153">
        <v>0.38</v>
      </c>
      <c r="Q153">
        <v>1.37</v>
      </c>
      <c r="R153">
        <v>0.65</v>
      </c>
      <c r="S153">
        <v>-0.15</v>
      </c>
      <c r="T153">
        <v>0.51</v>
      </c>
      <c r="U153">
        <v>0.24</v>
      </c>
      <c r="V153">
        <v>-1.05</v>
      </c>
      <c r="W153">
        <v>-0.79</v>
      </c>
    </row>
    <row r="154" spans="2:23" x14ac:dyDescent="0.35">
      <c r="B154" t="str">
        <v>_______</v>
      </c>
      <c r="C154">
        <v>1</v>
      </c>
      <c r="D154" t="str">
        <v xml:space="preserve">Trevor Ariza </v>
      </c>
      <c r="E154" t="str">
        <v>SF</v>
      </c>
      <c r="F154" t="str">
        <v>OKL</v>
      </c>
      <c r="G154">
        <v>58</v>
      </c>
      <c r="H154">
        <v>24.8</v>
      </c>
      <c r="I154">
        <v>1</v>
      </c>
      <c r="J154">
        <v>-0.5477777777777777</v>
      </c>
      <c r="K154">
        <v>-0.5477777777777777</v>
      </c>
      <c r="L154">
        <v>-0.17722222222222225</v>
      </c>
      <c r="M154">
        <v>-0.85388888888888881</v>
      </c>
      <c r="N154">
        <v>-0.79749999999999999</v>
      </c>
      <c r="O154">
        <v>-0.2</v>
      </c>
      <c r="P154">
        <v>0.38</v>
      </c>
      <c r="Q154">
        <v>0.17</v>
      </c>
      <c r="R154">
        <v>-0.91</v>
      </c>
      <c r="S154">
        <v>0.03</v>
      </c>
      <c r="T154">
        <v>-0.46</v>
      </c>
      <c r="U154">
        <v>0.78</v>
      </c>
      <c r="V154">
        <v>-0.78</v>
      </c>
      <c r="W154">
        <v>0.31</v>
      </c>
    </row>
    <row r="155" spans="2:23" x14ac:dyDescent="0.35">
      <c r="B155" t="str">
        <v>_______</v>
      </c>
      <c r="C155">
        <v>1</v>
      </c>
      <c r="D155" t="str">
        <v>Blake Griffin</v>
      </c>
      <c r="E155" t="str">
        <v>PF</v>
      </c>
      <c r="F155" t="str">
        <v>DET</v>
      </c>
      <c r="G155">
        <v>58</v>
      </c>
      <c r="H155">
        <v>32.4</v>
      </c>
      <c r="I155">
        <v>1</v>
      </c>
      <c r="J155">
        <v>-0.5477777777777777</v>
      </c>
      <c r="K155">
        <v>-0.5477777777777777</v>
      </c>
      <c r="L155">
        <v>-1.0472222222222221</v>
      </c>
      <c r="M155">
        <v>-0.35444444444444412</v>
      </c>
      <c r="N155">
        <v>0.43500000000000011</v>
      </c>
      <c r="O155">
        <v>-0.36</v>
      </c>
      <c r="P155">
        <v>-0.24</v>
      </c>
      <c r="Q155">
        <v>0.1</v>
      </c>
      <c r="R155">
        <v>0.52</v>
      </c>
      <c r="S155">
        <v>1.02</v>
      </c>
      <c r="T155">
        <v>0.62</v>
      </c>
      <c r="U155">
        <v>-0.9</v>
      </c>
      <c r="V155">
        <v>-0.22</v>
      </c>
      <c r="W155">
        <v>-1.22</v>
      </c>
    </row>
    <row r="156" spans="2:23" x14ac:dyDescent="0.35">
      <c r="B156" t="str">
        <v>_______</v>
      </c>
      <c r="C156">
        <v>1</v>
      </c>
      <c r="D156" t="str">
        <v>Tim Hardaway Jr.</v>
      </c>
      <c r="E156" t="str">
        <v xml:space="preserve"> SG, SF</v>
      </c>
      <c r="F156" t="str">
        <v>DAL</v>
      </c>
      <c r="G156">
        <v>67</v>
      </c>
      <c r="H156">
        <v>29.6</v>
      </c>
      <c r="I156">
        <v>1</v>
      </c>
      <c r="J156">
        <v>-0.54902777777777789</v>
      </c>
      <c r="K156">
        <v>-0.54902777777777789</v>
      </c>
      <c r="L156">
        <v>-0.24194444444444446</v>
      </c>
      <c r="M156">
        <v>-0.93055555555555536</v>
      </c>
      <c r="N156">
        <v>-0.80958333333333343</v>
      </c>
      <c r="O156">
        <v>-0.69</v>
      </c>
      <c r="P156">
        <v>0.41</v>
      </c>
      <c r="Q156">
        <v>1.6</v>
      </c>
      <c r="R156">
        <v>0.45</v>
      </c>
      <c r="S156">
        <v>-0.57999999999999996</v>
      </c>
      <c r="T156">
        <v>-0.33</v>
      </c>
      <c r="U156">
        <v>-0.71</v>
      </c>
      <c r="V156">
        <v>-1.02</v>
      </c>
      <c r="W156">
        <v>0.28000000000000003</v>
      </c>
    </row>
    <row r="157" spans="2:23" x14ac:dyDescent="0.35">
      <c r="B157" t="str">
        <v>_______</v>
      </c>
      <c r="C157">
        <v>1</v>
      </c>
      <c r="D157" t="str">
        <v>Ricky Rubio</v>
      </c>
      <c r="E157" t="str">
        <v>PG</v>
      </c>
      <c r="F157" t="str">
        <v>MIN</v>
      </c>
      <c r="G157">
        <v>64</v>
      </c>
      <c r="H157">
        <v>26.4</v>
      </c>
      <c r="I157">
        <v>1</v>
      </c>
      <c r="J157">
        <v>-0.55111111111111122</v>
      </c>
      <c r="K157">
        <v>-0.55111111111111122</v>
      </c>
      <c r="L157">
        <v>-2.3200000000000003</v>
      </c>
      <c r="M157">
        <v>-1.4488888888888887</v>
      </c>
      <c r="N157">
        <v>1.7777777777777694E-2</v>
      </c>
      <c r="O157">
        <v>-0.84</v>
      </c>
      <c r="P157">
        <v>1.01</v>
      </c>
      <c r="Q157">
        <v>-0.68</v>
      </c>
      <c r="R157">
        <v>-0.47</v>
      </c>
      <c r="S157">
        <v>-0.6</v>
      </c>
      <c r="T157">
        <v>1.99</v>
      </c>
      <c r="U157">
        <v>0.51</v>
      </c>
      <c r="V157">
        <v>-0.9</v>
      </c>
      <c r="W157">
        <v>-0.64</v>
      </c>
    </row>
    <row r="158" spans="2:23" x14ac:dyDescent="0.35">
      <c r="B158" t="str">
        <v>_______</v>
      </c>
      <c r="C158">
        <v>1</v>
      </c>
      <c r="D158" t="str">
        <v>Killian Hayes</v>
      </c>
      <c r="E158" t="str">
        <v>PG</v>
      </c>
      <c r="F158" t="str">
        <v>DET</v>
      </c>
      <c r="G158">
        <v>64</v>
      </c>
      <c r="H158">
        <v>28.6</v>
      </c>
      <c r="I158">
        <v>1</v>
      </c>
      <c r="J158">
        <v>-0.63111111111111107</v>
      </c>
      <c r="K158">
        <v>-0.63111111111111107</v>
      </c>
      <c r="L158">
        <v>-2.3555555555555552</v>
      </c>
      <c r="M158">
        <v>-1.2355555555555553</v>
      </c>
      <c r="N158">
        <v>0.52444444444444449</v>
      </c>
      <c r="O158">
        <v>-0.73</v>
      </c>
      <c r="P158">
        <v>0.68</v>
      </c>
      <c r="Q158">
        <v>-0.69</v>
      </c>
      <c r="R158">
        <v>0.1</v>
      </c>
      <c r="S158">
        <v>-0.69</v>
      </c>
      <c r="T158">
        <v>1.94</v>
      </c>
      <c r="U158">
        <v>0.71</v>
      </c>
      <c r="V158">
        <v>-0.73</v>
      </c>
      <c r="W158">
        <v>-1.3</v>
      </c>
    </row>
    <row r="159" spans="2:23" x14ac:dyDescent="0.35">
      <c r="B159" t="str">
        <v>_______</v>
      </c>
      <c r="C159">
        <v>1</v>
      </c>
      <c r="D159" t="str">
        <v>Troy Brown Jr.</v>
      </c>
      <c r="E159" t="str">
        <v>SF</v>
      </c>
      <c r="F159" t="str">
        <v>WAS</v>
      </c>
      <c r="G159">
        <v>67</v>
      </c>
      <c r="H159">
        <v>25.8</v>
      </c>
      <c r="I159">
        <v>1</v>
      </c>
      <c r="J159">
        <v>-0.64208333333333323</v>
      </c>
      <c r="K159">
        <v>-0.64208333333333323</v>
      </c>
      <c r="L159">
        <v>-0.67</v>
      </c>
      <c r="M159">
        <v>-0.77236111111111105</v>
      </c>
      <c r="N159">
        <v>-1.0143055555555553</v>
      </c>
      <c r="O159">
        <v>-0.27</v>
      </c>
      <c r="P159">
        <v>0.14000000000000001</v>
      </c>
      <c r="Q159">
        <v>-0.5</v>
      </c>
      <c r="R159">
        <v>-0.39</v>
      </c>
      <c r="S159">
        <v>0.27</v>
      </c>
      <c r="T159">
        <v>0.03</v>
      </c>
      <c r="U159">
        <v>0.68</v>
      </c>
      <c r="V159">
        <v>-1.05</v>
      </c>
      <c r="W159">
        <v>0.4</v>
      </c>
    </row>
    <row r="160" spans="2:23" x14ac:dyDescent="0.35">
      <c r="B160" t="str">
        <v>_______</v>
      </c>
      <c r="C160">
        <v>1</v>
      </c>
      <c r="D160" t="str">
        <v>Tyrese Haliburton</v>
      </c>
      <c r="E160" t="str">
        <v>PG</v>
      </c>
      <c r="F160" t="str">
        <v>SAC</v>
      </c>
      <c r="G160">
        <v>64</v>
      </c>
      <c r="H160">
        <v>26.4</v>
      </c>
      <c r="I160">
        <v>1</v>
      </c>
      <c r="J160">
        <v>-0.7466666666666667</v>
      </c>
      <c r="K160">
        <v>-0.7466666666666667</v>
      </c>
      <c r="L160">
        <v>-1.3777777777777778</v>
      </c>
      <c r="M160">
        <v>-0.85333333333333328</v>
      </c>
      <c r="N160">
        <v>-0.13333333333333344</v>
      </c>
      <c r="O160">
        <v>-0.3</v>
      </c>
      <c r="P160">
        <v>0.12</v>
      </c>
      <c r="Q160">
        <v>-0.12</v>
      </c>
      <c r="R160">
        <v>-0.2</v>
      </c>
      <c r="S160">
        <v>-0.57999999999999996</v>
      </c>
      <c r="T160">
        <v>0.71</v>
      </c>
      <c r="U160">
        <v>0.83</v>
      </c>
      <c r="V160">
        <v>-0.61</v>
      </c>
      <c r="W160">
        <v>-0.69</v>
      </c>
    </row>
    <row r="161" spans="2:23" x14ac:dyDescent="0.35">
      <c r="B161" t="str">
        <v>_______</v>
      </c>
      <c r="C161">
        <v>1</v>
      </c>
      <c r="D161" t="str">
        <v>Joe Harris</v>
      </c>
      <c r="E161" t="str">
        <v>SG, SF</v>
      </c>
      <c r="F161" t="str">
        <v>BRO</v>
      </c>
      <c r="G161">
        <v>70</v>
      </c>
      <c r="H161">
        <v>30.2</v>
      </c>
      <c r="I161">
        <v>1</v>
      </c>
      <c r="J161">
        <v>-0.74861111111111089</v>
      </c>
      <c r="K161">
        <v>-0.74861111111111089</v>
      </c>
      <c r="L161">
        <v>-0.31111111111111095</v>
      </c>
      <c r="M161">
        <v>-0.51527777777777795</v>
      </c>
      <c r="N161">
        <v>-0.69027777777777766</v>
      </c>
      <c r="O161">
        <v>0.68</v>
      </c>
      <c r="P161">
        <v>-0.24</v>
      </c>
      <c r="Q161">
        <v>1.1399999999999999</v>
      </c>
      <c r="R161">
        <v>0.19</v>
      </c>
      <c r="S161">
        <v>-0.4</v>
      </c>
      <c r="T161">
        <v>-0.45</v>
      </c>
      <c r="U161">
        <v>-0.85</v>
      </c>
      <c r="V161">
        <v>-0.78</v>
      </c>
      <c r="W161">
        <v>-0.06</v>
      </c>
    </row>
    <row r="162" spans="2:23" x14ac:dyDescent="0.35">
      <c r="B162" t="str">
        <v>_______</v>
      </c>
      <c r="C162">
        <v>1</v>
      </c>
      <c r="D162" t="str">
        <v>Gary Harris</v>
      </c>
      <c r="E162" t="str">
        <v>SG</v>
      </c>
      <c r="F162" t="str">
        <v>DEN</v>
      </c>
      <c r="G162">
        <v>67</v>
      </c>
      <c r="H162">
        <v>31.4</v>
      </c>
      <c r="I162">
        <v>1</v>
      </c>
      <c r="J162">
        <v>-0.75374999999999992</v>
      </c>
      <c r="K162">
        <v>-0.75374999999999992</v>
      </c>
      <c r="L162">
        <v>-0.61416666666666675</v>
      </c>
      <c r="M162">
        <v>-1.0701388888888888</v>
      </c>
      <c r="N162">
        <v>-0.91194444444444445</v>
      </c>
      <c r="O162">
        <v>-0.88</v>
      </c>
      <c r="P162">
        <v>0.34</v>
      </c>
      <c r="Q162">
        <v>-0.09</v>
      </c>
      <c r="R162">
        <v>-0.25</v>
      </c>
      <c r="S162">
        <v>-0.68</v>
      </c>
      <c r="T162">
        <v>-0.15</v>
      </c>
      <c r="U162">
        <v>1.27</v>
      </c>
      <c r="V162">
        <v>-0.54</v>
      </c>
      <c r="W162">
        <v>0.17</v>
      </c>
    </row>
    <row r="163" spans="2:23" x14ac:dyDescent="0.35">
      <c r="B163" t="str">
        <v>_______</v>
      </c>
      <c r="C163">
        <v>1</v>
      </c>
      <c r="D163" t="str">
        <v>George Hill</v>
      </c>
      <c r="E163" t="str">
        <v>PG, SG</v>
      </c>
      <c r="F163" t="str">
        <v>OKL</v>
      </c>
      <c r="G163">
        <v>64</v>
      </c>
      <c r="H163">
        <v>18.100000000000001</v>
      </c>
      <c r="I163">
        <v>1</v>
      </c>
      <c r="J163">
        <v>-0.7644444444444447</v>
      </c>
      <c r="K163">
        <v>-0.7644444444444447</v>
      </c>
      <c r="L163">
        <v>-0.4622222222222222</v>
      </c>
      <c r="M163">
        <v>-0.56888888888888889</v>
      </c>
      <c r="N163">
        <v>-1.6533333333333335</v>
      </c>
      <c r="O163">
        <v>0.36</v>
      </c>
      <c r="P163">
        <v>-0.22</v>
      </c>
      <c r="Q163">
        <v>-0.75</v>
      </c>
      <c r="R163">
        <v>-0.79</v>
      </c>
      <c r="S163">
        <v>0.24</v>
      </c>
      <c r="T163">
        <v>-0.34</v>
      </c>
      <c r="U163">
        <v>-1.07</v>
      </c>
      <c r="V163">
        <v>0.71</v>
      </c>
      <c r="W163">
        <v>1</v>
      </c>
    </row>
    <row r="164" spans="2:23" x14ac:dyDescent="0.35">
      <c r="B164" t="str">
        <v>_______</v>
      </c>
      <c r="C164">
        <v>1</v>
      </c>
      <c r="D164" t="str">
        <v>Julius Randle</v>
      </c>
      <c r="E164" t="str">
        <v>PF</v>
      </c>
      <c r="F164" t="str">
        <v>NYK</v>
      </c>
      <c r="G164">
        <v>65</v>
      </c>
      <c r="H164">
        <v>32.200000000000003</v>
      </c>
      <c r="I164">
        <v>1</v>
      </c>
      <c r="J164">
        <v>-0.79444444444444429</v>
      </c>
      <c r="K164">
        <v>-0.79444444444444429</v>
      </c>
      <c r="L164">
        <v>-1.0652777777777778</v>
      </c>
      <c r="M164">
        <v>0.18958333333333319</v>
      </c>
      <c r="N164">
        <v>0.69513888888888897</v>
      </c>
      <c r="O164">
        <v>0.16</v>
      </c>
      <c r="P164">
        <v>-1.0900000000000001</v>
      </c>
      <c r="Q164">
        <v>-0.4</v>
      </c>
      <c r="R164">
        <v>0.8</v>
      </c>
      <c r="S164">
        <v>1.85</v>
      </c>
      <c r="T164">
        <v>0.3</v>
      </c>
      <c r="U164">
        <v>-0.27</v>
      </c>
      <c r="V164">
        <v>-0.57999999999999996</v>
      </c>
      <c r="W164">
        <v>-1.65</v>
      </c>
    </row>
    <row r="165" spans="2:23" x14ac:dyDescent="0.35">
      <c r="B165" t="str">
        <v>_______</v>
      </c>
      <c r="C165">
        <v>1</v>
      </c>
      <c r="D165" t="str">
        <v>Kevin Porter Jr.</v>
      </c>
      <c r="E165" t="str">
        <v>SG</v>
      </c>
      <c r="F165" t="str">
        <v>CLE</v>
      </c>
      <c r="G165">
        <v>64</v>
      </c>
      <c r="H165">
        <v>27.9</v>
      </c>
      <c r="I165">
        <v>1</v>
      </c>
      <c r="J165">
        <v>-0.84444444444444433</v>
      </c>
      <c r="K165">
        <v>-0.84444444444444433</v>
      </c>
      <c r="L165">
        <v>-0.95111111111111091</v>
      </c>
      <c r="M165">
        <v>-0.63111111111111118</v>
      </c>
      <c r="N165">
        <v>8.0000000000000071E-2</v>
      </c>
      <c r="O165">
        <v>-0.11</v>
      </c>
      <c r="P165">
        <v>-0.24</v>
      </c>
      <c r="Q165">
        <v>0.28000000000000003</v>
      </c>
      <c r="R165">
        <v>0.13</v>
      </c>
      <c r="S165">
        <v>-0.19</v>
      </c>
      <c r="T165">
        <v>0.12</v>
      </c>
      <c r="U165">
        <v>0.39</v>
      </c>
      <c r="V165">
        <v>-0.28999999999999998</v>
      </c>
      <c r="W165">
        <v>-1.04</v>
      </c>
    </row>
    <row r="166" spans="2:23" x14ac:dyDescent="0.35">
      <c r="B166" t="str">
        <v>_______</v>
      </c>
      <c r="C166">
        <v>1</v>
      </c>
      <c r="D166" t="str">
        <v>Derrick Favors</v>
      </c>
      <c r="E166" t="str">
        <v>C, PF</v>
      </c>
      <c r="F166" t="str">
        <v>UTA</v>
      </c>
      <c r="G166">
        <v>60</v>
      </c>
      <c r="H166">
        <v>18.600000000000001</v>
      </c>
      <c r="I166">
        <v>1</v>
      </c>
      <c r="J166">
        <v>-0.85000000000000009</v>
      </c>
      <c r="K166">
        <v>-0.85000000000000009</v>
      </c>
      <c r="L166">
        <v>-0.25833333333333358</v>
      </c>
      <c r="M166">
        <v>-2.4999999999999838E-2</v>
      </c>
      <c r="N166">
        <v>-1.5416666666666667</v>
      </c>
      <c r="O166">
        <v>2.0699999999999998</v>
      </c>
      <c r="P166">
        <v>-0.99</v>
      </c>
      <c r="Q166">
        <v>-1.75</v>
      </c>
      <c r="R166">
        <v>-0.96</v>
      </c>
      <c r="S166">
        <v>0.98</v>
      </c>
      <c r="T166">
        <v>-0.71</v>
      </c>
      <c r="U166">
        <v>-1.07</v>
      </c>
      <c r="V166">
        <v>0.57999999999999996</v>
      </c>
      <c r="W166">
        <v>0.83</v>
      </c>
    </row>
    <row r="167" spans="2:23" x14ac:dyDescent="0.35">
      <c r="B167" t="str">
        <v>_______</v>
      </c>
      <c r="C167">
        <v>1</v>
      </c>
      <c r="D167" t="str">
        <v>Justin Holiday</v>
      </c>
      <c r="E167" t="str">
        <v>SG, SF</v>
      </c>
      <c r="F167" t="str">
        <v>IND</v>
      </c>
      <c r="G167">
        <v>67</v>
      </c>
      <c r="H167">
        <v>22.5</v>
      </c>
      <c r="I167">
        <v>1</v>
      </c>
      <c r="J167">
        <v>-0.89333333333333376</v>
      </c>
      <c r="K167">
        <v>-0.89333333333333376</v>
      </c>
      <c r="L167">
        <v>-0.21402777777777776</v>
      </c>
      <c r="M167">
        <v>-0.85611111111111127</v>
      </c>
      <c r="N167">
        <v>-2.000694444444445</v>
      </c>
      <c r="O167">
        <v>-0.45</v>
      </c>
      <c r="P167">
        <v>-0.04</v>
      </c>
      <c r="Q167">
        <v>0.16</v>
      </c>
      <c r="R167">
        <v>-0.88</v>
      </c>
      <c r="S167">
        <v>-0.75</v>
      </c>
      <c r="T167">
        <v>-0.73</v>
      </c>
      <c r="U167">
        <v>0.49</v>
      </c>
      <c r="V167">
        <v>0.05</v>
      </c>
      <c r="W167">
        <v>1.19</v>
      </c>
    </row>
    <row r="168" spans="2:23" x14ac:dyDescent="0.35">
      <c r="B168" t="str">
        <v>_______</v>
      </c>
      <c r="C168">
        <v>1</v>
      </c>
      <c r="D168" t="str">
        <v>Danny Green</v>
      </c>
      <c r="E168" t="str">
        <v>SG, SF</v>
      </c>
      <c r="F168" t="str">
        <v>PHI</v>
      </c>
      <c r="G168">
        <v>70</v>
      </c>
      <c r="H168">
        <v>24.9</v>
      </c>
      <c r="I168">
        <v>1</v>
      </c>
      <c r="J168">
        <v>-0.90416666666666656</v>
      </c>
      <c r="K168">
        <v>-0.90416666666666656</v>
      </c>
      <c r="L168">
        <v>-0.25277777777777777</v>
      </c>
      <c r="M168">
        <v>-0.69027777777777777</v>
      </c>
      <c r="N168">
        <v>-1.6527777777777777</v>
      </c>
      <c r="O168">
        <v>-0.72</v>
      </c>
      <c r="P168">
        <v>-0.22</v>
      </c>
      <c r="Q168">
        <v>0.45</v>
      </c>
      <c r="R168">
        <v>-0.76</v>
      </c>
      <c r="S168">
        <v>-0.56000000000000005</v>
      </c>
      <c r="T168">
        <v>-0.67</v>
      </c>
      <c r="U168">
        <v>0.73</v>
      </c>
      <c r="V168">
        <v>0.05</v>
      </c>
      <c r="W168">
        <v>0.77</v>
      </c>
    </row>
    <row r="169" spans="2:23" x14ac:dyDescent="0.35">
      <c r="B169" t="str">
        <v>_______</v>
      </c>
      <c r="C169">
        <v>1</v>
      </c>
      <c r="D169" t="str">
        <v>Joe Ingles</v>
      </c>
      <c r="E169" t="str">
        <v>SF</v>
      </c>
      <c r="F169" t="str">
        <v>UTA</v>
      </c>
      <c r="G169">
        <v>68</v>
      </c>
      <c r="H169">
        <v>27.6</v>
      </c>
      <c r="I169">
        <v>1</v>
      </c>
      <c r="J169">
        <v>-0.99166666666666647</v>
      </c>
      <c r="K169">
        <v>-0.99166666666666647</v>
      </c>
      <c r="L169">
        <v>-2.2288888888888891</v>
      </c>
      <c r="M169">
        <v>-0.94444444444444431</v>
      </c>
      <c r="N169">
        <v>-0.64222222222222214</v>
      </c>
      <c r="O169">
        <v>-0.26</v>
      </c>
      <c r="P169">
        <v>-0.05</v>
      </c>
      <c r="Q169">
        <v>0.39</v>
      </c>
      <c r="R169">
        <v>-0.62</v>
      </c>
      <c r="S169">
        <v>-0.47</v>
      </c>
      <c r="T169">
        <v>1.31</v>
      </c>
      <c r="U169">
        <v>-0.15</v>
      </c>
      <c r="V169">
        <v>-0.83</v>
      </c>
      <c r="W169">
        <v>-0.37</v>
      </c>
    </row>
    <row r="170" spans="2:23" x14ac:dyDescent="0.35">
      <c r="B170" t="str">
        <v>_______</v>
      </c>
      <c r="C170">
        <v>1</v>
      </c>
      <c r="D170" t="str">
        <v>Goran Dragic</v>
      </c>
      <c r="E170" t="str">
        <v>PG</v>
      </c>
      <c r="F170" t="str">
        <v>MIA</v>
      </c>
      <c r="G170">
        <v>48</v>
      </c>
      <c r="H170">
        <v>26.5</v>
      </c>
      <c r="I170">
        <v>1</v>
      </c>
      <c r="J170">
        <v>-1.1199999999999997</v>
      </c>
      <c r="K170">
        <v>-1.1199999999999997</v>
      </c>
      <c r="L170">
        <v>-1.9799999999999998</v>
      </c>
      <c r="M170">
        <v>-0.99999999999999978</v>
      </c>
      <c r="N170">
        <v>-0.48666666666666647</v>
      </c>
      <c r="O170">
        <v>-0.55000000000000004</v>
      </c>
      <c r="P170">
        <v>-0.18</v>
      </c>
      <c r="Q170">
        <v>0.52</v>
      </c>
      <c r="R170">
        <v>0.33</v>
      </c>
      <c r="S170">
        <v>-0.72</v>
      </c>
      <c r="T170">
        <v>1.29</v>
      </c>
      <c r="U170">
        <v>-0.59</v>
      </c>
      <c r="V170">
        <v>-0.83</v>
      </c>
      <c r="W170">
        <v>-0.95</v>
      </c>
    </row>
    <row r="171" spans="2:23" x14ac:dyDescent="0.35">
      <c r="B171" t="str">
        <v>_______</v>
      </c>
      <c r="C171">
        <v>1</v>
      </c>
      <c r="D171" t="str">
        <v>Josh Okogie</v>
      </c>
      <c r="E171" t="str">
        <v>SG, SF</v>
      </c>
      <c r="F171" t="str">
        <v>MIN</v>
      </c>
      <c r="G171">
        <v>68</v>
      </c>
      <c r="H171">
        <v>25.3</v>
      </c>
      <c r="I171">
        <v>1</v>
      </c>
      <c r="J171">
        <v>-1.1238888888888887</v>
      </c>
      <c r="K171">
        <v>-1.1238888888888887</v>
      </c>
      <c r="L171">
        <v>-0.65166666666666651</v>
      </c>
      <c r="M171">
        <v>-1.5111111111111108</v>
      </c>
      <c r="N171">
        <v>-1.2844444444444443</v>
      </c>
      <c r="O171">
        <v>-0.3</v>
      </c>
      <c r="P171">
        <v>0.41</v>
      </c>
      <c r="Q171">
        <v>-0.7</v>
      </c>
      <c r="R171">
        <v>-0.57999999999999996</v>
      </c>
      <c r="S171">
        <v>-0.18</v>
      </c>
      <c r="T171">
        <v>-0.5</v>
      </c>
      <c r="U171">
        <v>0.81</v>
      </c>
      <c r="V171">
        <v>-0.32</v>
      </c>
      <c r="W171">
        <v>0.17</v>
      </c>
    </row>
    <row r="172" spans="2:23" x14ac:dyDescent="0.35">
      <c r="B172" t="str">
        <v>_______</v>
      </c>
      <c r="C172">
        <v>1</v>
      </c>
      <c r="D172" t="str">
        <v>Dario Saric</v>
      </c>
      <c r="E172" t="str">
        <v>PF</v>
      </c>
      <c r="F172" t="str">
        <v>PHX</v>
      </c>
      <c r="G172">
        <v>60</v>
      </c>
      <c r="H172">
        <v>22.1</v>
      </c>
      <c r="I172">
        <v>1</v>
      </c>
      <c r="J172">
        <v>-1.1250000000000002</v>
      </c>
      <c r="K172">
        <v>-1.1250000000000002</v>
      </c>
      <c r="L172">
        <v>-0.74166666666666681</v>
      </c>
      <c r="M172">
        <v>-1.5333333333333337</v>
      </c>
      <c r="N172">
        <v>-1.3583333333333334</v>
      </c>
      <c r="O172">
        <v>0.36</v>
      </c>
      <c r="P172">
        <v>0.49</v>
      </c>
      <c r="Q172">
        <v>-0.14000000000000001</v>
      </c>
      <c r="R172">
        <v>-0.51</v>
      </c>
      <c r="S172">
        <v>0.31</v>
      </c>
      <c r="T172">
        <v>-0.46</v>
      </c>
      <c r="U172">
        <v>-0.88</v>
      </c>
      <c r="V172">
        <v>-0.8</v>
      </c>
      <c r="W172">
        <v>0.28000000000000003</v>
      </c>
    </row>
    <row r="173" spans="2:23" x14ac:dyDescent="0.35">
      <c r="B173" t="str">
        <v>_______</v>
      </c>
      <c r="C173">
        <v>1</v>
      </c>
      <c r="D173" t="str">
        <v>Enes Kanter</v>
      </c>
      <c r="E173" t="str">
        <v>C</v>
      </c>
      <c r="F173" t="str">
        <v>POR</v>
      </c>
      <c r="G173">
        <v>55</v>
      </c>
      <c r="H173">
        <v>16</v>
      </c>
      <c r="I173">
        <v>1</v>
      </c>
      <c r="J173">
        <v>-1.138194444444445</v>
      </c>
      <c r="K173">
        <v>-1.138194444444445</v>
      </c>
      <c r="L173">
        <v>-0.49652777777777785</v>
      </c>
      <c r="M173">
        <v>-0.75625000000000042</v>
      </c>
      <c r="N173">
        <v>-1.5354166666666671</v>
      </c>
      <c r="O173">
        <v>1.63</v>
      </c>
      <c r="P173">
        <v>-0.5</v>
      </c>
      <c r="Q173">
        <v>-1.74</v>
      </c>
      <c r="R173">
        <v>-0.82</v>
      </c>
      <c r="S173">
        <v>0.95</v>
      </c>
      <c r="T173">
        <v>-0.84</v>
      </c>
      <c r="U173">
        <v>-1.2</v>
      </c>
      <c r="V173">
        <v>0.51</v>
      </c>
      <c r="W173">
        <v>0.52</v>
      </c>
    </row>
    <row r="174" spans="2:23" x14ac:dyDescent="0.35">
      <c r="B174" t="str">
        <v>_______</v>
      </c>
      <c r="C174">
        <v>1</v>
      </c>
      <c r="D174" t="str">
        <v>Marquese Chriss</v>
      </c>
      <c r="E174" t="str">
        <v>PF, C</v>
      </c>
      <c r="F174" t="str">
        <v>GSW</v>
      </c>
      <c r="G174">
        <v>44</v>
      </c>
      <c r="H174">
        <v>14.4</v>
      </c>
      <c r="I174">
        <v>1</v>
      </c>
      <c r="J174">
        <v>-1.1427777777777779</v>
      </c>
      <c r="K174">
        <v>-1.1427777777777779</v>
      </c>
      <c r="L174">
        <v>-0.75777777777777799</v>
      </c>
      <c r="M174">
        <v>-1.1183333333333334</v>
      </c>
      <c r="N174">
        <v>-1.588888888888889</v>
      </c>
      <c r="O174">
        <v>1.1499999999999999</v>
      </c>
      <c r="P174">
        <v>-0.04</v>
      </c>
      <c r="Q174">
        <v>-1.61</v>
      </c>
      <c r="R174">
        <v>-0.99</v>
      </c>
      <c r="S174">
        <v>-0.13</v>
      </c>
      <c r="T174">
        <v>-0.63</v>
      </c>
      <c r="U174">
        <v>-0.98</v>
      </c>
      <c r="V174">
        <v>0.63</v>
      </c>
      <c r="W174">
        <v>0.73</v>
      </c>
    </row>
    <row r="175" spans="2:23" x14ac:dyDescent="0.35">
      <c r="B175" t="str">
        <v>_______</v>
      </c>
      <c r="C175">
        <v>1</v>
      </c>
      <c r="D175" t="str">
        <v>Andrew Wiggins</v>
      </c>
      <c r="E175" t="str">
        <v>SF, SG</v>
      </c>
      <c r="F175" t="str">
        <v>GSW</v>
      </c>
      <c r="G175">
        <v>67</v>
      </c>
      <c r="H175">
        <v>32.799999999999997</v>
      </c>
      <c r="I175">
        <v>1</v>
      </c>
      <c r="J175">
        <v>-1.1445833333333333</v>
      </c>
      <c r="K175">
        <v>-1.1445833333333333</v>
      </c>
      <c r="L175">
        <v>-1.4609722222222221</v>
      </c>
      <c r="M175">
        <v>-5.5833333333333124E-2</v>
      </c>
      <c r="N175">
        <v>-0.30708333333333321</v>
      </c>
      <c r="O175">
        <v>-0.46</v>
      </c>
      <c r="P175">
        <v>-1.17</v>
      </c>
      <c r="Q175">
        <v>0.24</v>
      </c>
      <c r="R175">
        <v>0.88</v>
      </c>
      <c r="S175">
        <v>-0.28000000000000003</v>
      </c>
      <c r="T175">
        <v>0.34</v>
      </c>
      <c r="U175">
        <v>-0.61</v>
      </c>
      <c r="V175">
        <v>0.73</v>
      </c>
      <c r="W175">
        <v>-0.9</v>
      </c>
    </row>
    <row r="176" spans="2:23" x14ac:dyDescent="0.35">
      <c r="B176" t="str">
        <v>_______</v>
      </c>
      <c r="C176">
        <v>1</v>
      </c>
      <c r="D176" t="str">
        <v>Gary Trent Jr.</v>
      </c>
      <c r="E176" t="str">
        <v>SG</v>
      </c>
      <c r="F176" t="str">
        <v>POR</v>
      </c>
      <c r="G176">
        <v>64</v>
      </c>
      <c r="H176">
        <v>26.4</v>
      </c>
      <c r="I176">
        <v>1</v>
      </c>
      <c r="J176">
        <v>-1.1555555555555554</v>
      </c>
      <c r="K176">
        <v>-1.1555555555555554</v>
      </c>
      <c r="L176">
        <v>-0.52444444444444438</v>
      </c>
      <c r="M176">
        <v>-1.2177777777777776</v>
      </c>
      <c r="N176">
        <v>-1.4044444444444444</v>
      </c>
      <c r="O176">
        <v>-0.25</v>
      </c>
      <c r="P176">
        <v>7.0000000000000007E-2</v>
      </c>
      <c r="Q176">
        <v>0.82</v>
      </c>
      <c r="R176">
        <v>-0.53</v>
      </c>
      <c r="S176">
        <v>-1.1499999999999999</v>
      </c>
      <c r="T176">
        <v>-0.71</v>
      </c>
      <c r="U176">
        <v>0.56000000000000005</v>
      </c>
      <c r="V176">
        <v>-0.39</v>
      </c>
      <c r="W176">
        <v>0.28000000000000003</v>
      </c>
    </row>
    <row r="177" spans="2:23" x14ac:dyDescent="0.35">
      <c r="B177" t="str">
        <v>_______</v>
      </c>
      <c r="C177">
        <v>1</v>
      </c>
      <c r="D177" t="str">
        <v>Svi Mykhailiuk</v>
      </c>
      <c r="E177" t="str">
        <v>SG, SF</v>
      </c>
      <c r="F177" t="str">
        <v>DET</v>
      </c>
      <c r="G177">
        <v>67</v>
      </c>
      <c r="H177">
        <v>26.8</v>
      </c>
      <c r="I177">
        <v>1</v>
      </c>
      <c r="J177">
        <v>-1.2097222222222224</v>
      </c>
      <c r="K177">
        <v>-1.2097222222222224</v>
      </c>
      <c r="L177">
        <v>-1.1538888888888892</v>
      </c>
      <c r="M177">
        <v>-1.4609722222222226</v>
      </c>
      <c r="N177">
        <v>-1.3865277777777778</v>
      </c>
      <c r="O177">
        <v>-0.67</v>
      </c>
      <c r="P177">
        <v>0.27</v>
      </c>
      <c r="Q177">
        <v>1.17</v>
      </c>
      <c r="R177">
        <v>-0.24</v>
      </c>
      <c r="S177">
        <v>-0.97</v>
      </c>
      <c r="T177">
        <v>-0.06</v>
      </c>
      <c r="U177">
        <v>-0.02</v>
      </c>
      <c r="V177">
        <v>-0.97</v>
      </c>
      <c r="W177">
        <v>0.19</v>
      </c>
    </row>
    <row r="178" spans="2:23" x14ac:dyDescent="0.35">
      <c r="B178" t="str">
        <v>_______</v>
      </c>
      <c r="C178">
        <v>1</v>
      </c>
      <c r="D178" t="str">
        <v>Gorgui Dieng</v>
      </c>
      <c r="E178" t="str">
        <v>C, PF</v>
      </c>
      <c r="F178" t="str">
        <v>MEM</v>
      </c>
      <c r="G178">
        <v>58</v>
      </c>
      <c r="H178">
        <v>13.7</v>
      </c>
      <c r="I178">
        <v>1</v>
      </c>
      <c r="J178">
        <v>-1.2163888888888887</v>
      </c>
      <c r="K178">
        <v>-1.2163888888888887</v>
      </c>
      <c r="L178">
        <v>-0.56388888888888888</v>
      </c>
      <c r="M178">
        <v>-1.1841666666666668</v>
      </c>
      <c r="N178">
        <v>-1.9252777777777776</v>
      </c>
      <c r="O178">
        <v>0.52</v>
      </c>
      <c r="P178">
        <v>-0.04</v>
      </c>
      <c r="Q178">
        <v>-0.82</v>
      </c>
      <c r="R178">
        <v>-1.03</v>
      </c>
      <c r="S178">
        <v>-0.09</v>
      </c>
      <c r="T178">
        <v>-0.81</v>
      </c>
      <c r="U178">
        <v>-0.61</v>
      </c>
      <c r="V178">
        <v>0.49</v>
      </c>
      <c r="W178">
        <v>0.88</v>
      </c>
    </row>
    <row r="179" spans="2:23" x14ac:dyDescent="0.35">
      <c r="B179" t="str">
        <v>_______</v>
      </c>
      <c r="C179">
        <v>1</v>
      </c>
      <c r="D179" t="str">
        <v>Michael Carter-Williams</v>
      </c>
      <c r="E179" t="str">
        <v>PG</v>
      </c>
      <c r="F179" t="str">
        <v>ORL</v>
      </c>
      <c r="G179">
        <v>58</v>
      </c>
      <c r="H179">
        <v>18.100000000000001</v>
      </c>
      <c r="I179">
        <v>1</v>
      </c>
      <c r="J179">
        <v>-1.2325000000000002</v>
      </c>
      <c r="K179">
        <v>-1.2325000000000002</v>
      </c>
      <c r="L179">
        <v>-1.1841666666666666</v>
      </c>
      <c r="M179">
        <v>-1.8527777777777776</v>
      </c>
      <c r="N179">
        <v>-1.578888888888889</v>
      </c>
      <c r="O179">
        <v>-0.33</v>
      </c>
      <c r="P179">
        <v>0.77</v>
      </c>
      <c r="Q179">
        <v>-1.17</v>
      </c>
      <c r="R179">
        <v>-0.91</v>
      </c>
      <c r="S179">
        <v>-0.65</v>
      </c>
      <c r="T179">
        <v>-0.06</v>
      </c>
      <c r="U179">
        <v>0.46</v>
      </c>
      <c r="V179">
        <v>-7.0000000000000007E-2</v>
      </c>
      <c r="W179">
        <v>0.43</v>
      </c>
    </row>
    <row r="180" spans="2:23" x14ac:dyDescent="0.35">
      <c r="B180" t="str">
        <v>_______</v>
      </c>
      <c r="C180">
        <v>1</v>
      </c>
      <c r="D180" t="str">
        <v>Monte Morris</v>
      </c>
      <c r="E180" t="str">
        <v>PG</v>
      </c>
      <c r="F180" t="str">
        <v>DEN</v>
      </c>
      <c r="G180">
        <v>67</v>
      </c>
      <c r="H180">
        <v>22.7</v>
      </c>
      <c r="I180">
        <v>1</v>
      </c>
      <c r="J180">
        <v>-1.2376388888888887</v>
      </c>
      <c r="K180">
        <v>-1.2376388888888887</v>
      </c>
      <c r="L180">
        <v>-1.8425</v>
      </c>
      <c r="M180">
        <v>-1.5261111111111112</v>
      </c>
      <c r="N180">
        <v>-2.1402777777777775</v>
      </c>
      <c r="O180">
        <v>0.09</v>
      </c>
      <c r="P180">
        <v>0.31</v>
      </c>
      <c r="Q180">
        <v>-0.67</v>
      </c>
      <c r="R180">
        <v>-0.56000000000000005</v>
      </c>
      <c r="S180">
        <v>-1.19</v>
      </c>
      <c r="T180">
        <v>0.65</v>
      </c>
      <c r="U180">
        <v>-0.15</v>
      </c>
      <c r="V180">
        <v>-0.78</v>
      </c>
      <c r="W180">
        <v>0.97</v>
      </c>
    </row>
    <row r="181" spans="2:23" x14ac:dyDescent="0.35">
      <c r="B181" t="str">
        <v>_______</v>
      </c>
      <c r="C181">
        <v>1</v>
      </c>
      <c r="D181" t="str">
        <v>Jabari Parker</v>
      </c>
      <c r="E181" t="str">
        <v>PF</v>
      </c>
      <c r="F181" t="str">
        <v>SAC</v>
      </c>
      <c r="G181">
        <v>50</v>
      </c>
      <c r="H181">
        <v>17.100000000000001</v>
      </c>
      <c r="I181">
        <v>1</v>
      </c>
      <c r="J181">
        <v>-1.2708333333333333</v>
      </c>
      <c r="K181">
        <v>-1.2708333333333333</v>
      </c>
      <c r="L181">
        <v>-0.75</v>
      </c>
      <c r="M181">
        <v>-1.1944444444444446</v>
      </c>
      <c r="N181">
        <v>-1.5277777777777779</v>
      </c>
      <c r="O181">
        <v>0.93</v>
      </c>
      <c r="P181">
        <v>-0.11</v>
      </c>
      <c r="Q181">
        <v>-1</v>
      </c>
      <c r="R181">
        <v>-0.5</v>
      </c>
      <c r="S181">
        <v>-0.16</v>
      </c>
      <c r="T181">
        <v>-0.75</v>
      </c>
      <c r="U181">
        <v>-0.12</v>
      </c>
      <c r="V181">
        <v>-0.49</v>
      </c>
      <c r="W181">
        <v>0.37</v>
      </c>
    </row>
    <row r="182" spans="2:23" x14ac:dyDescent="0.35">
      <c r="B182" t="str">
        <v>_______</v>
      </c>
      <c r="C182">
        <v>1</v>
      </c>
      <c r="D182" t="str">
        <v>LaMelo Ball</v>
      </c>
      <c r="E182" t="str">
        <v>PG</v>
      </c>
      <c r="F182" t="str">
        <v>CHA</v>
      </c>
      <c r="G182">
        <v>65</v>
      </c>
      <c r="H182">
        <v>28.4</v>
      </c>
      <c r="I182">
        <v>1</v>
      </c>
      <c r="J182">
        <v>-1.2729166666666671</v>
      </c>
      <c r="K182">
        <v>-1.2729166666666671</v>
      </c>
      <c r="L182">
        <v>-3.1236111111111113</v>
      </c>
      <c r="M182">
        <v>-0.81250000000000011</v>
      </c>
      <c r="N182">
        <v>1.8055555555554971E-2</v>
      </c>
      <c r="O182">
        <v>-1.85</v>
      </c>
      <c r="P182">
        <v>-0.51</v>
      </c>
      <c r="Q182">
        <v>0.13</v>
      </c>
      <c r="R182">
        <v>0.03</v>
      </c>
      <c r="S182">
        <v>0.14000000000000001</v>
      </c>
      <c r="T182">
        <v>2.0499999999999998</v>
      </c>
      <c r="U182">
        <v>0.81</v>
      </c>
      <c r="V182">
        <v>-0.78</v>
      </c>
      <c r="W182">
        <v>-1.43</v>
      </c>
    </row>
    <row r="183" spans="2:23" x14ac:dyDescent="0.35">
      <c r="B183" t="str">
        <v>_______</v>
      </c>
      <c r="C183">
        <v>1</v>
      </c>
      <c r="D183" t="str">
        <v>Luke Kennard</v>
      </c>
      <c r="E183" t="str">
        <v>SG</v>
      </c>
      <c r="F183" t="str">
        <v>LAC</v>
      </c>
      <c r="G183">
        <v>50</v>
      </c>
      <c r="H183">
        <v>22.9</v>
      </c>
      <c r="I183">
        <v>1</v>
      </c>
      <c r="J183">
        <v>-1.3333333333333333</v>
      </c>
      <c r="K183">
        <v>-1.3333333333333333</v>
      </c>
      <c r="L183">
        <v>-1.4652777777777777</v>
      </c>
      <c r="M183">
        <v>-2.020833333333333</v>
      </c>
      <c r="N183">
        <v>-1.75</v>
      </c>
      <c r="O183">
        <v>-0.28999999999999998</v>
      </c>
      <c r="P183">
        <v>0.99</v>
      </c>
      <c r="Q183">
        <v>0.32</v>
      </c>
      <c r="R183">
        <v>-0.33</v>
      </c>
      <c r="S183">
        <v>-0.94</v>
      </c>
      <c r="T183">
        <v>0.19</v>
      </c>
      <c r="U183">
        <v>-1.51</v>
      </c>
      <c r="V183">
        <v>-0.95</v>
      </c>
      <c r="W183">
        <v>0.6</v>
      </c>
    </row>
    <row r="184" spans="2:23" x14ac:dyDescent="0.35">
      <c r="B184" t="str">
        <v>_______</v>
      </c>
      <c r="C184">
        <v>1</v>
      </c>
      <c r="D184" t="str">
        <v>Dennis Schroder</v>
      </c>
      <c r="E184" t="str">
        <v>PG</v>
      </c>
      <c r="F184" t="str">
        <v>LAL</v>
      </c>
      <c r="G184">
        <v>67</v>
      </c>
      <c r="H184">
        <v>28.9</v>
      </c>
      <c r="I184">
        <v>1</v>
      </c>
      <c r="J184">
        <v>-1.3493055555555555</v>
      </c>
      <c r="K184">
        <v>-1.3493055555555555</v>
      </c>
      <c r="L184">
        <v>-1.805277777777778</v>
      </c>
      <c r="M184">
        <v>-2.1030555555555557</v>
      </c>
      <c r="N184">
        <v>-0.73513888888888879</v>
      </c>
      <c r="O184">
        <v>-0.22</v>
      </c>
      <c r="P184">
        <v>0.81</v>
      </c>
      <c r="Q184">
        <v>0.09</v>
      </c>
      <c r="R184">
        <v>0.4</v>
      </c>
      <c r="S184">
        <v>-0.72</v>
      </c>
      <c r="T184">
        <v>0.49</v>
      </c>
      <c r="U184">
        <v>-0.76</v>
      </c>
      <c r="V184">
        <v>-0.88</v>
      </c>
      <c r="W184">
        <v>-0.66</v>
      </c>
    </row>
    <row r="185" spans="2:23" x14ac:dyDescent="0.35">
      <c r="B185" t="str">
        <v>_______</v>
      </c>
      <c r="C185">
        <v>1</v>
      </c>
      <c r="D185" t="str">
        <v>Shake Milton</v>
      </c>
      <c r="E185" t="str">
        <v>PG</v>
      </c>
      <c r="F185" t="str">
        <v>PHI</v>
      </c>
      <c r="G185">
        <v>60</v>
      </c>
      <c r="H185">
        <v>24.7</v>
      </c>
      <c r="I185">
        <v>1</v>
      </c>
      <c r="J185">
        <v>-1.375</v>
      </c>
      <c r="K185">
        <v>-1.375</v>
      </c>
      <c r="L185">
        <v>-1.7083333333333333</v>
      </c>
      <c r="M185">
        <v>-1.541666666666667</v>
      </c>
      <c r="N185">
        <v>-1.4416666666666667</v>
      </c>
      <c r="O185">
        <v>-0.09</v>
      </c>
      <c r="P185">
        <v>0.2</v>
      </c>
      <c r="Q185">
        <v>0.24</v>
      </c>
      <c r="R185">
        <v>-0.27</v>
      </c>
      <c r="S185">
        <v>-0.85</v>
      </c>
      <c r="T185">
        <v>0.4</v>
      </c>
      <c r="U185">
        <v>-0.68</v>
      </c>
      <c r="V185">
        <v>-0.68</v>
      </c>
      <c r="W185">
        <v>0.08</v>
      </c>
    </row>
    <row r="186" spans="2:23" x14ac:dyDescent="0.35">
      <c r="B186" t="str">
        <v>_______</v>
      </c>
      <c r="C186">
        <v>1</v>
      </c>
      <c r="D186" t="str">
        <v>Kevin Huerter</v>
      </c>
      <c r="E186" t="str">
        <v>SG</v>
      </c>
      <c r="F186" t="str">
        <v>ATL</v>
      </c>
      <c r="G186">
        <v>67</v>
      </c>
      <c r="H186">
        <v>26.2</v>
      </c>
      <c r="I186">
        <v>1</v>
      </c>
      <c r="J186">
        <v>-1.3772222222222221</v>
      </c>
      <c r="K186">
        <v>-1.3772222222222221</v>
      </c>
      <c r="L186">
        <v>-1.6749999999999998</v>
      </c>
      <c r="M186">
        <v>-1.5633333333333335</v>
      </c>
      <c r="N186">
        <v>-1.6377777777777776</v>
      </c>
      <c r="O186">
        <v>-0.87</v>
      </c>
      <c r="P186">
        <v>0.2</v>
      </c>
      <c r="Q186">
        <v>0.5</v>
      </c>
      <c r="R186">
        <v>-0.43</v>
      </c>
      <c r="S186">
        <v>-0.87</v>
      </c>
      <c r="T186">
        <v>0.32</v>
      </c>
      <c r="U186">
        <v>-0.34</v>
      </c>
      <c r="V186">
        <v>-0.27</v>
      </c>
      <c r="W186">
        <v>0.28000000000000003</v>
      </c>
    </row>
    <row r="187" spans="2:23" x14ac:dyDescent="0.35">
      <c r="B187" t="str">
        <v>_______</v>
      </c>
      <c r="C187">
        <v>1</v>
      </c>
      <c r="D187" t="str">
        <v>Daniel Gafford</v>
      </c>
      <c r="E187" t="str">
        <v>C, PF</v>
      </c>
      <c r="F187" t="str">
        <v>CHI</v>
      </c>
      <c r="G187">
        <v>56</v>
      </c>
      <c r="H187">
        <v>15.5</v>
      </c>
      <c r="I187">
        <v>1</v>
      </c>
      <c r="J187">
        <v>-1.3844444444444446</v>
      </c>
      <c r="K187">
        <v>-1.3844444444444446</v>
      </c>
      <c r="L187">
        <v>-0.55222222222222239</v>
      </c>
      <c r="M187">
        <v>-0.15555555555555536</v>
      </c>
      <c r="N187">
        <v>-1.9833333333333336</v>
      </c>
      <c r="O187">
        <v>2.1800000000000002</v>
      </c>
      <c r="P187">
        <v>-1.58</v>
      </c>
      <c r="Q187">
        <v>-1.75</v>
      </c>
      <c r="R187">
        <v>-1.04</v>
      </c>
      <c r="S187">
        <v>-0.02</v>
      </c>
      <c r="T187">
        <v>-1.07</v>
      </c>
      <c r="U187">
        <v>-1.34</v>
      </c>
      <c r="V187">
        <v>2.0699999999999998</v>
      </c>
      <c r="W187">
        <v>0.77</v>
      </c>
    </row>
    <row r="188" spans="2:23" x14ac:dyDescent="0.35">
      <c r="B188" t="str">
        <v>_______</v>
      </c>
      <c r="C188">
        <v>1</v>
      </c>
      <c r="D188" t="str">
        <v>Vincent Poirier</v>
      </c>
      <c r="E188" t="str">
        <v>C</v>
      </c>
      <c r="F188" t="str">
        <v>OKL</v>
      </c>
      <c r="G188">
        <v>54</v>
      </c>
      <c r="H188">
        <v>19.100000000000001</v>
      </c>
      <c r="I188">
        <v>1</v>
      </c>
      <c r="J188">
        <v>-1.41</v>
      </c>
      <c r="K188">
        <v>-1.41</v>
      </c>
      <c r="L188">
        <v>-0.87749999999999995</v>
      </c>
      <c r="M188">
        <v>-1.395</v>
      </c>
      <c r="N188">
        <v>-1.6875</v>
      </c>
      <c r="O188">
        <v>0.41</v>
      </c>
      <c r="P188">
        <v>-0.02</v>
      </c>
      <c r="Q188">
        <v>-1.75</v>
      </c>
      <c r="R188">
        <v>-1.1100000000000001</v>
      </c>
      <c r="S188">
        <v>0.62</v>
      </c>
      <c r="T188">
        <v>-0.71</v>
      </c>
      <c r="U188">
        <v>-1.42</v>
      </c>
      <c r="V188">
        <v>1.73</v>
      </c>
      <c r="W188">
        <v>0.37</v>
      </c>
    </row>
    <row r="189" spans="2:23" x14ac:dyDescent="0.35">
      <c r="B189" t="str">
        <v>_______</v>
      </c>
      <c r="C189">
        <v>1</v>
      </c>
      <c r="D189" t="str">
        <v>Cameron Johnson</v>
      </c>
      <c r="E189" t="str">
        <v>SF, SG</v>
      </c>
      <c r="F189" t="str">
        <v>PHX</v>
      </c>
      <c r="G189">
        <v>64</v>
      </c>
      <c r="H189">
        <v>24.2</v>
      </c>
      <c r="I189">
        <v>1</v>
      </c>
      <c r="J189">
        <v>-1.4488888888888889</v>
      </c>
      <c r="K189">
        <v>-1.4488888888888889</v>
      </c>
      <c r="L189">
        <v>-0.86222222222222211</v>
      </c>
      <c r="M189">
        <v>-1.5466666666666664</v>
      </c>
      <c r="N189">
        <v>-1.8488888888888888</v>
      </c>
      <c r="O189">
        <v>-0.38</v>
      </c>
      <c r="P189">
        <v>0.11</v>
      </c>
      <c r="Q189">
        <v>0.68</v>
      </c>
      <c r="R189">
        <v>-0.51</v>
      </c>
      <c r="S189">
        <v>-0.51</v>
      </c>
      <c r="T189">
        <v>-0.66</v>
      </c>
      <c r="U189">
        <v>-0.59</v>
      </c>
      <c r="V189">
        <v>-0.22</v>
      </c>
      <c r="W189">
        <v>0.45</v>
      </c>
    </row>
    <row r="190" spans="2:23" x14ac:dyDescent="0.35">
      <c r="B190" t="str">
        <v>_______</v>
      </c>
      <c r="C190">
        <v>1</v>
      </c>
      <c r="D190" t="str">
        <v>Cam Reddish</v>
      </c>
      <c r="E190" t="str">
        <v>SF, SG</v>
      </c>
      <c r="F190" t="str">
        <v>ATL</v>
      </c>
      <c r="G190">
        <v>68</v>
      </c>
      <c r="H190">
        <v>27.3</v>
      </c>
      <c r="I190">
        <v>1</v>
      </c>
      <c r="J190">
        <v>-1.5677777777777779</v>
      </c>
      <c r="K190">
        <v>-1.5677777777777779</v>
      </c>
      <c r="L190">
        <v>-0.9538888888888889</v>
      </c>
      <c r="M190">
        <v>-1.8699999999999999</v>
      </c>
      <c r="N190">
        <v>-1.1994444444444445</v>
      </c>
      <c r="O190">
        <v>-1.03</v>
      </c>
      <c r="P190">
        <v>0.32</v>
      </c>
      <c r="Q190">
        <v>0.22</v>
      </c>
      <c r="R190">
        <v>-7.0000000000000007E-2</v>
      </c>
      <c r="S190">
        <v>-0.52</v>
      </c>
      <c r="T190">
        <v>-0.65</v>
      </c>
      <c r="U190">
        <v>0.44</v>
      </c>
      <c r="V190">
        <v>0.02</v>
      </c>
      <c r="W190">
        <v>-0.39</v>
      </c>
    </row>
    <row r="191" spans="2:23" x14ac:dyDescent="0.35">
      <c r="B191" t="str">
        <v>_______</v>
      </c>
      <c r="C191">
        <v>1</v>
      </c>
      <c r="D191" t="str">
        <v>Moritz Wagner</v>
      </c>
      <c r="E191" t="str">
        <v>C, PF</v>
      </c>
      <c r="F191" t="str">
        <v>WAS</v>
      </c>
      <c r="G191">
        <v>58</v>
      </c>
      <c r="H191">
        <v>18.399999999999999</v>
      </c>
      <c r="I191">
        <v>1</v>
      </c>
      <c r="J191">
        <v>-1.578888888888889</v>
      </c>
      <c r="K191">
        <v>-1.578888888888889</v>
      </c>
      <c r="L191">
        <v>-0.98277777777777775</v>
      </c>
      <c r="M191">
        <v>-1.8286111111111112</v>
      </c>
      <c r="N191">
        <v>-1.6433333333333333</v>
      </c>
      <c r="O191">
        <v>1.25</v>
      </c>
      <c r="P191">
        <v>0.31</v>
      </c>
      <c r="Q191">
        <v>-1.07</v>
      </c>
      <c r="R191">
        <v>-0.7</v>
      </c>
      <c r="S191">
        <v>-0.01</v>
      </c>
      <c r="T191">
        <v>-0.74</v>
      </c>
      <c r="U191">
        <v>-0.76</v>
      </c>
      <c r="V191">
        <v>-0.32</v>
      </c>
      <c r="W191">
        <v>0.08</v>
      </c>
    </row>
    <row r="192" spans="2:23" x14ac:dyDescent="0.35">
      <c r="B192" t="str">
        <v>_______</v>
      </c>
      <c r="C192">
        <v>1</v>
      </c>
      <c r="D192" t="str">
        <v>Patty Mills</v>
      </c>
      <c r="E192" t="str">
        <v>PG</v>
      </c>
      <c r="F192" t="str">
        <v>SAS</v>
      </c>
      <c r="G192">
        <v>60</v>
      </c>
      <c r="H192">
        <v>20.399999999999999</v>
      </c>
      <c r="I192">
        <v>1</v>
      </c>
      <c r="J192">
        <v>-1.6583333333333337</v>
      </c>
      <c r="K192">
        <v>-1.6583333333333337</v>
      </c>
      <c r="L192">
        <v>-1.291666666666667</v>
      </c>
      <c r="M192">
        <v>-2.3083333333333331</v>
      </c>
      <c r="N192">
        <v>-2.4416666666666669</v>
      </c>
      <c r="O192">
        <v>-0.61</v>
      </c>
      <c r="P192">
        <v>0.78</v>
      </c>
      <c r="Q192">
        <v>0.57999999999999996</v>
      </c>
      <c r="R192">
        <v>-0.52</v>
      </c>
      <c r="S192">
        <v>-1.33</v>
      </c>
      <c r="T192">
        <v>-0.44</v>
      </c>
      <c r="U192">
        <v>-0.34</v>
      </c>
      <c r="V192">
        <v>-1.05</v>
      </c>
      <c r="W192">
        <v>0.94</v>
      </c>
    </row>
    <row r="193" spans="2:23" x14ac:dyDescent="0.35">
      <c r="B193" t="str">
        <v>_______</v>
      </c>
      <c r="C193">
        <v>1</v>
      </c>
      <c r="D193" t="str">
        <v>De'Anthony Melton</v>
      </c>
      <c r="E193" t="str">
        <v>PG</v>
      </c>
      <c r="F193" t="str">
        <v>MEM</v>
      </c>
      <c r="G193">
        <v>68</v>
      </c>
      <c r="H193">
        <v>20.2</v>
      </c>
      <c r="I193">
        <v>1</v>
      </c>
      <c r="J193">
        <v>-1.662222222222222</v>
      </c>
      <c r="K193">
        <v>-1.662222222222222</v>
      </c>
      <c r="L193">
        <v>-1.9266666666666667</v>
      </c>
      <c r="M193">
        <v>-1.7944444444444445</v>
      </c>
      <c r="N193">
        <v>-1.7849999999999999</v>
      </c>
      <c r="O193">
        <v>-0.78</v>
      </c>
      <c r="P193">
        <v>0.14000000000000001</v>
      </c>
      <c r="Q193">
        <v>-0.89</v>
      </c>
      <c r="R193">
        <v>-0.78</v>
      </c>
      <c r="S193">
        <v>-0.39</v>
      </c>
      <c r="T193">
        <v>0.28000000000000003</v>
      </c>
      <c r="U193">
        <v>1.07</v>
      </c>
      <c r="V193">
        <v>-0.54</v>
      </c>
      <c r="W193">
        <v>0.13</v>
      </c>
    </row>
    <row r="194" spans="2:23" x14ac:dyDescent="0.35">
      <c r="B194" t="str">
        <v>_______</v>
      </c>
      <c r="C194">
        <v>1</v>
      </c>
      <c r="D194" t="str">
        <v>Frank Ntilikina</v>
      </c>
      <c r="E194" t="str">
        <v>PG</v>
      </c>
      <c r="F194" t="str">
        <v>NYK</v>
      </c>
      <c r="G194">
        <v>68</v>
      </c>
      <c r="H194">
        <v>24.6</v>
      </c>
      <c r="I194">
        <v>1</v>
      </c>
      <c r="J194">
        <v>-1.6811111111111108</v>
      </c>
      <c r="K194">
        <v>-1.6811111111111108</v>
      </c>
      <c r="L194">
        <v>-2.2666666666666662</v>
      </c>
      <c r="M194">
        <v>-1.9077777777777774</v>
      </c>
      <c r="N194">
        <v>-1.6905555555555551</v>
      </c>
      <c r="O194">
        <v>-0.83</v>
      </c>
      <c r="P194">
        <v>0.24</v>
      </c>
      <c r="Q194">
        <v>-0.37</v>
      </c>
      <c r="R194">
        <v>-0.82</v>
      </c>
      <c r="S194">
        <v>-0.92</v>
      </c>
      <c r="T194">
        <v>0.62</v>
      </c>
      <c r="U194">
        <v>0.51</v>
      </c>
      <c r="V194">
        <v>-0.22</v>
      </c>
      <c r="W194">
        <v>0.01</v>
      </c>
    </row>
    <row r="195" spans="2:23" x14ac:dyDescent="0.35">
      <c r="B195" t="str">
        <v>_______</v>
      </c>
      <c r="C195">
        <v>1</v>
      </c>
      <c r="D195" t="str">
        <v>Tomas Satoransky</v>
      </c>
      <c r="E195" t="str">
        <v>PG, SG</v>
      </c>
      <c r="F195" t="str">
        <v>CHI</v>
      </c>
      <c r="G195">
        <v>67</v>
      </c>
      <c r="H195">
        <v>24.6</v>
      </c>
      <c r="I195">
        <v>1</v>
      </c>
      <c r="J195">
        <v>-1.7029166666666669</v>
      </c>
      <c r="K195">
        <v>-1.7029166666666669</v>
      </c>
      <c r="L195">
        <v>-2.4938888888888893</v>
      </c>
      <c r="M195">
        <v>-2.0844444444444448</v>
      </c>
      <c r="N195">
        <v>-1.3679166666666669</v>
      </c>
      <c r="O195">
        <v>-0.37</v>
      </c>
      <c r="P195">
        <v>0.41</v>
      </c>
      <c r="Q195">
        <v>-0.59</v>
      </c>
      <c r="R195">
        <v>-0.66</v>
      </c>
      <c r="S195">
        <v>-0.62</v>
      </c>
      <c r="T195">
        <v>0.85</v>
      </c>
      <c r="U195">
        <v>0.51</v>
      </c>
      <c r="V195">
        <v>-1</v>
      </c>
      <c r="W195">
        <v>-0.36</v>
      </c>
    </row>
    <row r="196" spans="2:23" x14ac:dyDescent="0.35">
      <c r="B196" t="str">
        <v>_______</v>
      </c>
      <c r="C196">
        <v>1</v>
      </c>
      <c r="D196" t="str">
        <v>Darius Garland</v>
      </c>
      <c r="E196" t="str">
        <v>PG</v>
      </c>
      <c r="F196" t="str">
        <v>CLE</v>
      </c>
      <c r="G196">
        <v>70</v>
      </c>
      <c r="H196">
        <v>31.6</v>
      </c>
      <c r="I196">
        <v>1</v>
      </c>
      <c r="J196">
        <v>-1.7111111111111108</v>
      </c>
      <c r="K196">
        <v>-1.7111111111111108</v>
      </c>
      <c r="L196">
        <v>-2.7611111111111111</v>
      </c>
      <c r="M196">
        <v>-2.5375000000000001</v>
      </c>
      <c r="N196">
        <v>-0.11666666666666665</v>
      </c>
      <c r="O196">
        <v>-1.1100000000000001</v>
      </c>
      <c r="P196">
        <v>0.85</v>
      </c>
      <c r="Q196">
        <v>0.93</v>
      </c>
      <c r="R196">
        <v>0.34</v>
      </c>
      <c r="S196">
        <v>-1.0900000000000001</v>
      </c>
      <c r="T196">
        <v>1.08</v>
      </c>
      <c r="U196">
        <v>-0.1</v>
      </c>
      <c r="V196">
        <v>-1.02</v>
      </c>
      <c r="W196">
        <v>-1.64</v>
      </c>
    </row>
    <row r="197" spans="2:23" x14ac:dyDescent="0.35">
      <c r="B197" t="str">
        <v>_______</v>
      </c>
      <c r="C197">
        <v>1</v>
      </c>
      <c r="D197" t="str">
        <v>Spencer Dinwiddie</v>
      </c>
      <c r="E197" t="str">
        <v>PG, SG</v>
      </c>
      <c r="F197" t="str">
        <v>BRO</v>
      </c>
      <c r="G197">
        <v>64</v>
      </c>
      <c r="H197">
        <v>27.8</v>
      </c>
      <c r="I197">
        <v>1</v>
      </c>
      <c r="J197">
        <v>-1.7422222222222221</v>
      </c>
      <c r="K197">
        <v>-1.7422222222222221</v>
      </c>
      <c r="L197">
        <v>-2.9422222222222221</v>
      </c>
      <c r="M197">
        <v>-1.9733333333333329</v>
      </c>
      <c r="N197">
        <v>-0.73777777777777775</v>
      </c>
      <c r="O197">
        <v>-0.63</v>
      </c>
      <c r="P197">
        <v>0.26</v>
      </c>
      <c r="Q197">
        <v>0.1</v>
      </c>
      <c r="R197">
        <v>0.51</v>
      </c>
      <c r="S197">
        <v>-0.88</v>
      </c>
      <c r="T197">
        <v>1.35</v>
      </c>
      <c r="U197">
        <v>-0.98</v>
      </c>
      <c r="V197">
        <v>-0.56000000000000005</v>
      </c>
      <c r="W197">
        <v>-1.1299999999999999</v>
      </c>
    </row>
    <row r="198" spans="2:23" x14ac:dyDescent="0.35">
      <c r="B198" t="str">
        <v>_______</v>
      </c>
      <c r="C198">
        <v>1</v>
      </c>
      <c r="D198" t="str">
        <v xml:space="preserve">Tristan Thompson </v>
      </c>
      <c r="E198" t="str">
        <v>C</v>
      </c>
      <c r="F198" t="str">
        <v>BOS</v>
      </c>
      <c r="G198">
        <v>64</v>
      </c>
      <c r="H198">
        <v>24.4</v>
      </c>
      <c r="I198">
        <v>1</v>
      </c>
      <c r="J198">
        <v>-1.76</v>
      </c>
      <c r="K198">
        <v>-1.76</v>
      </c>
      <c r="L198">
        <v>-1.3688888888888893</v>
      </c>
      <c r="M198">
        <v>-0.2222222222222226</v>
      </c>
      <c r="N198">
        <v>-1.84</v>
      </c>
      <c r="O198">
        <v>1.23</v>
      </c>
      <c r="P198">
        <v>-1.73</v>
      </c>
      <c r="Q198">
        <v>-1.57</v>
      </c>
      <c r="R198">
        <v>-0.5</v>
      </c>
      <c r="S198">
        <v>1.45</v>
      </c>
      <c r="T198">
        <v>-0.44</v>
      </c>
      <c r="U198">
        <v>-1</v>
      </c>
      <c r="V198">
        <v>0.49</v>
      </c>
      <c r="W198">
        <v>0.09</v>
      </c>
    </row>
    <row r="199" spans="2:23" x14ac:dyDescent="0.35">
      <c r="B199" t="str">
        <v>_______</v>
      </c>
      <c r="C199">
        <v>1</v>
      </c>
      <c r="D199" t="str">
        <v>Dillon Brooks</v>
      </c>
      <c r="E199" t="str">
        <v>SG, SF</v>
      </c>
      <c r="F199" t="str">
        <v>MEM</v>
      </c>
      <c r="G199">
        <v>70</v>
      </c>
      <c r="H199">
        <v>28.7</v>
      </c>
      <c r="I199">
        <v>1</v>
      </c>
      <c r="J199">
        <v>-1.788888888888889</v>
      </c>
      <c r="K199">
        <v>-1.788888888888889</v>
      </c>
      <c r="L199">
        <v>-1.5652777777777778</v>
      </c>
      <c r="M199">
        <v>-1.9638888888888888</v>
      </c>
      <c r="N199">
        <v>-1.6236111111111113</v>
      </c>
      <c r="O199">
        <v>-1.67</v>
      </c>
      <c r="P199">
        <v>0.18</v>
      </c>
      <c r="Q199">
        <v>0.53</v>
      </c>
      <c r="R199">
        <v>0.48</v>
      </c>
      <c r="S199">
        <v>-0.62</v>
      </c>
      <c r="T199">
        <v>-0.23</v>
      </c>
      <c r="U199">
        <v>0</v>
      </c>
      <c r="V199">
        <v>-0.34</v>
      </c>
      <c r="W199">
        <v>-0.17</v>
      </c>
    </row>
    <row r="200" spans="2:23" x14ac:dyDescent="0.35">
      <c r="B200" t="str">
        <v>_______</v>
      </c>
      <c r="C200">
        <v>1</v>
      </c>
      <c r="D200" t="str">
        <v>Luguentz Dort</v>
      </c>
      <c r="E200" t="str">
        <v>SG</v>
      </c>
      <c r="F200" t="str">
        <v>OKL</v>
      </c>
      <c r="G200">
        <v>70</v>
      </c>
      <c r="H200">
        <v>28.4</v>
      </c>
      <c r="I200">
        <v>1</v>
      </c>
      <c r="J200">
        <v>-1.8666666666666669</v>
      </c>
      <c r="K200">
        <v>-1.8666666666666669</v>
      </c>
      <c r="L200">
        <v>-1.0402777777777779</v>
      </c>
      <c r="M200">
        <v>-2.0027777777777782</v>
      </c>
      <c r="N200">
        <v>-2.5375000000000001</v>
      </c>
      <c r="O200">
        <v>-0.77</v>
      </c>
      <c r="P200">
        <v>0.14000000000000001</v>
      </c>
      <c r="Q200">
        <v>-0.12</v>
      </c>
      <c r="R200">
        <v>-0.43</v>
      </c>
      <c r="S200">
        <v>-0.8</v>
      </c>
      <c r="T200">
        <v>-0.85</v>
      </c>
      <c r="U200">
        <v>0.51</v>
      </c>
      <c r="V200">
        <v>-0.28999999999999998</v>
      </c>
      <c r="W200">
        <v>0.69</v>
      </c>
    </row>
    <row r="201" spans="2:23" x14ac:dyDescent="0.35">
      <c r="B201" t="str">
        <v>_______</v>
      </c>
      <c r="C201">
        <v>1</v>
      </c>
      <c r="D201" t="str">
        <v>JaMychal Green</v>
      </c>
      <c r="E201" t="str">
        <v>PF, C</v>
      </c>
      <c r="F201" t="str">
        <v>DEN</v>
      </c>
      <c r="G201">
        <v>67</v>
      </c>
      <c r="H201">
        <v>20.5</v>
      </c>
      <c r="I201">
        <v>1</v>
      </c>
      <c r="J201">
        <v>-1.8704166666666666</v>
      </c>
      <c r="K201">
        <v>-1.8704166666666666</v>
      </c>
      <c r="L201">
        <v>-0.97708333333333341</v>
      </c>
      <c r="M201">
        <v>-1.8611111111111107</v>
      </c>
      <c r="N201">
        <v>-2.5962499999999995</v>
      </c>
      <c r="O201">
        <v>0.14000000000000001</v>
      </c>
      <c r="P201">
        <v>-0.01</v>
      </c>
      <c r="Q201">
        <v>-0.03</v>
      </c>
      <c r="R201">
        <v>-0.91</v>
      </c>
      <c r="S201">
        <v>0.52</v>
      </c>
      <c r="T201">
        <v>-0.96</v>
      </c>
      <c r="U201">
        <v>-1.22</v>
      </c>
      <c r="V201">
        <v>-0.32</v>
      </c>
      <c r="W201">
        <v>0.78</v>
      </c>
    </row>
    <row r="202" spans="2:23" x14ac:dyDescent="0.35">
      <c r="B202" t="str">
        <v>_______</v>
      </c>
      <c r="C202">
        <v>1</v>
      </c>
      <c r="D202" t="str">
        <v>Thaddeus Young</v>
      </c>
      <c r="E202" t="str">
        <v>PF, SF</v>
      </c>
      <c r="F202" t="str">
        <v>CHI</v>
      </c>
      <c r="G202">
        <v>67</v>
      </c>
      <c r="H202">
        <v>20.7</v>
      </c>
      <c r="I202">
        <v>1</v>
      </c>
      <c r="J202">
        <v>-1.8890277777777778</v>
      </c>
      <c r="K202">
        <v>-1.8890277777777778</v>
      </c>
      <c r="L202">
        <v>-1.3679166666666669</v>
      </c>
      <c r="M202">
        <v>-1.2748611111111112</v>
      </c>
      <c r="N202">
        <v>-2.0565277777777777</v>
      </c>
      <c r="O202">
        <v>0.12</v>
      </c>
      <c r="P202">
        <v>-0.66</v>
      </c>
      <c r="Q202">
        <v>-0.47</v>
      </c>
      <c r="R202">
        <v>-0.63</v>
      </c>
      <c r="S202">
        <v>-0.23</v>
      </c>
      <c r="T202">
        <v>-0.56000000000000005</v>
      </c>
      <c r="U202">
        <v>0.68</v>
      </c>
      <c r="V202">
        <v>-0.46</v>
      </c>
      <c r="W202">
        <v>0.18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205"/>
  <sheetViews>
    <sheetView workbookViewId="0">
      <selection activeCell="U2" sqref="U2"/>
    </sheetView>
  </sheetViews>
  <sheetFormatPr defaultRowHeight="14.5" x14ac:dyDescent="0.35"/>
  <cols>
    <col min="1" max="1" width="17.453125" customWidth="1"/>
    <col min="3" max="3" width="5.6328125" bestFit="1" customWidth="1"/>
    <col min="4" max="4" width="5.7265625" bestFit="1" customWidth="1"/>
    <col min="5" max="5" width="7.08984375" customWidth="1"/>
    <col min="6" max="6" width="5.6328125" bestFit="1" customWidth="1"/>
    <col min="7" max="7" width="21.36328125" bestFit="1" customWidth="1"/>
    <col min="8" max="9" width="4.81640625" customWidth="1"/>
    <col min="10" max="18" width="5.08984375" customWidth="1"/>
    <col min="19" max="22" width="5.81640625" customWidth="1"/>
    <col min="28" max="39" width="7" customWidth="1"/>
  </cols>
  <sheetData>
    <row r="1" spans="1:43" x14ac:dyDescent="0.35"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</row>
    <row r="2" spans="1:43" x14ac:dyDescent="0.35">
      <c r="A2" t="s">
        <v>1</v>
      </c>
      <c r="B2" t="s">
        <v>471</v>
      </c>
      <c r="C2" t="s">
        <v>480</v>
      </c>
      <c r="E2" t="e" cm="1" vm="1">
        <f t="array" aca="1" ref="E2" ca="1">_xlfn._xlws.SORT(raw!B2:W202, 9, -1,FALSE)</f>
        <v>#VALUE!</v>
      </c>
      <c r="Z2" t="s">
        <v>245</v>
      </c>
      <c r="AA2" t="s">
        <v>468</v>
      </c>
      <c r="AB2" t="s">
        <v>469</v>
      </c>
      <c r="AC2" t="s">
        <v>470</v>
      </c>
      <c r="AG2" t="s">
        <v>246</v>
      </c>
      <c r="AH2" t="s">
        <v>247</v>
      </c>
    </row>
    <row r="3" spans="1:43" x14ac:dyDescent="0.35">
      <c r="A3" t="s">
        <v>17</v>
      </c>
      <c r="B3" s="1" t="s">
        <v>252</v>
      </c>
      <c r="C3">
        <v>62</v>
      </c>
      <c r="Z3">
        <f>M3 - sorted!M$103</f>
        <v>-3.3055555555555554</v>
      </c>
      <c r="AA3">
        <f>N3 - sorted!N$103</f>
        <v>-0.91388888888888864</v>
      </c>
      <c r="AB3">
        <f>1900 * $Z3/($AG$7 * 1) + 1</f>
        <v>-15.224633313240929</v>
      </c>
      <c r="AC3">
        <f>1900 * $AA3/($AG$7 * 1) + 1</f>
        <v>-3.4856339160136685</v>
      </c>
      <c r="AE3" t="s">
        <v>467</v>
      </c>
      <c r="AG3">
        <v>20</v>
      </c>
      <c r="AH3">
        <f>200 / 13</f>
        <v>15.384615384615385</v>
      </c>
    </row>
    <row r="4" spans="1:43" x14ac:dyDescent="0.35">
      <c r="A4" t="s">
        <v>15</v>
      </c>
      <c r="B4" s="1" t="s">
        <v>251</v>
      </c>
      <c r="C4">
        <v>60</v>
      </c>
      <c r="Z4">
        <f>M4 - sorted!M$103</f>
        <v>-3.3055555555555554</v>
      </c>
      <c r="AA4">
        <f>N4 - sorted!N$103</f>
        <v>-0.91388888888888864</v>
      </c>
      <c r="AB4">
        <f>1900 * $Z4/($AG$7 * 1) + 1</f>
        <v>-15.224633313240929</v>
      </c>
      <c r="AC4">
        <f>1900 * $AA4/($AG$7 * 1) + 1</f>
        <v>-3.4856339160136685</v>
      </c>
      <c r="AE4">
        <f>SUM(AB3:AB102)</f>
        <v>-1522.4633313240929</v>
      </c>
      <c r="AG4" t="s">
        <v>248</v>
      </c>
      <c r="AH4" t="s">
        <v>249</v>
      </c>
    </row>
    <row r="5" spans="1:43" x14ac:dyDescent="0.35">
      <c r="A5" t="s">
        <v>19</v>
      </c>
      <c r="B5" s="1" t="s">
        <v>254</v>
      </c>
      <c r="C5">
        <v>55</v>
      </c>
      <c r="Z5">
        <f>M5 - sorted!M$103</f>
        <v>-3.3055555555555554</v>
      </c>
      <c r="AA5">
        <f>N5 - sorted!N$103</f>
        <v>-0.91388888888888864</v>
      </c>
      <c r="AB5">
        <f>1900 * $Z5/($AG$7 * 1) + 1</f>
        <v>-15.224633313240929</v>
      </c>
      <c r="AC5">
        <f>1900 * $AA5/($AG$7 * 1) + 1</f>
        <v>-3.4856339160136685</v>
      </c>
      <c r="AG5">
        <f>AVs!Q205*10</f>
        <v>-33.055555555555486</v>
      </c>
      <c r="AH5">
        <f>AVs!R205*13</f>
        <v>-11.880555555555576</v>
      </c>
    </row>
    <row r="6" spans="1:43" x14ac:dyDescent="0.35">
      <c r="A6" t="s">
        <v>24</v>
      </c>
      <c r="B6" s="1" t="s">
        <v>253</v>
      </c>
      <c r="C6">
        <v>49</v>
      </c>
      <c r="Z6">
        <f>M6 - sorted!M$103</f>
        <v>-3.3055555555555554</v>
      </c>
      <c r="AA6">
        <f>N6 - sorted!N$103</f>
        <v>-0.91388888888888864</v>
      </c>
      <c r="AB6">
        <f>1900 * $Z6/($AG$7 * 1) + 1</f>
        <v>-15.224633313240929</v>
      </c>
      <c r="AC6">
        <f>1900 * $AA6/($AG$7 * 1) + 1</f>
        <v>-3.4856339160136685</v>
      </c>
      <c r="AG6" t="s">
        <v>261</v>
      </c>
    </row>
    <row r="7" spans="1:43" x14ac:dyDescent="0.35">
      <c r="A7" t="s">
        <v>22</v>
      </c>
      <c r="B7" s="1" t="s">
        <v>250</v>
      </c>
      <c r="C7">
        <v>1</v>
      </c>
      <c r="Z7">
        <f>M7 - sorted!M$103</f>
        <v>-3.3055555555555554</v>
      </c>
      <c r="AA7">
        <f>N7 - sorted!N$103</f>
        <v>-0.91388888888888864</v>
      </c>
      <c r="AB7">
        <f>1900 * $Z7/($AG$7 * 1) + 1</f>
        <v>-15.224633313240929</v>
      </c>
      <c r="AC7">
        <f>1900 * $AA7/($AG$7 * 1) + 1</f>
        <v>-3.4856339160136685</v>
      </c>
      <c r="AG7">
        <f>SUM(sorted!H3:H102) - sorted!H103*100</f>
        <v>387.09999999999945</v>
      </c>
      <c r="AH7">
        <f>SUM(AA3:AA132)</f>
        <v>-118.80555555555576</v>
      </c>
    </row>
    <row r="8" spans="1:43" x14ac:dyDescent="0.35">
      <c r="A8" t="s">
        <v>27</v>
      </c>
      <c r="B8" s="1" t="s">
        <v>250</v>
      </c>
      <c r="C8">
        <v>1</v>
      </c>
      <c r="Z8">
        <f>M8 - sorted!M$103</f>
        <v>-3.3055555555555554</v>
      </c>
      <c r="AA8">
        <f>N8 - sorted!N$103</f>
        <v>-0.91388888888888864</v>
      </c>
      <c r="AB8">
        <f>1900 * $Z8/($AG$7 * 1) + 1</f>
        <v>-15.224633313240929</v>
      </c>
      <c r="AC8">
        <f>1900 * $AA8/($AG$7 * 1) + 1</f>
        <v>-3.4856339160136685</v>
      </c>
    </row>
    <row r="9" spans="1:43" x14ac:dyDescent="0.35">
      <c r="A9" t="s">
        <v>29</v>
      </c>
      <c r="B9" s="1" t="s">
        <v>250</v>
      </c>
      <c r="C9">
        <v>1</v>
      </c>
      <c r="Z9">
        <f>M9 - sorted!M$103</f>
        <v>-3.3055555555555554</v>
      </c>
      <c r="AA9">
        <f>N9 - sorted!N$103</f>
        <v>-0.91388888888888864</v>
      </c>
      <c r="AB9">
        <f>1900 * $Z9/($AG$7 * 1) + 1</f>
        <v>-15.224633313240929</v>
      </c>
      <c r="AC9">
        <f>1900 * $AA9/($AG$7 * 1) + 1</f>
        <v>-3.4856339160136685</v>
      </c>
    </row>
    <row r="10" spans="1:43" x14ac:dyDescent="0.35">
      <c r="A10" t="s">
        <v>31</v>
      </c>
      <c r="B10" s="1" t="s">
        <v>250</v>
      </c>
      <c r="C10">
        <v>1</v>
      </c>
      <c r="Z10">
        <f>M10 - sorted!M$103</f>
        <v>-3.3055555555555554</v>
      </c>
      <c r="AA10">
        <f>N10 - sorted!N$103</f>
        <v>-0.91388888888888864</v>
      </c>
      <c r="AB10">
        <f>1900 * $Z10/($AG$7 * 1) + 1</f>
        <v>-15.224633313240929</v>
      </c>
      <c r="AC10">
        <f>1900 * $AA10/($AG$7 * 1) + 1</f>
        <v>-3.4856339160136685</v>
      </c>
      <c r="AG10" t="str">
        <f>GMs!B1</f>
        <v>_______</v>
      </c>
      <c r="AH10" t="str">
        <f>GMs!C1</f>
        <v>Kyle</v>
      </c>
      <c r="AI10" t="str">
        <f>GMs!D1</f>
        <v>Ben</v>
      </c>
      <c r="AJ10" t="str">
        <f>GMs!E1</f>
        <v>George</v>
      </c>
      <c r="AK10" t="str">
        <f>GMs!F1</f>
        <v>Alex</v>
      </c>
      <c r="AL10" t="str">
        <f>GMs!G1</f>
        <v>Zmo</v>
      </c>
      <c r="AM10" t="str">
        <f>GMs!H1</f>
        <v>Dylan</v>
      </c>
      <c r="AN10" t="str">
        <f>GMs!I1</f>
        <v>Tom</v>
      </c>
      <c r="AO10" t="str">
        <f>GMs!J1</f>
        <v>Akbar</v>
      </c>
      <c r="AP10" t="str">
        <f>GMs!K1</f>
        <v>Brandt</v>
      </c>
      <c r="AQ10" t="str">
        <f>GMs!L1</f>
        <v>Rob</v>
      </c>
    </row>
    <row r="11" spans="1:43" x14ac:dyDescent="0.35">
      <c r="A11" t="s">
        <v>39</v>
      </c>
      <c r="B11" s="1" t="s">
        <v>250</v>
      </c>
      <c r="C11">
        <v>1</v>
      </c>
      <c r="Z11">
        <f>M11 - sorted!M$103</f>
        <v>-3.3055555555555554</v>
      </c>
      <c r="AA11">
        <f>N11 - sorted!N$103</f>
        <v>-0.91388888888888864</v>
      </c>
      <c r="AB11">
        <f>1900 * $Z11/($AG$7 * 1) + 1</f>
        <v>-15.224633313240929</v>
      </c>
      <c r="AC11">
        <f>1900 * $AA11/($AG$7 * 1) + 1</f>
        <v>-3.4856339160136685</v>
      </c>
      <c r="AF11" t="str">
        <f>GMs!A2</f>
        <v>NumPlayers</v>
      </c>
      <c r="AG11">
        <f>GMs!B2</f>
        <v>196</v>
      </c>
      <c r="AH11">
        <f>GMs!C2</f>
        <v>1</v>
      </c>
      <c r="AI11">
        <f>GMs!D2</f>
        <v>1</v>
      </c>
      <c r="AJ11">
        <f>GMs!E2</f>
        <v>1</v>
      </c>
      <c r="AK11">
        <f>GMs!F2</f>
        <v>1</v>
      </c>
      <c r="AL11">
        <f>GMs!G2</f>
        <v>0</v>
      </c>
      <c r="AM11">
        <f>GMs!H2</f>
        <v>0</v>
      </c>
      <c r="AN11">
        <f>GMs!I2</f>
        <v>0</v>
      </c>
      <c r="AO11">
        <f>GMs!J2</f>
        <v>0</v>
      </c>
      <c r="AP11">
        <f>GMs!K2</f>
        <v>0</v>
      </c>
      <c r="AQ11">
        <f>GMs!L2</f>
        <v>0</v>
      </c>
    </row>
    <row r="12" spans="1:43" x14ac:dyDescent="0.35">
      <c r="A12" t="s">
        <v>44</v>
      </c>
      <c r="B12" s="1" t="s">
        <v>250</v>
      </c>
      <c r="C12">
        <v>1</v>
      </c>
      <c r="Z12">
        <f>M12 - sorted!M$103</f>
        <v>-3.3055555555555554</v>
      </c>
      <c r="AA12">
        <f>N12 - sorted!N$103</f>
        <v>-0.91388888888888864</v>
      </c>
      <c r="AB12">
        <f>1900 * $Z12/($AG$7 * 1) + 1</f>
        <v>-15.224633313240929</v>
      </c>
      <c r="AC12">
        <f>1900 * $AA12/($AG$7 * 1) + 1</f>
        <v>-3.4856339160136685</v>
      </c>
      <c r="AF12" t="str">
        <f>GMs!A5</f>
        <v>Normal</v>
      </c>
      <c r="AG12">
        <f>GMs!B5</f>
        <v>1.3031005527210893</v>
      </c>
      <c r="AH12">
        <f>GMs!C5</f>
        <v>11.431555555555555</v>
      </c>
      <c r="AI12">
        <f>GMs!D5</f>
        <v>11.8575</v>
      </c>
      <c r="AJ12">
        <f>GMs!E5</f>
        <v>9.6126388888888901</v>
      </c>
      <c r="AK12">
        <f>GMs!F5</f>
        <v>10.100833333333332</v>
      </c>
      <c r="AL12" t="e">
        <f>GMs!G5</f>
        <v>#DIV/0!</v>
      </c>
      <c r="AM12" t="e">
        <f>GMs!H5</f>
        <v>#DIV/0!</v>
      </c>
      <c r="AN12" t="e">
        <f>GMs!I5</f>
        <v>#DIV/0!</v>
      </c>
      <c r="AO12" t="e">
        <f>GMs!J5</f>
        <v>#DIV/0!</v>
      </c>
      <c r="AP12" t="e">
        <f>GMs!K5</f>
        <v>#DIV/0!</v>
      </c>
      <c r="AQ12" t="e">
        <f>GMs!L5</f>
        <v>#DIV/0!</v>
      </c>
    </row>
    <row r="13" spans="1:43" x14ac:dyDescent="0.35">
      <c r="A13" t="s">
        <v>35</v>
      </c>
      <c r="B13" s="1" t="s">
        <v>250</v>
      </c>
      <c r="C13">
        <v>1</v>
      </c>
      <c r="Z13">
        <f>M13 - sorted!M$103</f>
        <v>-3.3055555555555554</v>
      </c>
      <c r="AA13">
        <f>N13 - sorted!N$103</f>
        <v>-0.91388888888888864</v>
      </c>
      <c r="AB13">
        <f>1900 * $Z13/($AG$7 * 1) + 1</f>
        <v>-15.224633313240929</v>
      </c>
      <c r="AC13">
        <f>1900 * $AA13/($AG$7 * 1) + 1</f>
        <v>-3.4856339160136685</v>
      </c>
      <c r="AF13" t="str">
        <f>GMs!A6</f>
        <v>PAst</v>
      </c>
      <c r="AG13">
        <f>GMs!B6</f>
        <v>0.99190263605442119</v>
      </c>
      <c r="AH13">
        <f>GMs!C6</f>
        <v>8.9533333333333331</v>
      </c>
      <c r="AI13">
        <f>GMs!D6</f>
        <v>11.495833333333332</v>
      </c>
      <c r="AJ13">
        <f>GMs!E6</f>
        <v>6.8954166666666659</v>
      </c>
      <c r="AK13">
        <f>GMs!F6</f>
        <v>9.439583333333335</v>
      </c>
      <c r="AL13" t="e">
        <f>GMs!G6</f>
        <v>#DIV/0!</v>
      </c>
      <c r="AM13" t="e">
        <f>GMs!H6</f>
        <v>#DIV/0!</v>
      </c>
      <c r="AN13" t="e">
        <f>GMs!I6</f>
        <v>#DIV/0!</v>
      </c>
      <c r="AO13" t="e">
        <f>GMs!J6</f>
        <v>#DIV/0!</v>
      </c>
      <c r="AP13" t="e">
        <f>GMs!K6</f>
        <v>#DIV/0!</v>
      </c>
      <c r="AQ13" t="e">
        <f>GMs!L6</f>
        <v>#DIV/0!</v>
      </c>
    </row>
    <row r="14" spans="1:43" x14ac:dyDescent="0.35">
      <c r="A14" t="s">
        <v>48</v>
      </c>
      <c r="B14" s="1" t="s">
        <v>250</v>
      </c>
      <c r="C14">
        <v>1</v>
      </c>
      <c r="Z14">
        <f>M14 - sorted!M$103</f>
        <v>-3.3055555555555554</v>
      </c>
      <c r="AA14">
        <f>N14 - sorted!N$103</f>
        <v>-0.91388888888888864</v>
      </c>
      <c r="AB14">
        <f>1900 * $Z14/($AG$7 * 1) + 1</f>
        <v>-15.224633313240929</v>
      </c>
      <c r="AC14">
        <f>1900 * $AA14/($AG$7 * 1) + 1</f>
        <v>-3.4856339160136685</v>
      </c>
      <c r="AF14" t="str">
        <f>GMs!A9</f>
        <v>FG%</v>
      </c>
      <c r="AG14">
        <f>GMs!B9</f>
        <v>0.37374744897959222</v>
      </c>
      <c r="AH14">
        <f>GMs!C9</f>
        <v>-0.49299999999999994</v>
      </c>
      <c r="AI14">
        <f>GMs!D9</f>
        <v>1.89</v>
      </c>
      <c r="AJ14">
        <f>GMs!E9</f>
        <v>-0.13</v>
      </c>
      <c r="AK14">
        <f>GMs!F9</f>
        <v>1.74</v>
      </c>
      <c r="AL14" t="e">
        <f>GMs!G9</f>
        <v>#DIV/0!</v>
      </c>
      <c r="AM14" t="e">
        <f>GMs!H9</f>
        <v>#DIV/0!</v>
      </c>
      <c r="AN14" t="e">
        <f>GMs!I9</f>
        <v>#DIV/0!</v>
      </c>
      <c r="AO14" t="e">
        <f>GMs!J9</f>
        <v>#DIV/0!</v>
      </c>
      <c r="AP14" t="e">
        <f>GMs!K9</f>
        <v>#DIV/0!</v>
      </c>
      <c r="AQ14" t="e">
        <f>GMs!L9</f>
        <v>#DIV/0!</v>
      </c>
    </row>
    <row r="15" spans="1:43" x14ac:dyDescent="0.35">
      <c r="A15" t="s">
        <v>33</v>
      </c>
      <c r="B15" s="1" t="s">
        <v>250</v>
      </c>
      <c r="C15">
        <v>1</v>
      </c>
      <c r="Z15">
        <f>M15 - sorted!M$103</f>
        <v>-3.3055555555555554</v>
      </c>
      <c r="AA15">
        <f>N15 - sorted!N$103</f>
        <v>-0.91388888888888864</v>
      </c>
      <c r="AB15">
        <f>1900 * $Z15/($AG$7 * 1) + 1</f>
        <v>-15.224633313240929</v>
      </c>
      <c r="AC15">
        <f>1900 * $AA15/($AG$7 * 1) + 1</f>
        <v>-3.4856339160136685</v>
      </c>
      <c r="AF15" t="str">
        <f>GMs!A10</f>
        <v>FT%</v>
      </c>
      <c r="AG15">
        <f>GMs!B10</f>
        <v>0.15720663265306117</v>
      </c>
      <c r="AH15">
        <f>GMs!C10</f>
        <v>4.3264999999999993</v>
      </c>
      <c r="AI15">
        <f>GMs!D10</f>
        <v>2.92</v>
      </c>
      <c r="AJ15">
        <f>GMs!E10</f>
        <v>4.3099999999999996</v>
      </c>
      <c r="AK15">
        <f>GMs!F10</f>
        <v>0.93</v>
      </c>
      <c r="AL15" t="e">
        <f>GMs!G10</f>
        <v>#DIV/0!</v>
      </c>
      <c r="AM15" t="e">
        <f>GMs!H10</f>
        <v>#DIV/0!</v>
      </c>
      <c r="AN15" t="e">
        <f>GMs!I10</f>
        <v>#DIV/0!</v>
      </c>
      <c r="AO15" t="e">
        <f>GMs!J10</f>
        <v>#DIV/0!</v>
      </c>
      <c r="AP15" t="e">
        <f>GMs!K10</f>
        <v>#DIV/0!</v>
      </c>
      <c r="AQ15" t="e">
        <f>GMs!L10</f>
        <v>#DIV/0!</v>
      </c>
    </row>
    <row r="16" spans="1:43" x14ac:dyDescent="0.35">
      <c r="A16" t="s">
        <v>37</v>
      </c>
      <c r="B16" s="1" t="s">
        <v>250</v>
      </c>
      <c r="C16">
        <v>1</v>
      </c>
      <c r="Z16">
        <f>M16 - sorted!M$103</f>
        <v>-3.3055555555555554</v>
      </c>
      <c r="AA16">
        <f>N16 - sorted!N$103</f>
        <v>-0.91388888888888864</v>
      </c>
      <c r="AB16">
        <f>1900 * $Z16/($AG$7 * 1) + 1</f>
        <v>-15.224633313240929</v>
      </c>
      <c r="AC16">
        <f>1900 * $AA16/($AG$7 * 1) + 1</f>
        <v>-3.4856339160136685</v>
      </c>
      <c r="AF16" t="str">
        <f>GMs!A11</f>
        <v>3PM</v>
      </c>
      <c r="AG16">
        <f>GMs!B11</f>
        <v>4.1326530612243459E-4</v>
      </c>
      <c r="AH16">
        <f>GMs!C11</f>
        <v>3.1110000000000002</v>
      </c>
      <c r="AI16">
        <f>GMs!D11</f>
        <v>-0.23</v>
      </c>
      <c r="AJ16">
        <f>GMs!E11</f>
        <v>2.81</v>
      </c>
      <c r="AK16">
        <f>GMs!F11</f>
        <v>1.99</v>
      </c>
      <c r="AL16" t="e">
        <f>GMs!G11</f>
        <v>#DIV/0!</v>
      </c>
      <c r="AM16" t="e">
        <f>GMs!H11</f>
        <v>#DIV/0!</v>
      </c>
      <c r="AN16" t="e">
        <f>GMs!I11</f>
        <v>#DIV/0!</v>
      </c>
      <c r="AO16" t="e">
        <f>GMs!J11</f>
        <v>#DIV/0!</v>
      </c>
      <c r="AP16" t="e">
        <f>GMs!K11</f>
        <v>#DIV/0!</v>
      </c>
      <c r="AQ16" t="e">
        <f>GMs!L11</f>
        <v>#DIV/0!</v>
      </c>
    </row>
    <row r="17" spans="1:43" x14ac:dyDescent="0.35">
      <c r="A17" t="s">
        <v>41</v>
      </c>
      <c r="B17" s="1" t="s">
        <v>250</v>
      </c>
      <c r="C17">
        <v>1</v>
      </c>
      <c r="Z17">
        <f>M17 - sorted!M$103</f>
        <v>-3.3055555555555554</v>
      </c>
      <c r="AA17">
        <f>N17 - sorted!N$103</f>
        <v>-0.91388888888888864</v>
      </c>
      <c r="AB17">
        <f>1900 * $Z17/($AG$7 * 1) + 1</f>
        <v>-15.224633313240929</v>
      </c>
      <c r="AC17">
        <f>1900 * $AA17/($AG$7 * 1) + 1</f>
        <v>-3.4856339160136685</v>
      </c>
      <c r="AF17" t="str">
        <f>GMs!A12</f>
        <v>PTS</v>
      </c>
      <c r="AG17">
        <f>GMs!B12</f>
        <v>0.23333163265306126</v>
      </c>
      <c r="AH17">
        <f>GMs!C12</f>
        <v>2.8559999999999999</v>
      </c>
      <c r="AI17">
        <f>GMs!D12</f>
        <v>2.13</v>
      </c>
      <c r="AJ17">
        <f>GMs!E12</f>
        <v>2.46</v>
      </c>
      <c r="AK17">
        <f>GMs!F12</f>
        <v>1.89</v>
      </c>
      <c r="AL17" t="e">
        <f>GMs!G12</f>
        <v>#DIV/0!</v>
      </c>
      <c r="AM17" t="e">
        <f>GMs!H12</f>
        <v>#DIV/0!</v>
      </c>
      <c r="AN17" t="e">
        <f>GMs!I12</f>
        <v>#DIV/0!</v>
      </c>
      <c r="AO17" t="e">
        <f>GMs!J12</f>
        <v>#DIV/0!</v>
      </c>
      <c r="AP17" t="e">
        <f>GMs!K12</f>
        <v>#DIV/0!</v>
      </c>
      <c r="AQ17" t="e">
        <f>GMs!L12</f>
        <v>#DIV/0!</v>
      </c>
    </row>
    <row r="18" spans="1:43" x14ac:dyDescent="0.35">
      <c r="A18" t="s">
        <v>54</v>
      </c>
      <c r="B18" s="1" t="s">
        <v>250</v>
      </c>
      <c r="C18">
        <v>1</v>
      </c>
      <c r="Z18">
        <f>M18 - sorted!M$103</f>
        <v>-3.3055555555555554</v>
      </c>
      <c r="AA18">
        <f>N18 - sorted!N$103</f>
        <v>-0.91388888888888864</v>
      </c>
      <c r="AB18">
        <f>1900 * $Z18/($AG$7 * 1) + 1</f>
        <v>-15.224633313240929</v>
      </c>
      <c r="AC18">
        <f>1900 * $AA18/($AG$7 * 1) + 1</f>
        <v>-3.4856339160136685</v>
      </c>
      <c r="AF18" t="str">
        <f>GMs!A13</f>
        <v>TREB</v>
      </c>
      <c r="AG18">
        <f>GMs!B13</f>
        <v>0.31464540816326536</v>
      </c>
      <c r="AH18">
        <f>GMs!C13</f>
        <v>0.65449999999999997</v>
      </c>
      <c r="AI18">
        <f>GMs!D13</f>
        <v>1.91</v>
      </c>
      <c r="AJ18">
        <f>GMs!E13</f>
        <v>-0.25</v>
      </c>
      <c r="AK18">
        <f>GMs!F13</f>
        <v>2.6</v>
      </c>
      <c r="AL18" t="e">
        <f>GMs!G13</f>
        <v>#DIV/0!</v>
      </c>
      <c r="AM18" t="e">
        <f>GMs!H13</f>
        <v>#DIV/0!</v>
      </c>
      <c r="AN18" t="e">
        <f>GMs!I13</f>
        <v>#DIV/0!</v>
      </c>
      <c r="AO18" t="e">
        <f>GMs!J13</f>
        <v>#DIV/0!</v>
      </c>
      <c r="AP18" t="e">
        <f>GMs!K13</f>
        <v>#DIV/0!</v>
      </c>
      <c r="AQ18" t="e">
        <f>GMs!L13</f>
        <v>#DIV/0!</v>
      </c>
    </row>
    <row r="19" spans="1:43" x14ac:dyDescent="0.35">
      <c r="A19" t="s">
        <v>43</v>
      </c>
      <c r="B19" s="1" t="s">
        <v>250</v>
      </c>
      <c r="C19">
        <v>1</v>
      </c>
      <c r="Z19">
        <f>M19 - sorted!M$103</f>
        <v>-3.3055555555555554</v>
      </c>
      <c r="AA19">
        <f>N19 - sorted!N$103</f>
        <v>-0.91388888888888864</v>
      </c>
      <c r="AB19">
        <f>1900 * $Z19/($AG$7 * 1) + 1</f>
        <v>-15.224633313240929</v>
      </c>
      <c r="AC19">
        <f>1900 * $AA19/($AG$7 * 1) + 1</f>
        <v>-3.4856339160136685</v>
      </c>
      <c r="AF19" t="str">
        <f>GMs!A14</f>
        <v>AST</v>
      </c>
      <c r="AG19">
        <f>GMs!B14</f>
        <v>0.33473724489795914</v>
      </c>
      <c r="AH19">
        <f>GMs!C14</f>
        <v>2.7879999999999998</v>
      </c>
      <c r="AI19">
        <f>GMs!D14</f>
        <v>0.42</v>
      </c>
      <c r="AJ19">
        <f>GMs!E14</f>
        <v>2.92</v>
      </c>
      <c r="AK19">
        <f>GMs!F14</f>
        <v>0.69</v>
      </c>
      <c r="AL19" t="e">
        <f>GMs!G14</f>
        <v>#DIV/0!</v>
      </c>
      <c r="AM19" t="e">
        <f>GMs!H14</f>
        <v>#DIV/0!</v>
      </c>
      <c r="AN19" t="e">
        <f>GMs!I14</f>
        <v>#DIV/0!</v>
      </c>
      <c r="AO19" t="e">
        <f>GMs!J14</f>
        <v>#DIV/0!</v>
      </c>
      <c r="AP19" t="e">
        <f>GMs!K14</f>
        <v>#DIV/0!</v>
      </c>
      <c r="AQ19" t="e">
        <f>GMs!L14</f>
        <v>#DIV/0!</v>
      </c>
    </row>
    <row r="20" spans="1:43" x14ac:dyDescent="0.35">
      <c r="A20" t="s">
        <v>46</v>
      </c>
      <c r="B20" s="1" t="s">
        <v>250</v>
      </c>
      <c r="C20">
        <v>1</v>
      </c>
      <c r="Z20">
        <f>M20 - sorted!M$103</f>
        <v>-3.3055555555555554</v>
      </c>
      <c r="AA20">
        <f>N20 - sorted!N$103</f>
        <v>-0.91388888888888864</v>
      </c>
      <c r="AB20">
        <f>1900 * $Z20/($AG$7 * 1) + 1</f>
        <v>-15.224633313240929</v>
      </c>
      <c r="AC20">
        <f>1900 * $AA20/($AG$7 * 1) + 1</f>
        <v>-3.4856339160136685</v>
      </c>
      <c r="AF20" t="str">
        <f>GMs!A15</f>
        <v>STL</v>
      </c>
      <c r="AG20">
        <f>GMs!B15</f>
        <v>0.12282397959183669</v>
      </c>
      <c r="AH20">
        <f>GMs!C15</f>
        <v>1.887</v>
      </c>
      <c r="AI20">
        <f>GMs!D15</f>
        <v>1.51</v>
      </c>
      <c r="AJ20">
        <f>GMs!E15</f>
        <v>0.54</v>
      </c>
      <c r="AK20">
        <f>GMs!F15</f>
        <v>0.49</v>
      </c>
      <c r="AL20" t="e">
        <f>GMs!G15</f>
        <v>#DIV/0!</v>
      </c>
      <c r="AM20" t="e">
        <f>GMs!H15</f>
        <v>#DIV/0!</v>
      </c>
      <c r="AN20" t="e">
        <f>GMs!I15</f>
        <v>#DIV/0!</v>
      </c>
      <c r="AO20" t="e">
        <f>GMs!J15</f>
        <v>#DIV/0!</v>
      </c>
      <c r="AP20" t="e">
        <f>GMs!K15</f>
        <v>#DIV/0!</v>
      </c>
      <c r="AQ20" t="e">
        <f>GMs!L15</f>
        <v>#DIV/0!</v>
      </c>
    </row>
    <row r="21" spans="1:43" x14ac:dyDescent="0.35">
      <c r="A21" t="s">
        <v>50</v>
      </c>
      <c r="B21" s="1" t="s">
        <v>250</v>
      </c>
      <c r="C21">
        <v>1</v>
      </c>
      <c r="Z21">
        <f>M21 - sorted!M$103</f>
        <v>-3.3055555555555554</v>
      </c>
      <c r="AA21">
        <f>N21 - sorted!N$103</f>
        <v>-0.91388888888888864</v>
      </c>
      <c r="AB21">
        <f>1900 * $Z21/($AG$7 * 1) + 1</f>
        <v>-15.224633313240929</v>
      </c>
      <c r="AC21">
        <f>1900 * $AA21/($AG$7 * 1) + 1</f>
        <v>-3.4856339160136685</v>
      </c>
      <c r="AF21" t="str">
        <f>GMs!A16</f>
        <v>BLK</v>
      </c>
      <c r="AG21">
        <f>GMs!B16</f>
        <v>0.26152040816326533</v>
      </c>
      <c r="AH21">
        <f>GMs!C16</f>
        <v>0.79049999999999998</v>
      </c>
      <c r="AI21">
        <f>GMs!D16</f>
        <v>4.38</v>
      </c>
      <c r="AJ21">
        <f>GMs!E16</f>
        <v>-0.66</v>
      </c>
      <c r="AK21">
        <f>GMs!F16</f>
        <v>2.41</v>
      </c>
      <c r="AL21" t="e">
        <f>GMs!G16</f>
        <v>#DIV/0!</v>
      </c>
      <c r="AM21" t="e">
        <f>GMs!H16</f>
        <v>#DIV/0!</v>
      </c>
      <c r="AN21" t="e">
        <f>GMs!I16</f>
        <v>#DIV/0!</v>
      </c>
      <c r="AO21" t="e">
        <f>GMs!J16</f>
        <v>#DIV/0!</v>
      </c>
      <c r="AP21" t="e">
        <f>GMs!K16</f>
        <v>#DIV/0!</v>
      </c>
      <c r="AQ21" t="e">
        <f>GMs!L16</f>
        <v>#DIV/0!</v>
      </c>
    </row>
    <row r="22" spans="1:43" x14ac:dyDescent="0.35">
      <c r="A22" t="s">
        <v>62</v>
      </c>
      <c r="B22" s="1" t="s">
        <v>250</v>
      </c>
      <c r="C22">
        <v>1</v>
      </c>
      <c r="Z22">
        <f>M22 - sorted!M$103</f>
        <v>-3.3055555555555554</v>
      </c>
      <c r="AA22">
        <f>N22 - sorted!N$103</f>
        <v>-0.91388888888888864</v>
      </c>
      <c r="AB22">
        <f>1900 * $Z22/($AG$7 * 1) + 1</f>
        <v>-15.224633313240929</v>
      </c>
      <c r="AC22">
        <f>1900 * $AA22/($AG$7 * 1) + 1</f>
        <v>-3.4856339160136685</v>
      </c>
      <c r="AF22" t="str">
        <f>GMs!A17</f>
        <v>TO</v>
      </c>
      <c r="AG22">
        <f>GMs!B17</f>
        <v>-0.36612244897959201</v>
      </c>
      <c r="AH22">
        <f>GMs!C17</f>
        <v>-3.06</v>
      </c>
      <c r="AI22">
        <f>GMs!D17</f>
        <v>-1.1599999999999999</v>
      </c>
      <c r="AJ22">
        <f>GMs!E17</f>
        <v>-1.67</v>
      </c>
      <c r="AK22">
        <f>GMs!F17</f>
        <v>-2.2000000000000002</v>
      </c>
      <c r="AL22" t="e">
        <f>GMs!G17</f>
        <v>#DIV/0!</v>
      </c>
      <c r="AM22" t="e">
        <f>GMs!H17</f>
        <v>#DIV/0!</v>
      </c>
      <c r="AN22" t="e">
        <f>GMs!I17</f>
        <v>#DIV/0!</v>
      </c>
      <c r="AO22" t="e">
        <f>GMs!J17</f>
        <v>#DIV/0!</v>
      </c>
      <c r="AP22" t="e">
        <f>GMs!K17</f>
        <v>#DIV/0!</v>
      </c>
      <c r="AQ22" t="e">
        <f>GMs!L17</f>
        <v>#DIV/0!</v>
      </c>
    </row>
    <row r="23" spans="1:43" x14ac:dyDescent="0.35">
      <c r="A23" t="s">
        <v>59</v>
      </c>
      <c r="B23" s="1" t="s">
        <v>250</v>
      </c>
      <c r="C23">
        <v>1</v>
      </c>
      <c r="Z23">
        <f>M23 - sorted!M$103</f>
        <v>-3.3055555555555554</v>
      </c>
      <c r="AA23">
        <f>N23 - sorted!N$103</f>
        <v>-0.91388888888888864</v>
      </c>
      <c r="AB23">
        <f>1900 * $Z23/($AG$7 * 1) + 1</f>
        <v>-15.224633313240929</v>
      </c>
      <c r="AC23">
        <f>1900 * $AA23/($AG$7 * 1) + 1</f>
        <v>-3.4856339160136685</v>
      </c>
    </row>
    <row r="24" spans="1:43" x14ac:dyDescent="0.35">
      <c r="A24" t="s">
        <v>56</v>
      </c>
      <c r="B24" s="1" t="s">
        <v>250</v>
      </c>
      <c r="C24">
        <v>1</v>
      </c>
      <c r="Z24">
        <f>M24 - sorted!M$103</f>
        <v>-3.3055555555555554</v>
      </c>
      <c r="AA24">
        <f>N24 - sorted!N$103</f>
        <v>-0.91388888888888864</v>
      </c>
      <c r="AB24">
        <f>1900 * $Z24/($AG$7 * 1) + 1</f>
        <v>-15.224633313240929</v>
      </c>
      <c r="AC24">
        <f>1900 * $AA24/($AG$7 * 1) + 1</f>
        <v>-3.4856339160136685</v>
      </c>
      <c r="AF24" t="str">
        <f>GMs!A24</f>
        <v>Normal</v>
      </c>
      <c r="AG24">
        <f>GMs!B24</f>
        <v>255.40770833333349</v>
      </c>
      <c r="AH24">
        <f>GMs!C24</f>
        <v>11.431555555555555</v>
      </c>
      <c r="AI24">
        <f>GMs!D24</f>
        <v>11.8575</v>
      </c>
      <c r="AJ24">
        <f>GMs!E24</f>
        <v>9.6126388888888901</v>
      </c>
      <c r="AK24">
        <f>GMs!F24</f>
        <v>10.100833333333332</v>
      </c>
      <c r="AL24">
        <f>GMs!G24</f>
        <v>0</v>
      </c>
      <c r="AM24">
        <f>GMs!H24</f>
        <v>0</v>
      </c>
      <c r="AN24">
        <f>GMs!I24</f>
        <v>0</v>
      </c>
      <c r="AO24">
        <f>GMs!J24</f>
        <v>0</v>
      </c>
      <c r="AP24">
        <f>GMs!K24</f>
        <v>0</v>
      </c>
      <c r="AQ24">
        <f>GMs!L24</f>
        <v>0</v>
      </c>
    </row>
    <row r="25" spans="1:43" x14ac:dyDescent="0.35">
      <c r="A25" t="s">
        <v>51</v>
      </c>
      <c r="B25" s="1" t="s">
        <v>250</v>
      </c>
      <c r="C25">
        <v>1</v>
      </c>
      <c r="Z25">
        <f>M25 - sorted!M$103</f>
        <v>-3.3055555555555554</v>
      </c>
      <c r="AA25">
        <f>N25 - sorted!N$103</f>
        <v>-0.91388888888888864</v>
      </c>
      <c r="AB25">
        <f>1900 * $Z25/($AG$7 * 1) + 1</f>
        <v>-15.224633313240929</v>
      </c>
      <c r="AC25">
        <f>1900 * $AA25/($AG$7 * 1) + 1</f>
        <v>-3.4856339160136685</v>
      </c>
      <c r="AF25" t="str">
        <f>GMs!A25</f>
        <v>PAst</v>
      </c>
      <c r="AG25">
        <f>GMs!B25</f>
        <v>194.41291666666655</v>
      </c>
      <c r="AH25">
        <f>GMs!C25</f>
        <v>8.9533333333333331</v>
      </c>
      <c r="AI25">
        <f>GMs!D25</f>
        <v>11.495833333333332</v>
      </c>
      <c r="AJ25">
        <f>GMs!E25</f>
        <v>6.8954166666666659</v>
      </c>
      <c r="AK25">
        <f>GMs!F25</f>
        <v>9.439583333333335</v>
      </c>
      <c r="AL25">
        <f>GMs!G25</f>
        <v>0</v>
      </c>
      <c r="AM25">
        <f>GMs!H25</f>
        <v>0</v>
      </c>
      <c r="AN25">
        <f>GMs!I25</f>
        <v>0</v>
      </c>
      <c r="AO25">
        <f>GMs!J25</f>
        <v>0</v>
      </c>
      <c r="AP25">
        <f>GMs!K25</f>
        <v>0</v>
      </c>
      <c r="AQ25">
        <f>GMs!L25</f>
        <v>0</v>
      </c>
    </row>
    <row r="26" spans="1:43" x14ac:dyDescent="0.35">
      <c r="A26" t="s">
        <v>52</v>
      </c>
      <c r="B26" s="1" t="s">
        <v>250</v>
      </c>
      <c r="C26">
        <v>1</v>
      </c>
      <c r="Z26">
        <f>M26 - sorted!M$103</f>
        <v>-3.3055555555555554</v>
      </c>
      <c r="AA26">
        <f>N26 - sorted!N$103</f>
        <v>-0.91388888888888864</v>
      </c>
      <c r="AB26">
        <f>1900 * $Z26/($AG$7 * 1) + 1</f>
        <v>-15.224633313240929</v>
      </c>
      <c r="AC26">
        <f>1900 * $AA26/($AG$7 * 1) + 1</f>
        <v>-3.4856339160136685</v>
      </c>
      <c r="AF26" t="str">
        <f>GMs!A28</f>
        <v>FG%</v>
      </c>
      <c r="AG26">
        <f>GMs!B28</f>
        <v>73.254500000000078</v>
      </c>
      <c r="AH26">
        <f>GMs!C28</f>
        <v>-0.49299999999999994</v>
      </c>
      <c r="AI26">
        <f>GMs!D28</f>
        <v>1.89</v>
      </c>
      <c r="AJ26">
        <f>GMs!E28</f>
        <v>-0.13</v>
      </c>
      <c r="AK26">
        <f>GMs!F28</f>
        <v>1.74</v>
      </c>
      <c r="AL26">
        <f>GMs!G28</f>
        <v>0</v>
      </c>
      <c r="AM26">
        <f>GMs!H28</f>
        <v>0</v>
      </c>
      <c r="AN26">
        <f>GMs!I28</f>
        <v>0</v>
      </c>
      <c r="AO26">
        <f>GMs!J28</f>
        <v>0</v>
      </c>
      <c r="AP26">
        <f>GMs!K28</f>
        <v>0</v>
      </c>
      <c r="AQ26">
        <f>GMs!L28</f>
        <v>0</v>
      </c>
    </row>
    <row r="27" spans="1:43" x14ac:dyDescent="0.35">
      <c r="A27" t="s">
        <v>45</v>
      </c>
      <c r="B27" s="1" t="s">
        <v>250</v>
      </c>
      <c r="C27">
        <v>1</v>
      </c>
      <c r="Z27">
        <f>M27 - sorted!M$103</f>
        <v>-3.3055555555555554</v>
      </c>
      <c r="AA27">
        <f>N27 - sorted!N$103</f>
        <v>-0.91388888888888864</v>
      </c>
      <c r="AB27">
        <f>1900 * $Z27/($AG$7 * 1) + 1</f>
        <v>-15.224633313240929</v>
      </c>
      <c r="AC27">
        <f>1900 * $AA27/($AG$7 * 1) + 1</f>
        <v>-3.4856339160136685</v>
      </c>
      <c r="AF27" t="str">
        <f>GMs!A29</f>
        <v>FT%</v>
      </c>
      <c r="AG27">
        <f>GMs!B29</f>
        <v>30.812499999999989</v>
      </c>
      <c r="AH27">
        <f>GMs!C29</f>
        <v>4.3264999999999993</v>
      </c>
      <c r="AI27">
        <f>GMs!D29</f>
        <v>2.92</v>
      </c>
      <c r="AJ27">
        <f>GMs!E29</f>
        <v>4.3099999999999996</v>
      </c>
      <c r="AK27">
        <f>GMs!F29</f>
        <v>0.93</v>
      </c>
      <c r="AL27">
        <f>GMs!G29</f>
        <v>0</v>
      </c>
      <c r="AM27">
        <f>GMs!H29</f>
        <v>0</v>
      </c>
      <c r="AN27">
        <f>GMs!I29</f>
        <v>0</v>
      </c>
      <c r="AO27">
        <f>GMs!J29</f>
        <v>0</v>
      </c>
      <c r="AP27">
        <f>GMs!K29</f>
        <v>0</v>
      </c>
      <c r="AQ27">
        <f>GMs!L29</f>
        <v>0</v>
      </c>
    </row>
    <row r="28" spans="1:43" x14ac:dyDescent="0.35">
      <c r="A28" t="s">
        <v>69</v>
      </c>
      <c r="B28" s="1" t="s">
        <v>250</v>
      </c>
      <c r="C28">
        <v>1</v>
      </c>
      <c r="Z28">
        <f>M28 - sorted!M$103</f>
        <v>-3.3055555555555554</v>
      </c>
      <c r="AA28">
        <f>N28 - sorted!N$103</f>
        <v>-0.91388888888888864</v>
      </c>
      <c r="AB28">
        <f>1900 * $Z28/($AG$7 * 1) + 1</f>
        <v>-15.224633313240929</v>
      </c>
      <c r="AC28">
        <f>1900 * $AA28/($AG$7 * 1) + 1</f>
        <v>-3.4856339160136685</v>
      </c>
      <c r="AF28" t="str">
        <f>GMs!A30</f>
        <v>3PM</v>
      </c>
      <c r="AG28">
        <f>GMs!B30</f>
        <v>8.0999999999997185E-2</v>
      </c>
      <c r="AH28">
        <f>GMs!C30</f>
        <v>3.1110000000000002</v>
      </c>
      <c r="AI28">
        <f>GMs!D30</f>
        <v>-0.23</v>
      </c>
      <c r="AJ28">
        <f>GMs!E30</f>
        <v>2.81</v>
      </c>
      <c r="AK28">
        <f>GMs!F30</f>
        <v>1.99</v>
      </c>
      <c r="AL28">
        <f>GMs!G30</f>
        <v>0</v>
      </c>
      <c r="AM28">
        <f>GMs!H30</f>
        <v>0</v>
      </c>
      <c r="AN28">
        <f>GMs!I30</f>
        <v>0</v>
      </c>
      <c r="AO28">
        <f>GMs!J30</f>
        <v>0</v>
      </c>
      <c r="AP28">
        <f>GMs!K30</f>
        <v>0</v>
      </c>
      <c r="AQ28">
        <f>GMs!L30</f>
        <v>0</v>
      </c>
    </row>
    <row r="29" spans="1:43" x14ac:dyDescent="0.35">
      <c r="A29" t="s">
        <v>71</v>
      </c>
      <c r="B29" s="1" t="s">
        <v>250</v>
      </c>
      <c r="C29">
        <v>1</v>
      </c>
      <c r="Z29">
        <f>M29 - sorted!M$103</f>
        <v>-3.3055555555555554</v>
      </c>
      <c r="AA29">
        <f>N29 - sorted!N$103</f>
        <v>-0.91388888888888864</v>
      </c>
      <c r="AB29">
        <f>1900 * $Z29/($AG$7 * 1) + 1</f>
        <v>-15.224633313240929</v>
      </c>
      <c r="AC29">
        <f>1900 * $AA29/($AG$7 * 1) + 1</f>
        <v>-3.4856339160136685</v>
      </c>
      <c r="AF29" t="str">
        <f>GMs!A31</f>
        <v>PTS</v>
      </c>
      <c r="AG29">
        <f>GMs!B31</f>
        <v>45.733000000000004</v>
      </c>
      <c r="AH29">
        <f>GMs!C31</f>
        <v>2.8559999999999999</v>
      </c>
      <c r="AI29">
        <f>GMs!D31</f>
        <v>2.13</v>
      </c>
      <c r="AJ29">
        <f>GMs!E31</f>
        <v>2.46</v>
      </c>
      <c r="AK29">
        <f>GMs!F31</f>
        <v>1.89</v>
      </c>
      <c r="AL29">
        <f>GMs!G31</f>
        <v>0</v>
      </c>
      <c r="AM29">
        <f>GMs!H31</f>
        <v>0</v>
      </c>
      <c r="AN29">
        <f>GMs!I31</f>
        <v>0</v>
      </c>
      <c r="AO29">
        <f>GMs!J31</f>
        <v>0</v>
      </c>
      <c r="AP29">
        <f>GMs!K31</f>
        <v>0</v>
      </c>
      <c r="AQ29">
        <f>GMs!L31</f>
        <v>0</v>
      </c>
    </row>
    <row r="30" spans="1:43" x14ac:dyDescent="0.35">
      <c r="A30" t="s">
        <v>84</v>
      </c>
      <c r="B30" s="1" t="s">
        <v>250</v>
      </c>
      <c r="C30">
        <v>1</v>
      </c>
      <c r="Z30">
        <f>M30 - sorted!M$103</f>
        <v>-3.3055555555555554</v>
      </c>
      <c r="AA30">
        <f>N30 - sorted!N$103</f>
        <v>-0.91388888888888864</v>
      </c>
      <c r="AB30">
        <f>1900 * $Z30/($AG$7 * 1) + 1</f>
        <v>-15.224633313240929</v>
      </c>
      <c r="AC30">
        <f>1900 * $AA30/($AG$7 * 1) + 1</f>
        <v>-3.4856339160136685</v>
      </c>
      <c r="AF30" t="str">
        <f>GMs!A32</f>
        <v>TREB</v>
      </c>
      <c r="AG30">
        <f>GMs!B32</f>
        <v>61.670500000000011</v>
      </c>
      <c r="AH30">
        <f>GMs!C32</f>
        <v>0.65449999999999997</v>
      </c>
      <c r="AI30">
        <f>GMs!D32</f>
        <v>1.91</v>
      </c>
      <c r="AJ30">
        <f>GMs!E32</f>
        <v>-0.25</v>
      </c>
      <c r="AK30">
        <f>GMs!F32</f>
        <v>2.6</v>
      </c>
      <c r="AL30">
        <f>GMs!G32</f>
        <v>0</v>
      </c>
      <c r="AM30">
        <f>GMs!H32</f>
        <v>0</v>
      </c>
      <c r="AN30">
        <f>GMs!I32</f>
        <v>0</v>
      </c>
      <c r="AO30">
        <f>GMs!J32</f>
        <v>0</v>
      </c>
      <c r="AP30">
        <f>GMs!K32</f>
        <v>0</v>
      </c>
      <c r="AQ30">
        <f>GMs!L32</f>
        <v>0</v>
      </c>
    </row>
    <row r="31" spans="1:43" x14ac:dyDescent="0.35">
      <c r="A31" t="s">
        <v>68</v>
      </c>
      <c r="B31" s="1" t="s">
        <v>250</v>
      </c>
      <c r="C31">
        <v>1</v>
      </c>
      <c r="Z31">
        <f>M31 - sorted!M$103</f>
        <v>-3.3055555555555554</v>
      </c>
      <c r="AA31">
        <f>N31 - sorted!N$103</f>
        <v>-0.91388888888888864</v>
      </c>
      <c r="AB31">
        <f>1900 * $Z31/($AG$7 * 1) + 1</f>
        <v>-15.224633313240929</v>
      </c>
      <c r="AC31">
        <f>1900 * $AA31/($AG$7 * 1) + 1</f>
        <v>-3.4856339160136685</v>
      </c>
      <c r="AF31" t="str">
        <f>GMs!A33</f>
        <v>AST</v>
      </c>
      <c r="AG31">
        <f>GMs!B33</f>
        <v>65.608499999999992</v>
      </c>
      <c r="AH31">
        <f>GMs!C33</f>
        <v>2.7879999999999998</v>
      </c>
      <c r="AI31">
        <f>GMs!D33</f>
        <v>0.42</v>
      </c>
      <c r="AJ31">
        <f>GMs!E33</f>
        <v>2.92</v>
      </c>
      <c r="AK31">
        <f>GMs!F33</f>
        <v>0.69</v>
      </c>
      <c r="AL31">
        <f>GMs!G33</f>
        <v>0</v>
      </c>
      <c r="AM31">
        <f>GMs!H33</f>
        <v>0</v>
      </c>
      <c r="AN31">
        <f>GMs!I33</f>
        <v>0</v>
      </c>
      <c r="AO31">
        <f>GMs!J33</f>
        <v>0</v>
      </c>
      <c r="AP31">
        <f>GMs!K33</f>
        <v>0</v>
      </c>
      <c r="AQ31">
        <f>GMs!L33</f>
        <v>0</v>
      </c>
    </row>
    <row r="32" spans="1:43" x14ac:dyDescent="0.35">
      <c r="A32" t="s">
        <v>60</v>
      </c>
      <c r="B32" s="1" t="s">
        <v>250</v>
      </c>
      <c r="C32">
        <v>1</v>
      </c>
      <c r="Z32">
        <f>M32 - sorted!M$103</f>
        <v>-3.3055555555555554</v>
      </c>
      <c r="AA32">
        <f>N32 - sorted!N$103</f>
        <v>-0.91388888888888864</v>
      </c>
      <c r="AB32">
        <f>1900 * $Z32/($AG$7 * 1) + 1</f>
        <v>-15.224633313240929</v>
      </c>
      <c r="AC32">
        <f>1900 * $AA32/($AG$7 * 1) + 1</f>
        <v>-3.4856339160136685</v>
      </c>
      <c r="AF32" t="str">
        <f>GMs!A34</f>
        <v>STL</v>
      </c>
      <c r="AG32">
        <f>GMs!B34</f>
        <v>24.073499999999992</v>
      </c>
      <c r="AH32">
        <f>GMs!C34</f>
        <v>1.887</v>
      </c>
      <c r="AI32">
        <f>GMs!D34</f>
        <v>1.51</v>
      </c>
      <c r="AJ32">
        <f>GMs!E34</f>
        <v>0.54</v>
      </c>
      <c r="AK32">
        <f>GMs!F34</f>
        <v>0.49</v>
      </c>
      <c r="AL32">
        <f>GMs!G34</f>
        <v>0</v>
      </c>
      <c r="AM32">
        <f>GMs!H34</f>
        <v>0</v>
      </c>
      <c r="AN32">
        <f>GMs!I34</f>
        <v>0</v>
      </c>
      <c r="AO32">
        <f>GMs!J34</f>
        <v>0</v>
      </c>
      <c r="AP32">
        <f>GMs!K34</f>
        <v>0</v>
      </c>
      <c r="AQ32">
        <f>GMs!L34</f>
        <v>0</v>
      </c>
    </row>
    <row r="33" spans="1:43" x14ac:dyDescent="0.35">
      <c r="A33" t="s">
        <v>75</v>
      </c>
      <c r="B33" s="1" t="s">
        <v>250</v>
      </c>
      <c r="C33">
        <v>1</v>
      </c>
      <c r="Z33">
        <f>M33 - sorted!M$103</f>
        <v>-3.3055555555555554</v>
      </c>
      <c r="AA33">
        <f>N33 - sorted!N$103</f>
        <v>-0.91388888888888864</v>
      </c>
      <c r="AB33">
        <f>1900 * $Z33/($AG$7 * 1) + 1</f>
        <v>-15.224633313240929</v>
      </c>
      <c r="AC33">
        <f>1900 * $AA33/($AG$7 * 1) + 1</f>
        <v>-3.4856339160136685</v>
      </c>
      <c r="AF33" t="str">
        <f>GMs!A35</f>
        <v>BLK</v>
      </c>
      <c r="AG33">
        <f>GMs!B35</f>
        <v>51.258000000000003</v>
      </c>
      <c r="AH33">
        <f>GMs!C35</f>
        <v>0.79049999999999998</v>
      </c>
      <c r="AI33">
        <f>GMs!D35</f>
        <v>4.38</v>
      </c>
      <c r="AJ33">
        <f>GMs!E35</f>
        <v>-0.66</v>
      </c>
      <c r="AK33">
        <f>GMs!F35</f>
        <v>2.41</v>
      </c>
      <c r="AL33">
        <f>GMs!G35</f>
        <v>0</v>
      </c>
      <c r="AM33">
        <f>GMs!H35</f>
        <v>0</v>
      </c>
      <c r="AN33">
        <f>GMs!I35</f>
        <v>0</v>
      </c>
      <c r="AO33">
        <f>GMs!J35</f>
        <v>0</v>
      </c>
      <c r="AP33">
        <f>GMs!K35</f>
        <v>0</v>
      </c>
      <c r="AQ33">
        <f>GMs!L35</f>
        <v>0</v>
      </c>
    </row>
    <row r="34" spans="1:43" x14ac:dyDescent="0.35">
      <c r="A34" t="s">
        <v>53</v>
      </c>
      <c r="B34" s="1" t="s">
        <v>250</v>
      </c>
      <c r="C34">
        <v>1</v>
      </c>
      <c r="Z34">
        <f>M34 - sorted!M$103</f>
        <v>-3.3055555555555554</v>
      </c>
      <c r="AA34">
        <f>N34 - sorted!N$103</f>
        <v>-0.91388888888888864</v>
      </c>
      <c r="AB34">
        <f>1900 * $Z34/($AG$7 * 1) + 1</f>
        <v>-15.224633313240929</v>
      </c>
      <c r="AC34">
        <f>1900 * $AA34/($AG$7 * 1) + 1</f>
        <v>-3.4856339160136685</v>
      </c>
      <c r="AF34" t="str">
        <f>GMs!A36</f>
        <v>TO</v>
      </c>
      <c r="AG34">
        <f>GMs!B36</f>
        <v>-71.760000000000034</v>
      </c>
      <c r="AH34">
        <f>GMs!C36</f>
        <v>-3.06</v>
      </c>
      <c r="AI34">
        <f>GMs!D36</f>
        <v>-1.1599999999999999</v>
      </c>
      <c r="AJ34">
        <f>GMs!E36</f>
        <v>-1.67</v>
      </c>
      <c r="AK34">
        <f>GMs!F36</f>
        <v>-2.2000000000000002</v>
      </c>
      <c r="AL34">
        <f>GMs!G36</f>
        <v>0</v>
      </c>
      <c r="AM34">
        <f>GMs!H36</f>
        <v>0</v>
      </c>
      <c r="AN34">
        <f>GMs!I36</f>
        <v>0</v>
      </c>
      <c r="AO34">
        <f>GMs!J36</f>
        <v>0</v>
      </c>
      <c r="AP34">
        <f>GMs!K36</f>
        <v>0</v>
      </c>
      <c r="AQ34">
        <f>GMs!L36</f>
        <v>0</v>
      </c>
    </row>
    <row r="35" spans="1:43" x14ac:dyDescent="0.35">
      <c r="A35" t="s">
        <v>72</v>
      </c>
      <c r="B35" s="1" t="s">
        <v>250</v>
      </c>
      <c r="C35">
        <v>1</v>
      </c>
      <c r="Z35">
        <f>M35 - sorted!M$103</f>
        <v>-3.3055555555555554</v>
      </c>
      <c r="AA35">
        <f>N35 - sorted!N$103</f>
        <v>-0.91388888888888864</v>
      </c>
      <c r="AB35">
        <f>1900 * $Z35/($AG$7 * 1) + 1</f>
        <v>-15.224633313240929</v>
      </c>
      <c r="AC35">
        <f>1900 * $AA35/($AG$7 * 1) + 1</f>
        <v>-3.4856339160136685</v>
      </c>
    </row>
    <row r="36" spans="1:43" x14ac:dyDescent="0.35">
      <c r="A36" t="s">
        <v>92</v>
      </c>
      <c r="B36" s="1" t="s">
        <v>250</v>
      </c>
      <c r="C36">
        <v>1</v>
      </c>
      <c r="Z36">
        <f>M36 - sorted!M$103</f>
        <v>-3.3055555555555554</v>
      </c>
      <c r="AA36">
        <f>N36 - sorted!N$103</f>
        <v>-0.91388888888888864</v>
      </c>
      <c r="AB36">
        <f>1900 * $Z36/($AG$7 * 1) + 1</f>
        <v>-15.224633313240929</v>
      </c>
      <c r="AC36">
        <f>1900 * $AA36/($AG$7 * 1) + 1</f>
        <v>-3.4856339160136685</v>
      </c>
      <c r="AF36" t="str">
        <f>GMs!A38</f>
        <v>PG</v>
      </c>
      <c r="AG36">
        <f>GMs!B38</f>
        <v>52</v>
      </c>
      <c r="AH36">
        <f>GMs!C38</f>
        <v>1</v>
      </c>
      <c r="AI36">
        <f>GMs!D38</f>
        <v>0</v>
      </c>
      <c r="AJ36">
        <f>GMs!E38</f>
        <v>1</v>
      </c>
      <c r="AK36">
        <f>GMs!F38</f>
        <v>0</v>
      </c>
      <c r="AL36">
        <f>GMs!G38</f>
        <v>0</v>
      </c>
      <c r="AM36">
        <f>GMs!H38</f>
        <v>0</v>
      </c>
      <c r="AN36">
        <f>GMs!I38</f>
        <v>0</v>
      </c>
      <c r="AO36">
        <f>GMs!J38</f>
        <v>0</v>
      </c>
      <c r="AP36">
        <f>GMs!K38</f>
        <v>0</v>
      </c>
      <c r="AQ36">
        <f>GMs!L38</f>
        <v>0</v>
      </c>
    </row>
    <row r="37" spans="1:43" x14ac:dyDescent="0.35">
      <c r="A37" t="s">
        <v>57</v>
      </c>
      <c r="B37" s="1" t="s">
        <v>250</v>
      </c>
      <c r="C37">
        <v>1</v>
      </c>
      <c r="Z37">
        <f>M37 - sorted!M$103</f>
        <v>-3.3055555555555554</v>
      </c>
      <c r="AA37">
        <f>N37 - sorted!N$103</f>
        <v>-0.91388888888888864</v>
      </c>
      <c r="AB37">
        <f>1900 * $Z37/($AG$7 * 1) + 1</f>
        <v>-15.224633313240929</v>
      </c>
      <c r="AC37">
        <f>1900 * $AA37/($AG$7 * 1) + 1</f>
        <v>-3.4856339160136685</v>
      </c>
      <c r="AF37" t="str">
        <f>GMs!A39</f>
        <v>SG</v>
      </c>
      <c r="AG37">
        <f>GMs!B39</f>
        <v>59</v>
      </c>
      <c r="AH37">
        <f>GMs!C39</f>
        <v>1</v>
      </c>
      <c r="AI37">
        <f>GMs!D39</f>
        <v>0</v>
      </c>
      <c r="AJ37">
        <f>GMs!E39</f>
        <v>0</v>
      </c>
      <c r="AK37">
        <f>GMs!F39</f>
        <v>0</v>
      </c>
      <c r="AL37">
        <f>GMs!G39</f>
        <v>0</v>
      </c>
      <c r="AM37">
        <f>GMs!H39</f>
        <v>0</v>
      </c>
      <c r="AN37">
        <f>GMs!I39</f>
        <v>0</v>
      </c>
      <c r="AO37">
        <f>GMs!J39</f>
        <v>0</v>
      </c>
      <c r="AP37">
        <f>GMs!K39</f>
        <v>0</v>
      </c>
      <c r="AQ37">
        <f>GMs!L39</f>
        <v>0</v>
      </c>
    </row>
    <row r="38" spans="1:43" x14ac:dyDescent="0.35">
      <c r="A38" t="s">
        <v>95</v>
      </c>
      <c r="B38" s="1" t="s">
        <v>250</v>
      </c>
      <c r="C38">
        <v>1</v>
      </c>
      <c r="Z38">
        <f>M38 - sorted!M$103</f>
        <v>-3.3055555555555554</v>
      </c>
      <c r="AA38">
        <f>N38 - sorted!N$103</f>
        <v>-0.91388888888888864</v>
      </c>
      <c r="AB38">
        <f>1900 * $Z38/($AG$7 * 1) + 1</f>
        <v>-15.224633313240929</v>
      </c>
      <c r="AC38">
        <f>1900 * $AA38/($AG$7 * 1) + 1</f>
        <v>-3.4856339160136685</v>
      </c>
      <c r="AF38" t="str">
        <f>GMs!A40</f>
        <v>SF</v>
      </c>
      <c r="AG38">
        <f>GMs!B40</f>
        <v>55</v>
      </c>
      <c r="AH38">
        <f>GMs!C40</f>
        <v>0</v>
      </c>
      <c r="AI38">
        <f>GMs!D40</f>
        <v>0</v>
      </c>
      <c r="AJ38">
        <f>GMs!E40</f>
        <v>0</v>
      </c>
      <c r="AK38">
        <f>GMs!F40</f>
        <v>0</v>
      </c>
      <c r="AL38">
        <f>GMs!G40</f>
        <v>0</v>
      </c>
      <c r="AM38">
        <f>GMs!H40</f>
        <v>0</v>
      </c>
      <c r="AN38">
        <f>GMs!I40</f>
        <v>0</v>
      </c>
      <c r="AO38">
        <f>GMs!J40</f>
        <v>0</v>
      </c>
      <c r="AP38">
        <f>GMs!K40</f>
        <v>0</v>
      </c>
      <c r="AQ38">
        <f>GMs!L40</f>
        <v>0</v>
      </c>
    </row>
    <row r="39" spans="1:43" x14ac:dyDescent="0.35">
      <c r="A39" t="s">
        <v>66</v>
      </c>
      <c r="B39" s="1" t="s">
        <v>250</v>
      </c>
      <c r="C39">
        <v>1</v>
      </c>
      <c r="Z39">
        <f>M39 - sorted!M$103</f>
        <v>-3.3055555555555554</v>
      </c>
      <c r="AA39">
        <f>N39 - sorted!N$103</f>
        <v>-0.91388888888888864</v>
      </c>
      <c r="AB39">
        <f>1900 * $Z39/($AG$7 * 1) + 1</f>
        <v>-15.224633313240929</v>
      </c>
      <c r="AC39">
        <f>1900 * $AA39/($AG$7 * 1) + 1</f>
        <v>-3.4856339160136685</v>
      </c>
      <c r="AF39" t="str">
        <f>GMs!A41</f>
        <v>PF</v>
      </c>
      <c r="AG39">
        <f>GMs!B41</f>
        <v>55</v>
      </c>
      <c r="AH39">
        <f>GMs!C41</f>
        <v>0</v>
      </c>
      <c r="AI39">
        <f>GMs!D41</f>
        <v>1</v>
      </c>
      <c r="AJ39">
        <f>GMs!E41</f>
        <v>0</v>
      </c>
      <c r="AK39">
        <f>GMs!F41</f>
        <v>0</v>
      </c>
      <c r="AL39">
        <f>GMs!G41</f>
        <v>0</v>
      </c>
      <c r="AM39">
        <f>GMs!H41</f>
        <v>0</v>
      </c>
      <c r="AN39">
        <f>GMs!I41</f>
        <v>0</v>
      </c>
      <c r="AO39">
        <f>GMs!J41</f>
        <v>0</v>
      </c>
      <c r="AP39">
        <f>GMs!K41</f>
        <v>0</v>
      </c>
      <c r="AQ39">
        <f>GMs!L41</f>
        <v>0</v>
      </c>
    </row>
    <row r="40" spans="1:43" x14ac:dyDescent="0.35">
      <c r="A40" t="s">
        <v>89</v>
      </c>
      <c r="B40" s="1" t="s">
        <v>250</v>
      </c>
      <c r="C40">
        <v>1</v>
      </c>
      <c r="Z40">
        <f>M40 - sorted!M$103</f>
        <v>-3.3055555555555554</v>
      </c>
      <c r="AA40">
        <f>N40 - sorted!N$103</f>
        <v>-0.91388888888888864</v>
      </c>
      <c r="AB40">
        <f>1900 * $Z40/($AG$7 * 1) + 1</f>
        <v>-15.224633313240929</v>
      </c>
      <c r="AC40">
        <f>1900 * $AA40/($AG$7 * 1) + 1</f>
        <v>-3.4856339160136685</v>
      </c>
      <c r="AF40" t="str">
        <f>GMs!A42</f>
        <v>C</v>
      </c>
      <c r="AG40">
        <f>GMs!B42</f>
        <v>54</v>
      </c>
      <c r="AH40">
        <f>GMs!C42</f>
        <v>0</v>
      </c>
      <c r="AI40">
        <f>GMs!D42</f>
        <v>1</v>
      </c>
      <c r="AJ40">
        <f>GMs!E42</f>
        <v>0</v>
      </c>
      <c r="AK40">
        <f>GMs!F42</f>
        <v>1</v>
      </c>
      <c r="AL40">
        <f>GMs!G42</f>
        <v>0</v>
      </c>
      <c r="AM40">
        <f>GMs!H42</f>
        <v>0</v>
      </c>
      <c r="AN40">
        <f>GMs!I42</f>
        <v>0</v>
      </c>
      <c r="AO40">
        <f>GMs!J42</f>
        <v>0</v>
      </c>
      <c r="AP40">
        <f>GMs!K42</f>
        <v>0</v>
      </c>
      <c r="AQ40">
        <f>GMs!L42</f>
        <v>0</v>
      </c>
    </row>
    <row r="41" spans="1:43" x14ac:dyDescent="0.35">
      <c r="A41" t="s">
        <v>77</v>
      </c>
      <c r="B41" s="1" t="s">
        <v>250</v>
      </c>
      <c r="C41">
        <v>1</v>
      </c>
      <c r="Z41">
        <f>M41 - sorted!M$103</f>
        <v>-3.3055555555555554</v>
      </c>
      <c r="AA41">
        <f>N41 - sorted!N$103</f>
        <v>-0.91388888888888864</v>
      </c>
      <c r="AB41">
        <f>1900 * $Z41/($AG$7 * 1) + 1</f>
        <v>-15.224633313240929</v>
      </c>
      <c r="AC41">
        <f>1900 * $AA41/($AG$7 * 1) + 1</f>
        <v>-3.4856339160136685</v>
      </c>
      <c r="AF41" t="str">
        <f>GMs!A43</f>
        <v>G</v>
      </c>
      <c r="AG41">
        <f>GMs!B43</f>
        <v>94</v>
      </c>
      <c r="AH41">
        <f>GMs!C43</f>
        <v>1</v>
      </c>
      <c r="AI41">
        <f>GMs!D43</f>
        <v>0</v>
      </c>
      <c r="AJ41">
        <f>GMs!E43</f>
        <v>1</v>
      </c>
      <c r="AK41">
        <f>GMs!F43</f>
        <v>0</v>
      </c>
      <c r="AL41">
        <f>GMs!G43</f>
        <v>0</v>
      </c>
      <c r="AM41">
        <f>GMs!H43</f>
        <v>0</v>
      </c>
      <c r="AN41">
        <f>GMs!I43</f>
        <v>0</v>
      </c>
      <c r="AO41">
        <f>GMs!J43</f>
        <v>0</v>
      </c>
      <c r="AP41">
        <f>GMs!K43</f>
        <v>0</v>
      </c>
      <c r="AQ41">
        <f>GMs!L43</f>
        <v>0</v>
      </c>
    </row>
    <row r="42" spans="1:43" x14ac:dyDescent="0.35">
      <c r="A42" t="s">
        <v>65</v>
      </c>
      <c r="B42" s="1" t="s">
        <v>250</v>
      </c>
      <c r="C42">
        <v>1</v>
      </c>
      <c r="Z42">
        <f>M42 - sorted!M$103</f>
        <v>-3.3055555555555554</v>
      </c>
      <c r="AA42">
        <f>N42 - sorted!N$103</f>
        <v>-0.91388888888888864</v>
      </c>
      <c r="AB42">
        <f>1900 * $Z42/($AG$7 * 1) + 1</f>
        <v>-15.224633313240929</v>
      </c>
      <c r="AC42">
        <f>1900 * $AA42/($AG$7 * 1) + 1</f>
        <v>-3.4856339160136685</v>
      </c>
      <c r="AF42" t="str">
        <f>GMs!A44</f>
        <v>F</v>
      </c>
      <c r="AG42">
        <f>GMs!B44</f>
        <v>93</v>
      </c>
      <c r="AH42">
        <f>GMs!C44</f>
        <v>0</v>
      </c>
      <c r="AI42">
        <f>GMs!D44</f>
        <v>1</v>
      </c>
      <c r="AJ42">
        <f>GMs!E44</f>
        <v>0</v>
      </c>
      <c r="AK42">
        <f>GMs!F44</f>
        <v>0</v>
      </c>
      <c r="AL42">
        <f>GMs!G44</f>
        <v>0</v>
      </c>
      <c r="AM42">
        <f>GMs!H44</f>
        <v>0</v>
      </c>
      <c r="AN42">
        <f>GMs!I44</f>
        <v>0</v>
      </c>
      <c r="AO42">
        <f>GMs!J44</f>
        <v>0</v>
      </c>
      <c r="AP42">
        <f>GMs!K44</f>
        <v>0</v>
      </c>
      <c r="AQ42">
        <f>GMs!L44</f>
        <v>0</v>
      </c>
    </row>
    <row r="43" spans="1:43" x14ac:dyDescent="0.35">
      <c r="A43" t="s">
        <v>80</v>
      </c>
      <c r="B43" s="1" t="s">
        <v>250</v>
      </c>
      <c r="C43">
        <v>1</v>
      </c>
      <c r="Z43">
        <f>M43 - sorted!M$103</f>
        <v>-3.3055555555555554</v>
      </c>
      <c r="AA43">
        <f>N43 - sorted!N$103</f>
        <v>-0.91388888888888864</v>
      </c>
      <c r="AB43">
        <f>1900 * $Z43/($AG$7 * 1) + 1</f>
        <v>-15.224633313240929</v>
      </c>
      <c r="AC43">
        <f>1900 * $AA43/($AG$7 * 1) + 1</f>
        <v>-3.4856339160136685</v>
      </c>
      <c r="AF43" t="str">
        <f>GMs!A45</f>
        <v>UTIL</v>
      </c>
      <c r="AG43">
        <f>GMs!B45</f>
        <v>196</v>
      </c>
      <c r="AH43">
        <f>GMs!C45</f>
        <v>1</v>
      </c>
      <c r="AI43">
        <f>GMs!D45</f>
        <v>1</v>
      </c>
      <c r="AJ43">
        <f>GMs!E45</f>
        <v>1</v>
      </c>
      <c r="AK43">
        <f>GMs!F45</f>
        <v>1</v>
      </c>
      <c r="AL43">
        <f>GMs!G45</f>
        <v>0</v>
      </c>
      <c r="AM43">
        <f>GMs!H45</f>
        <v>0</v>
      </c>
      <c r="AN43">
        <f>GMs!I45</f>
        <v>0</v>
      </c>
      <c r="AO43">
        <f>GMs!J45</f>
        <v>0</v>
      </c>
      <c r="AP43">
        <f>GMs!K45</f>
        <v>0</v>
      </c>
      <c r="AQ43">
        <f>GMs!L45</f>
        <v>0</v>
      </c>
    </row>
    <row r="44" spans="1:43" x14ac:dyDescent="0.35">
      <c r="A44" t="s">
        <v>78</v>
      </c>
      <c r="B44" s="1" t="s">
        <v>250</v>
      </c>
      <c r="C44">
        <v>1</v>
      </c>
      <c r="Z44">
        <f>M44 - sorted!M$103</f>
        <v>-3.3055555555555554</v>
      </c>
      <c r="AA44">
        <f>N44 - sorted!N$103</f>
        <v>-0.91388888888888864</v>
      </c>
      <c r="AB44">
        <f>1900 * $Z44/($AG$7 * 1) + 1</f>
        <v>-15.224633313240929</v>
      </c>
      <c r="AC44">
        <f>1900 * $AA44/($AG$7 * 1) + 1</f>
        <v>-3.4856339160136685</v>
      </c>
    </row>
    <row r="45" spans="1:43" x14ac:dyDescent="0.35">
      <c r="A45" t="s">
        <v>111</v>
      </c>
      <c r="B45" s="1" t="s">
        <v>250</v>
      </c>
      <c r="C45">
        <v>1</v>
      </c>
      <c r="Z45">
        <f>M45 - sorted!M$103</f>
        <v>-3.3055555555555554</v>
      </c>
      <c r="AA45">
        <f>N45 - sorted!N$103</f>
        <v>-0.91388888888888864</v>
      </c>
      <c r="AB45">
        <f>1900 * $Z45/($AG$7 * 1) + 1</f>
        <v>-15.224633313240929</v>
      </c>
      <c r="AC45">
        <f>1900 * $AA45/($AG$7 * 1) + 1</f>
        <v>-3.4856339160136685</v>
      </c>
      <c r="AF45" t="str">
        <f>GMs!A47</f>
        <v>PG</v>
      </c>
      <c r="AG45">
        <f>GMs!B47</f>
        <v>8.6666666666666661</v>
      </c>
      <c r="AH45">
        <f>GMs!C47</f>
        <v>11.431555555555555</v>
      </c>
      <c r="AI45">
        <f>GMs!D47</f>
        <v>0</v>
      </c>
      <c r="AJ45">
        <f>GMs!E47</f>
        <v>9.6126388888888901</v>
      </c>
      <c r="AK45">
        <f>GMs!F47</f>
        <v>0</v>
      </c>
      <c r="AL45">
        <f>GMs!G47</f>
        <v>0</v>
      </c>
      <c r="AM45">
        <f>GMs!H47</f>
        <v>0</v>
      </c>
      <c r="AN45">
        <f>GMs!I47</f>
        <v>0</v>
      </c>
      <c r="AO45">
        <f>GMs!J47</f>
        <v>0</v>
      </c>
      <c r="AP45">
        <f>GMs!K47</f>
        <v>0</v>
      </c>
      <c r="AQ45">
        <f>GMs!L47</f>
        <v>0</v>
      </c>
    </row>
    <row r="46" spans="1:43" x14ac:dyDescent="0.35">
      <c r="A46" t="s">
        <v>79</v>
      </c>
      <c r="B46" s="1" t="s">
        <v>250</v>
      </c>
      <c r="C46">
        <v>1</v>
      </c>
      <c r="Z46">
        <f>M46 - sorted!M$103</f>
        <v>-3.3055555555555554</v>
      </c>
      <c r="AA46">
        <f>N46 - sorted!N$103</f>
        <v>-0.91388888888888864</v>
      </c>
      <c r="AB46">
        <f>1900 * $Z46/($AG$7 * 1) + 1</f>
        <v>-15.224633313240929</v>
      </c>
      <c r="AC46">
        <f>1900 * $AA46/($AG$7 * 1) + 1</f>
        <v>-3.4856339160136685</v>
      </c>
      <c r="AF46" t="str">
        <f>GMs!A48</f>
        <v>SG</v>
      </c>
      <c r="AG46">
        <f>GMs!B48</f>
        <v>6.6222916666666682</v>
      </c>
      <c r="AH46">
        <f>GMs!C48</f>
        <v>11.431555555555555</v>
      </c>
      <c r="AI46">
        <f>GMs!D48</f>
        <v>0</v>
      </c>
      <c r="AJ46">
        <f>GMs!E48</f>
        <v>0</v>
      </c>
      <c r="AK46">
        <f>GMs!F48</f>
        <v>0</v>
      </c>
      <c r="AL46">
        <f>GMs!G48</f>
        <v>0</v>
      </c>
      <c r="AM46">
        <f>GMs!H48</f>
        <v>0</v>
      </c>
      <c r="AN46">
        <f>GMs!I48</f>
        <v>0</v>
      </c>
      <c r="AO46">
        <f>GMs!J48</f>
        <v>0</v>
      </c>
      <c r="AP46">
        <f>GMs!K48</f>
        <v>0</v>
      </c>
      <c r="AQ46">
        <f>GMs!L48</f>
        <v>0</v>
      </c>
    </row>
    <row r="47" spans="1:43" x14ac:dyDescent="0.35">
      <c r="A47" t="s">
        <v>99</v>
      </c>
      <c r="B47" s="1" t="s">
        <v>250</v>
      </c>
      <c r="C47">
        <v>1</v>
      </c>
      <c r="Z47">
        <f>M47 - sorted!M$103</f>
        <v>-3.3055555555555554</v>
      </c>
      <c r="AA47">
        <f>N47 - sorted!N$103</f>
        <v>-0.91388888888888864</v>
      </c>
      <c r="AB47">
        <f>1900 * $Z47/($AG$7 * 1) + 1</f>
        <v>-15.224633313240929</v>
      </c>
      <c r="AC47">
        <f>1900 * $AA47/($AG$7 * 1) + 1</f>
        <v>-3.4856339160136685</v>
      </c>
      <c r="AF47" t="str">
        <f>GMs!A49</f>
        <v>SF</v>
      </c>
      <c r="AG47">
        <f>GMs!B49</f>
        <v>8.3583333333333343</v>
      </c>
      <c r="AH47">
        <f>GMs!C49</f>
        <v>0</v>
      </c>
      <c r="AI47">
        <f>GMs!D49</f>
        <v>0</v>
      </c>
      <c r="AJ47">
        <f>GMs!E49</f>
        <v>0</v>
      </c>
      <c r="AK47">
        <f>GMs!F49</f>
        <v>0</v>
      </c>
      <c r="AL47">
        <f>GMs!G49</f>
        <v>0</v>
      </c>
      <c r="AM47">
        <f>GMs!H49</f>
        <v>0</v>
      </c>
      <c r="AN47">
        <f>GMs!I49</f>
        <v>0</v>
      </c>
      <c r="AO47">
        <f>GMs!J49</f>
        <v>0</v>
      </c>
      <c r="AP47">
        <f>GMs!K49</f>
        <v>0</v>
      </c>
      <c r="AQ47">
        <f>GMs!L49</f>
        <v>0</v>
      </c>
    </row>
    <row r="48" spans="1:43" x14ac:dyDescent="0.35">
      <c r="A48" t="s">
        <v>64</v>
      </c>
      <c r="B48" s="1" t="s">
        <v>250</v>
      </c>
      <c r="C48">
        <v>1</v>
      </c>
      <c r="Z48">
        <f>M48 - sorted!M$103</f>
        <v>-3.3055555555555554</v>
      </c>
      <c r="AA48">
        <f>N48 - sorted!N$103</f>
        <v>-0.91388888888888864</v>
      </c>
      <c r="AB48">
        <f>1900 * $Z48/($AG$7 * 1) + 1</f>
        <v>-15.224633313240929</v>
      </c>
      <c r="AC48">
        <f>1900 * $AA48/($AG$7 * 1) + 1</f>
        <v>-3.4856339160136685</v>
      </c>
      <c r="AF48" t="str">
        <f>GMs!A50</f>
        <v>PF</v>
      </c>
      <c r="AG48">
        <f>GMs!B50</f>
        <v>6.3680555555555562</v>
      </c>
      <c r="AH48">
        <f>GMs!C50</f>
        <v>0</v>
      </c>
      <c r="AI48">
        <f>GMs!D50</f>
        <v>11.8575</v>
      </c>
      <c r="AJ48">
        <f>GMs!E50</f>
        <v>0</v>
      </c>
      <c r="AK48">
        <f>GMs!F50</f>
        <v>0</v>
      </c>
      <c r="AL48">
        <f>GMs!G50</f>
        <v>0</v>
      </c>
      <c r="AM48">
        <f>GMs!H50</f>
        <v>0</v>
      </c>
      <c r="AN48">
        <f>GMs!I50</f>
        <v>0</v>
      </c>
      <c r="AO48">
        <f>GMs!J50</f>
        <v>0</v>
      </c>
      <c r="AP48">
        <f>GMs!K50</f>
        <v>0</v>
      </c>
      <c r="AQ48">
        <f>GMs!L50</f>
        <v>0</v>
      </c>
    </row>
    <row r="49" spans="1:43" x14ac:dyDescent="0.35">
      <c r="A49" t="s">
        <v>87</v>
      </c>
      <c r="B49" s="1" t="s">
        <v>250</v>
      </c>
      <c r="C49">
        <v>1</v>
      </c>
      <c r="Z49">
        <f>M49 - sorted!M$103</f>
        <v>-3.3055555555555554</v>
      </c>
      <c r="AA49">
        <f>N49 - sorted!N$103</f>
        <v>-0.91388888888888864</v>
      </c>
      <c r="AB49">
        <f>1900 * $Z49/($AG$7 * 1) + 1</f>
        <v>-15.224633313240929</v>
      </c>
      <c r="AC49">
        <f>1900 * $AA49/($AG$7 * 1) + 1</f>
        <v>-3.4856339160136685</v>
      </c>
      <c r="AF49" t="str">
        <f>GMs!A51</f>
        <v>C</v>
      </c>
      <c r="AG49">
        <f>GMs!B51</f>
        <v>8.2638888888888911</v>
      </c>
      <c r="AH49">
        <f>GMs!C51</f>
        <v>0</v>
      </c>
      <c r="AI49">
        <f>GMs!D51</f>
        <v>11.8575</v>
      </c>
      <c r="AJ49">
        <f>GMs!E51</f>
        <v>0</v>
      </c>
      <c r="AK49">
        <f>GMs!F51</f>
        <v>10.100833333333332</v>
      </c>
      <c r="AL49">
        <f>GMs!G51</f>
        <v>0</v>
      </c>
      <c r="AM49">
        <f>GMs!H51</f>
        <v>0</v>
      </c>
      <c r="AN49">
        <f>GMs!I51</f>
        <v>0</v>
      </c>
      <c r="AO49">
        <f>GMs!J51</f>
        <v>0</v>
      </c>
      <c r="AP49">
        <f>GMs!K51</f>
        <v>0</v>
      </c>
      <c r="AQ49">
        <f>GMs!L51</f>
        <v>0</v>
      </c>
    </row>
    <row r="50" spans="1:43" x14ac:dyDescent="0.35">
      <c r="A50" t="s">
        <v>96</v>
      </c>
      <c r="B50" s="1" t="s">
        <v>250</v>
      </c>
      <c r="C50">
        <v>1</v>
      </c>
      <c r="Z50">
        <f>M50 - sorted!M$103</f>
        <v>-3.3055555555555554</v>
      </c>
      <c r="AA50">
        <f>N50 - sorted!N$103</f>
        <v>-0.91388888888888864</v>
      </c>
      <c r="AB50">
        <f>1900 * $Z50/($AG$7 * 1) + 1</f>
        <v>-15.224633313240929</v>
      </c>
      <c r="AC50">
        <f>1900 * $AA50/($AG$7 * 1) + 1</f>
        <v>-3.4856339160136685</v>
      </c>
      <c r="AF50" t="str">
        <f>GMs!A52</f>
        <v>G</v>
      </c>
      <c r="AG50">
        <f>GMs!B52</f>
        <v>8.6666666666666661</v>
      </c>
      <c r="AH50">
        <f>GMs!C52</f>
        <v>11.431555555555555</v>
      </c>
      <c r="AI50">
        <f>GMs!D52</f>
        <v>0</v>
      </c>
      <c r="AJ50">
        <f>GMs!E52</f>
        <v>9.6126388888888901</v>
      </c>
      <c r="AK50">
        <f>GMs!F52</f>
        <v>0</v>
      </c>
      <c r="AL50">
        <f>GMs!G52</f>
        <v>0</v>
      </c>
      <c r="AM50">
        <f>GMs!H52</f>
        <v>0</v>
      </c>
      <c r="AN50">
        <f>GMs!I52</f>
        <v>0</v>
      </c>
      <c r="AO50">
        <f>GMs!J52</f>
        <v>0</v>
      </c>
      <c r="AP50">
        <f>GMs!K52</f>
        <v>0</v>
      </c>
      <c r="AQ50">
        <f>GMs!L52</f>
        <v>0</v>
      </c>
    </row>
    <row r="51" spans="1:43" x14ac:dyDescent="0.35">
      <c r="A51" t="s">
        <v>81</v>
      </c>
      <c r="B51" s="1" t="s">
        <v>250</v>
      </c>
      <c r="C51">
        <v>1</v>
      </c>
      <c r="Z51">
        <f>M51 - sorted!M$103</f>
        <v>-3.3055555555555554</v>
      </c>
      <c r="AA51">
        <f>N51 - sorted!N$103</f>
        <v>-0.91388888888888864</v>
      </c>
      <c r="AB51">
        <f>1900 * $Z51/($AG$7 * 1) + 1</f>
        <v>-15.224633313240929</v>
      </c>
      <c r="AC51">
        <f>1900 * $AA51/($AG$7 * 1) + 1</f>
        <v>-3.4856339160136685</v>
      </c>
      <c r="AF51" t="str">
        <f>GMs!A53</f>
        <v>F</v>
      </c>
      <c r="AG51">
        <f>GMs!B53</f>
        <v>8.3583333333333343</v>
      </c>
      <c r="AH51">
        <f>GMs!C53</f>
        <v>0</v>
      </c>
      <c r="AI51">
        <f>GMs!D53</f>
        <v>11.8575</v>
      </c>
      <c r="AJ51">
        <f>GMs!E53</f>
        <v>0</v>
      </c>
      <c r="AK51">
        <f>GMs!F53</f>
        <v>0</v>
      </c>
      <c r="AL51">
        <f>GMs!G53</f>
        <v>0</v>
      </c>
      <c r="AM51">
        <f>GMs!H53</f>
        <v>0</v>
      </c>
      <c r="AN51">
        <f>GMs!I53</f>
        <v>0</v>
      </c>
      <c r="AO51">
        <f>GMs!J53</f>
        <v>0</v>
      </c>
      <c r="AP51">
        <f>GMs!K53</f>
        <v>0</v>
      </c>
      <c r="AQ51">
        <f>GMs!L53</f>
        <v>0</v>
      </c>
    </row>
    <row r="52" spans="1:43" x14ac:dyDescent="0.35">
      <c r="A52" t="s">
        <v>73</v>
      </c>
      <c r="B52" s="1" t="s">
        <v>250</v>
      </c>
      <c r="C52">
        <v>1</v>
      </c>
      <c r="Z52">
        <f>M52 - sorted!M$103</f>
        <v>-3.3055555555555554</v>
      </c>
      <c r="AA52">
        <f>N52 - sorted!N$103</f>
        <v>-0.91388888888888864</v>
      </c>
      <c r="AB52">
        <f>1900 * $Z52/($AG$7 * 1) + 1</f>
        <v>-15.224633313240929</v>
      </c>
      <c r="AC52">
        <f>1900 * $AA52/($AG$7 * 1) + 1</f>
        <v>-3.4856339160136685</v>
      </c>
      <c r="AF52" t="str">
        <f>GMs!A54</f>
        <v>UTIL</v>
      </c>
      <c r="AG52">
        <f>GMs!B54</f>
        <v>8.6666666666666661</v>
      </c>
      <c r="AH52">
        <f>GMs!C54</f>
        <v>11.431555555555555</v>
      </c>
      <c r="AI52">
        <f>GMs!D54</f>
        <v>11.8575</v>
      </c>
      <c r="AJ52">
        <f>GMs!E54</f>
        <v>9.6126388888888901</v>
      </c>
      <c r="AK52">
        <f>GMs!F54</f>
        <v>10.100833333333332</v>
      </c>
      <c r="AL52">
        <f>GMs!G54</f>
        <v>0</v>
      </c>
      <c r="AM52">
        <f>GMs!H54</f>
        <v>0</v>
      </c>
      <c r="AN52">
        <f>GMs!I54</f>
        <v>0</v>
      </c>
      <c r="AO52">
        <f>GMs!J54</f>
        <v>0</v>
      </c>
      <c r="AP52">
        <f>GMs!K54</f>
        <v>0</v>
      </c>
      <c r="AQ52">
        <f>GMs!L54</f>
        <v>0</v>
      </c>
    </row>
    <row r="53" spans="1:43" x14ac:dyDescent="0.35">
      <c r="A53" t="s">
        <v>101</v>
      </c>
      <c r="B53" s="1" t="s">
        <v>250</v>
      </c>
      <c r="C53">
        <v>1</v>
      </c>
      <c r="Z53">
        <f>M53 - sorted!M$103</f>
        <v>-3.3055555555555554</v>
      </c>
      <c r="AA53">
        <f>N53 - sorted!N$103</f>
        <v>-0.91388888888888864</v>
      </c>
      <c r="AB53">
        <f>1900 * $Z53/($AG$7 * 1) + 1</f>
        <v>-15.224633313240929</v>
      </c>
      <c r="AC53">
        <f>1900 * $AA53/($AG$7 * 1) + 1</f>
        <v>-3.4856339160136685</v>
      </c>
    </row>
    <row r="54" spans="1:43" x14ac:dyDescent="0.35">
      <c r="A54" t="s">
        <v>83</v>
      </c>
      <c r="B54" s="1" t="s">
        <v>250</v>
      </c>
      <c r="C54">
        <v>1</v>
      </c>
      <c r="Z54">
        <f>M54 - sorted!M$103</f>
        <v>-3.3055555555555554</v>
      </c>
      <c r="AA54">
        <f>N54 - sorted!N$103</f>
        <v>-0.91388888888888864</v>
      </c>
      <c r="AB54">
        <f>1900 * $Z54/($AG$7 * 1) + 1</f>
        <v>-15.224633313240929</v>
      </c>
      <c r="AC54">
        <f>1900 * $AA54/($AG$7 * 1) + 1</f>
        <v>-3.4856339160136685</v>
      </c>
    </row>
    <row r="55" spans="1:43" x14ac:dyDescent="0.35">
      <c r="A55" t="s">
        <v>118</v>
      </c>
      <c r="B55" s="1" t="s">
        <v>250</v>
      </c>
      <c r="C55">
        <v>1</v>
      </c>
      <c r="Z55">
        <f>M55 - sorted!M$103</f>
        <v>-3.3055555555555554</v>
      </c>
      <c r="AA55">
        <f>N55 - sorted!N$103</f>
        <v>-0.91388888888888864</v>
      </c>
      <c r="AB55">
        <f>1900 * $Z55/($AG$7 * 1) + 1</f>
        <v>-15.224633313240929</v>
      </c>
      <c r="AC55">
        <f>1900 * $AA55/($AG$7 * 1) + 1</f>
        <v>-3.4856339160136685</v>
      </c>
    </row>
    <row r="56" spans="1:43" x14ac:dyDescent="0.35">
      <c r="A56" t="s">
        <v>107</v>
      </c>
      <c r="B56" s="1" t="s">
        <v>250</v>
      </c>
      <c r="C56">
        <v>1</v>
      </c>
      <c r="Z56">
        <f>M56 - sorted!M$103</f>
        <v>-3.3055555555555554</v>
      </c>
      <c r="AA56">
        <f>N56 - sorted!N$103</f>
        <v>-0.91388888888888864</v>
      </c>
      <c r="AB56">
        <f>1900 * $Z56/($AG$7 * 1) + 1</f>
        <v>-15.224633313240929</v>
      </c>
      <c r="AC56">
        <f>1900 * $AA56/($AG$7 * 1) + 1</f>
        <v>-3.4856339160136685</v>
      </c>
    </row>
    <row r="57" spans="1:43" x14ac:dyDescent="0.35">
      <c r="A57" t="s">
        <v>98</v>
      </c>
      <c r="B57" s="1" t="s">
        <v>250</v>
      </c>
      <c r="C57">
        <v>1</v>
      </c>
      <c r="Z57">
        <f>M57 - sorted!M$103</f>
        <v>-3.3055555555555554</v>
      </c>
      <c r="AA57">
        <f>N57 - sorted!N$103</f>
        <v>-0.91388888888888864</v>
      </c>
      <c r="AB57">
        <f>1900 * $Z57/($AG$7 * 1) + 1</f>
        <v>-15.224633313240929</v>
      </c>
      <c r="AC57">
        <f>1900 * $AA57/($AG$7 * 1) + 1</f>
        <v>-3.4856339160136685</v>
      </c>
    </row>
    <row r="58" spans="1:43" x14ac:dyDescent="0.35">
      <c r="A58" t="s">
        <v>106</v>
      </c>
      <c r="B58" s="1" t="s">
        <v>250</v>
      </c>
      <c r="C58">
        <v>1</v>
      </c>
      <c r="Z58">
        <f>M58 - sorted!M$103</f>
        <v>-3.3055555555555554</v>
      </c>
      <c r="AA58">
        <f>N58 - sorted!N$103</f>
        <v>-0.91388888888888864</v>
      </c>
      <c r="AB58">
        <f>1900 * $Z58/($AG$7 * 1) + 1</f>
        <v>-15.224633313240929</v>
      </c>
      <c r="AC58">
        <f>1900 * $AA58/($AG$7 * 1) + 1</f>
        <v>-3.4856339160136685</v>
      </c>
    </row>
    <row r="59" spans="1:43" x14ac:dyDescent="0.35">
      <c r="A59" t="s">
        <v>85</v>
      </c>
      <c r="B59" s="1" t="s">
        <v>250</v>
      </c>
      <c r="C59">
        <v>1</v>
      </c>
      <c r="Z59">
        <f>M59 - sorted!M$103</f>
        <v>-3.3055555555555554</v>
      </c>
      <c r="AA59">
        <f>N59 - sorted!N$103</f>
        <v>-0.91388888888888864</v>
      </c>
      <c r="AB59">
        <f>1900 * $Z59/($AG$7 * 1) + 1</f>
        <v>-15.224633313240929</v>
      </c>
      <c r="AC59">
        <f>1900 * $AA59/($AG$7 * 1) + 1</f>
        <v>-3.4856339160136685</v>
      </c>
    </row>
    <row r="60" spans="1:43" x14ac:dyDescent="0.35">
      <c r="A60" t="s">
        <v>114</v>
      </c>
      <c r="B60" s="1" t="s">
        <v>250</v>
      </c>
      <c r="C60">
        <v>1</v>
      </c>
      <c r="Z60">
        <f>M60 - sorted!M$103</f>
        <v>-3.3055555555555554</v>
      </c>
      <c r="AA60">
        <f>N60 - sorted!N$103</f>
        <v>-0.91388888888888864</v>
      </c>
      <c r="AB60">
        <f>1900 * $Z60/($AG$7 * 1) + 1</f>
        <v>-15.224633313240929</v>
      </c>
      <c r="AC60">
        <f>1900 * $AA60/($AG$7 * 1) + 1</f>
        <v>-3.4856339160136685</v>
      </c>
    </row>
    <row r="61" spans="1:43" x14ac:dyDescent="0.35">
      <c r="A61" t="s">
        <v>128</v>
      </c>
      <c r="B61" s="1" t="s">
        <v>250</v>
      </c>
      <c r="C61">
        <v>1</v>
      </c>
      <c r="Z61">
        <f>M61 - sorted!M$103</f>
        <v>-3.3055555555555554</v>
      </c>
      <c r="AA61">
        <f>N61 - sorted!N$103</f>
        <v>-0.91388888888888864</v>
      </c>
      <c r="AB61">
        <f>1900 * $Z61/($AG$7 * 1) + 1</f>
        <v>-15.224633313240929</v>
      </c>
      <c r="AC61">
        <f>1900 * $AA61/($AG$7 * 1) + 1</f>
        <v>-3.4856339160136685</v>
      </c>
    </row>
    <row r="62" spans="1:43" x14ac:dyDescent="0.35">
      <c r="A62" t="s">
        <v>119</v>
      </c>
      <c r="B62" s="1" t="s">
        <v>250</v>
      </c>
      <c r="C62">
        <v>1</v>
      </c>
      <c r="Z62">
        <f>M62 - sorted!M$103</f>
        <v>-3.3055555555555554</v>
      </c>
      <c r="AA62">
        <f>N62 - sorted!N$103</f>
        <v>-0.91388888888888864</v>
      </c>
      <c r="AB62">
        <f>1900 * $Z62/($AG$7 * 1) + 1</f>
        <v>-15.224633313240929</v>
      </c>
      <c r="AC62">
        <f>1900 * $AA62/($AG$7 * 1) + 1</f>
        <v>-3.4856339160136685</v>
      </c>
    </row>
    <row r="63" spans="1:43" x14ac:dyDescent="0.35">
      <c r="A63" t="s">
        <v>97</v>
      </c>
      <c r="B63" s="1" t="s">
        <v>250</v>
      </c>
      <c r="C63">
        <v>1</v>
      </c>
      <c r="Z63">
        <f>M63 - sorted!M$103</f>
        <v>-3.3055555555555554</v>
      </c>
      <c r="AA63">
        <f>N63 - sorted!N$103</f>
        <v>-0.91388888888888864</v>
      </c>
      <c r="AB63">
        <f>1900 * $Z63/($AG$7 * 1) + 1</f>
        <v>-15.224633313240929</v>
      </c>
      <c r="AC63">
        <f>1900 * $AA63/($AG$7 * 1) + 1</f>
        <v>-3.4856339160136685</v>
      </c>
    </row>
    <row r="64" spans="1:43" x14ac:dyDescent="0.35">
      <c r="A64" t="s">
        <v>102</v>
      </c>
      <c r="B64" s="1" t="s">
        <v>250</v>
      </c>
      <c r="C64">
        <v>1</v>
      </c>
      <c r="Z64">
        <f>M64 - sorted!M$103</f>
        <v>-3.3055555555555554</v>
      </c>
      <c r="AA64">
        <f>N64 - sorted!N$103</f>
        <v>-0.91388888888888864</v>
      </c>
      <c r="AB64">
        <f>1900 * $Z64/($AG$7 * 1) + 1</f>
        <v>-15.224633313240929</v>
      </c>
      <c r="AC64">
        <f>1900 * $AA64/($AG$7 * 1) + 1</f>
        <v>-3.4856339160136685</v>
      </c>
    </row>
    <row r="65" spans="1:29" x14ac:dyDescent="0.35">
      <c r="A65" t="s">
        <v>100</v>
      </c>
      <c r="B65" s="1" t="s">
        <v>250</v>
      </c>
      <c r="C65">
        <v>1</v>
      </c>
      <c r="Z65">
        <f>M65 - sorted!M$103</f>
        <v>-3.3055555555555554</v>
      </c>
      <c r="AA65">
        <f>N65 - sorted!N$103</f>
        <v>-0.91388888888888864</v>
      </c>
      <c r="AB65">
        <f>1900 * $Z65/($AG$7 * 1) + 1</f>
        <v>-15.224633313240929</v>
      </c>
      <c r="AC65">
        <f>1900 * $AA65/($AG$7 * 1) + 1</f>
        <v>-3.4856339160136685</v>
      </c>
    </row>
    <row r="66" spans="1:29" x14ac:dyDescent="0.35">
      <c r="A66" t="s">
        <v>94</v>
      </c>
      <c r="B66" s="1" t="s">
        <v>250</v>
      </c>
      <c r="C66">
        <v>1</v>
      </c>
      <c r="Z66">
        <f>M66 - sorted!M$103</f>
        <v>-3.3055555555555554</v>
      </c>
      <c r="AA66">
        <f>N66 - sorted!N$103</f>
        <v>-0.91388888888888864</v>
      </c>
      <c r="AB66">
        <f>1900 * $Z66/($AG$7 * 1) + 1</f>
        <v>-15.224633313240929</v>
      </c>
      <c r="AC66">
        <f>1900 * $AA66/($AG$7 * 1) + 1</f>
        <v>-3.4856339160136685</v>
      </c>
    </row>
    <row r="67" spans="1:29" x14ac:dyDescent="0.35">
      <c r="A67" t="s">
        <v>103</v>
      </c>
      <c r="B67" s="1" t="s">
        <v>250</v>
      </c>
      <c r="C67">
        <v>1</v>
      </c>
      <c r="Z67">
        <f>M67 - sorted!M$103</f>
        <v>-3.3055555555555554</v>
      </c>
      <c r="AA67">
        <f>N67 - sorted!N$103</f>
        <v>-0.91388888888888864</v>
      </c>
      <c r="AB67">
        <f>1900 * $Z67/($AG$7 * 1) + 1</f>
        <v>-15.224633313240929</v>
      </c>
      <c r="AC67">
        <f>1900 * $AA67/($AG$7 * 1) + 1</f>
        <v>-3.4856339160136685</v>
      </c>
    </row>
    <row r="68" spans="1:29" x14ac:dyDescent="0.35">
      <c r="A68" t="s">
        <v>109</v>
      </c>
      <c r="B68" s="1" t="s">
        <v>250</v>
      </c>
      <c r="C68">
        <v>1</v>
      </c>
      <c r="Z68">
        <f>M68 - sorted!M$103</f>
        <v>-3.3055555555555554</v>
      </c>
      <c r="AA68">
        <f>N68 - sorted!N$103</f>
        <v>-0.91388888888888864</v>
      </c>
      <c r="AB68">
        <f>1900 * $Z68/($AG$7 * 1) + 1</f>
        <v>-15.224633313240929</v>
      </c>
      <c r="AC68">
        <f>1900 * $AA68/($AG$7 * 1) + 1</f>
        <v>-3.4856339160136685</v>
      </c>
    </row>
    <row r="69" spans="1:29" x14ac:dyDescent="0.35">
      <c r="A69" t="s">
        <v>116</v>
      </c>
      <c r="B69" s="1" t="s">
        <v>250</v>
      </c>
      <c r="C69">
        <v>1</v>
      </c>
      <c r="Z69">
        <f>M69 - sorted!M$103</f>
        <v>-3.3055555555555554</v>
      </c>
      <c r="AA69">
        <f>N69 - sorted!N$103</f>
        <v>-0.91388888888888864</v>
      </c>
      <c r="AB69">
        <f>1900 * $Z69/($AG$7 * 1) + 1</f>
        <v>-15.224633313240929</v>
      </c>
      <c r="AC69">
        <f>1900 * $AA69/($AG$7 * 1) + 1</f>
        <v>-3.4856339160136685</v>
      </c>
    </row>
    <row r="70" spans="1:29" x14ac:dyDescent="0.35">
      <c r="A70" t="s">
        <v>90</v>
      </c>
      <c r="B70" s="1" t="s">
        <v>250</v>
      </c>
      <c r="C70">
        <v>1</v>
      </c>
      <c r="Z70">
        <f>M70 - sorted!M$103</f>
        <v>-3.3055555555555554</v>
      </c>
      <c r="AA70">
        <f>N70 - sorted!N$103</f>
        <v>-0.91388888888888864</v>
      </c>
      <c r="AB70">
        <f>1900 * $Z70/($AG$7 * 1) + 1</f>
        <v>-15.224633313240929</v>
      </c>
      <c r="AC70">
        <f>1900 * $AA70/($AG$7 * 1) + 1</f>
        <v>-3.4856339160136685</v>
      </c>
    </row>
    <row r="71" spans="1:29" x14ac:dyDescent="0.35">
      <c r="A71" t="s">
        <v>130</v>
      </c>
      <c r="B71" s="1" t="s">
        <v>250</v>
      </c>
      <c r="C71">
        <v>1</v>
      </c>
      <c r="Z71">
        <f>M71 - sorted!M$103</f>
        <v>-3.3055555555555554</v>
      </c>
      <c r="AA71">
        <f>N71 - sorted!N$103</f>
        <v>-0.91388888888888864</v>
      </c>
      <c r="AB71">
        <f>1900 * $Z71/($AG$7 * 1) + 1</f>
        <v>-15.224633313240929</v>
      </c>
      <c r="AC71">
        <f>1900 * $AA71/($AG$7 * 1) + 1</f>
        <v>-3.4856339160136685</v>
      </c>
    </row>
    <row r="72" spans="1:29" x14ac:dyDescent="0.35">
      <c r="A72" t="s">
        <v>115</v>
      </c>
      <c r="B72" s="1" t="s">
        <v>250</v>
      </c>
      <c r="C72">
        <v>1</v>
      </c>
      <c r="Z72">
        <f>M72 - sorted!M$103</f>
        <v>-3.3055555555555554</v>
      </c>
      <c r="AA72">
        <f>N72 - sorted!N$103</f>
        <v>-0.91388888888888864</v>
      </c>
      <c r="AB72">
        <f>1900 * $Z72/($AG$7 * 1) + 1</f>
        <v>-15.224633313240929</v>
      </c>
      <c r="AC72">
        <f>1900 * $AA72/($AG$7 * 1) + 1</f>
        <v>-3.4856339160136685</v>
      </c>
    </row>
    <row r="73" spans="1:29" x14ac:dyDescent="0.35">
      <c r="A73" t="s">
        <v>136</v>
      </c>
      <c r="B73" s="1" t="s">
        <v>250</v>
      </c>
      <c r="C73">
        <v>1</v>
      </c>
      <c r="Z73">
        <f>M73 - sorted!M$103</f>
        <v>-3.3055555555555554</v>
      </c>
      <c r="AA73">
        <f>N73 - sorted!N$103</f>
        <v>-0.91388888888888864</v>
      </c>
      <c r="AB73">
        <f>1900 * $Z73/($AG$7 * 1) + 1</f>
        <v>-15.224633313240929</v>
      </c>
      <c r="AC73">
        <f>1900 * $AA73/($AG$7 * 1) + 1</f>
        <v>-3.4856339160136685</v>
      </c>
    </row>
    <row r="74" spans="1:29" x14ac:dyDescent="0.35">
      <c r="A74" t="s">
        <v>121</v>
      </c>
      <c r="B74" s="1" t="s">
        <v>250</v>
      </c>
      <c r="C74">
        <v>1</v>
      </c>
      <c r="Z74">
        <f>M74 - sorted!M$103</f>
        <v>-3.3055555555555554</v>
      </c>
      <c r="AA74">
        <f>N74 - sorted!N$103</f>
        <v>-0.91388888888888864</v>
      </c>
      <c r="AB74">
        <f>1900 * $Z74/($AG$7 * 1) + 1</f>
        <v>-15.224633313240929</v>
      </c>
      <c r="AC74">
        <f>1900 * $AA74/($AG$7 * 1) + 1</f>
        <v>-3.4856339160136685</v>
      </c>
    </row>
    <row r="75" spans="1:29" x14ac:dyDescent="0.35">
      <c r="A75" t="s">
        <v>131</v>
      </c>
      <c r="B75" s="1" t="s">
        <v>250</v>
      </c>
      <c r="C75">
        <v>1</v>
      </c>
      <c r="Z75">
        <f>M75 - sorted!M$103</f>
        <v>-3.3055555555555554</v>
      </c>
      <c r="AA75">
        <f>N75 - sorted!N$103</f>
        <v>-0.91388888888888864</v>
      </c>
      <c r="AB75">
        <f>1900 * $Z75/($AG$7 * 1) + 1</f>
        <v>-15.224633313240929</v>
      </c>
      <c r="AC75">
        <f>1900 * $AA75/($AG$7 * 1) + 1</f>
        <v>-3.4856339160136685</v>
      </c>
    </row>
    <row r="76" spans="1:29" x14ac:dyDescent="0.35">
      <c r="A76" t="s">
        <v>93</v>
      </c>
      <c r="B76" s="1" t="s">
        <v>250</v>
      </c>
      <c r="C76">
        <v>1</v>
      </c>
      <c r="Z76">
        <f>M76 - sorted!M$103</f>
        <v>-3.3055555555555554</v>
      </c>
      <c r="AA76">
        <f>N76 - sorted!N$103</f>
        <v>-0.91388888888888864</v>
      </c>
      <c r="AB76">
        <f>1900 * $Z76/($AG$7 * 1) + 1</f>
        <v>-15.224633313240929</v>
      </c>
      <c r="AC76">
        <f>1900 * $AA76/($AG$7 * 1) + 1</f>
        <v>-3.4856339160136685</v>
      </c>
    </row>
    <row r="77" spans="1:29" x14ac:dyDescent="0.35">
      <c r="A77" t="s">
        <v>113</v>
      </c>
      <c r="B77" s="1" t="s">
        <v>250</v>
      </c>
      <c r="C77">
        <v>1</v>
      </c>
      <c r="Z77">
        <f>M77 - sorted!M$103</f>
        <v>-3.3055555555555554</v>
      </c>
      <c r="AA77">
        <f>N77 - sorted!N$103</f>
        <v>-0.91388888888888864</v>
      </c>
      <c r="AB77">
        <f>1900 * $Z77/($AG$7 * 1) + 1</f>
        <v>-15.224633313240929</v>
      </c>
      <c r="AC77">
        <f>1900 * $AA77/($AG$7 * 1) + 1</f>
        <v>-3.4856339160136685</v>
      </c>
    </row>
    <row r="78" spans="1:29" x14ac:dyDescent="0.35">
      <c r="A78" t="s">
        <v>151</v>
      </c>
      <c r="B78" s="1" t="s">
        <v>250</v>
      </c>
      <c r="C78">
        <v>1</v>
      </c>
      <c r="Z78">
        <f>M78 - sorted!M$103</f>
        <v>-3.3055555555555554</v>
      </c>
      <c r="AA78">
        <f>N78 - sorted!N$103</f>
        <v>-0.91388888888888864</v>
      </c>
      <c r="AB78">
        <f>1900 * $Z78/($AG$7 * 1) + 1</f>
        <v>-15.224633313240929</v>
      </c>
      <c r="AC78">
        <f>1900 * $AA78/($AG$7 * 1) + 1</f>
        <v>-3.4856339160136685</v>
      </c>
    </row>
    <row r="79" spans="1:29" x14ac:dyDescent="0.35">
      <c r="A79" t="s">
        <v>133</v>
      </c>
      <c r="B79" s="1" t="s">
        <v>250</v>
      </c>
      <c r="C79">
        <v>1</v>
      </c>
      <c r="Z79">
        <f>M79 - sorted!M$103</f>
        <v>-3.3055555555555554</v>
      </c>
      <c r="AA79">
        <f>N79 - sorted!N$103</f>
        <v>-0.91388888888888864</v>
      </c>
      <c r="AB79">
        <f>1900 * $Z79/($AG$7 * 1) + 1</f>
        <v>-15.224633313240929</v>
      </c>
      <c r="AC79">
        <f>1900 * $AA79/($AG$7 * 1) + 1</f>
        <v>-3.4856339160136685</v>
      </c>
    </row>
    <row r="80" spans="1:29" x14ac:dyDescent="0.35">
      <c r="A80" t="s">
        <v>146</v>
      </c>
      <c r="B80" s="1" t="s">
        <v>250</v>
      </c>
      <c r="C80">
        <v>1</v>
      </c>
      <c r="Z80">
        <f>M80 - sorted!M$103</f>
        <v>-3.3055555555555554</v>
      </c>
      <c r="AA80">
        <f>N80 - sorted!N$103</f>
        <v>-0.91388888888888864</v>
      </c>
      <c r="AB80">
        <f>1900 * $Z80/($AG$7 * 1) + 1</f>
        <v>-15.224633313240929</v>
      </c>
      <c r="AC80">
        <f>1900 * $AA80/($AG$7 * 1) + 1</f>
        <v>-3.4856339160136685</v>
      </c>
    </row>
    <row r="81" spans="1:29" x14ac:dyDescent="0.35">
      <c r="A81" t="s">
        <v>117</v>
      </c>
      <c r="B81" s="1" t="s">
        <v>250</v>
      </c>
      <c r="C81">
        <v>1</v>
      </c>
      <c r="Z81">
        <f>M81 - sorted!M$103</f>
        <v>-3.3055555555555554</v>
      </c>
      <c r="AA81">
        <f>N81 - sorted!N$103</f>
        <v>-0.91388888888888864</v>
      </c>
      <c r="AB81">
        <f>1900 * $Z81/($AG$7 * 1) + 1</f>
        <v>-15.224633313240929</v>
      </c>
      <c r="AC81">
        <f>1900 * $AA81/($AG$7 * 1) + 1</f>
        <v>-3.4856339160136685</v>
      </c>
    </row>
    <row r="82" spans="1:29" x14ac:dyDescent="0.35">
      <c r="A82" t="s">
        <v>135</v>
      </c>
      <c r="B82" s="1" t="s">
        <v>250</v>
      </c>
      <c r="C82">
        <v>1</v>
      </c>
      <c r="Z82">
        <f>M82 - sorted!M$103</f>
        <v>-3.3055555555555554</v>
      </c>
      <c r="AA82">
        <f>N82 - sorted!N$103</f>
        <v>-0.91388888888888864</v>
      </c>
      <c r="AB82">
        <f>1900 * $Z82/($AG$7 * 1) + 1</f>
        <v>-15.224633313240929</v>
      </c>
      <c r="AC82">
        <f>1900 * $AA82/($AG$7 * 1) + 1</f>
        <v>-3.4856339160136685</v>
      </c>
    </row>
    <row r="83" spans="1:29" x14ac:dyDescent="0.35">
      <c r="A83" t="s">
        <v>120</v>
      </c>
      <c r="B83" s="1" t="s">
        <v>250</v>
      </c>
      <c r="C83">
        <v>1</v>
      </c>
      <c r="Z83">
        <f>M83 - sorted!M$103</f>
        <v>-3.3055555555555554</v>
      </c>
      <c r="AA83">
        <f>N83 - sorted!N$103</f>
        <v>-0.91388888888888864</v>
      </c>
      <c r="AB83">
        <f>1900 * $Z83/($AG$7 * 1) + 1</f>
        <v>-15.224633313240929</v>
      </c>
      <c r="AC83">
        <f>1900 * $AA83/($AG$7 * 1) + 1</f>
        <v>-3.4856339160136685</v>
      </c>
    </row>
    <row r="84" spans="1:29" x14ac:dyDescent="0.35">
      <c r="A84" t="s">
        <v>122</v>
      </c>
      <c r="B84" s="1" t="s">
        <v>250</v>
      </c>
      <c r="C84">
        <v>1</v>
      </c>
      <c r="Z84">
        <f>M84 - sorted!M$103</f>
        <v>-3.3055555555555554</v>
      </c>
      <c r="AA84">
        <f>N84 - sorted!N$103</f>
        <v>-0.91388888888888864</v>
      </c>
      <c r="AB84">
        <f>1900 * $Z84/($AG$7 * 1) + 1</f>
        <v>-15.224633313240929</v>
      </c>
      <c r="AC84">
        <f>1900 * $AA84/($AG$7 * 1) + 1</f>
        <v>-3.4856339160136685</v>
      </c>
    </row>
    <row r="85" spans="1:29" x14ac:dyDescent="0.35">
      <c r="A85" t="s">
        <v>108</v>
      </c>
      <c r="B85" s="1" t="s">
        <v>250</v>
      </c>
      <c r="C85">
        <v>1</v>
      </c>
      <c r="Z85">
        <f>M85 - sorted!M$103</f>
        <v>-3.3055555555555554</v>
      </c>
      <c r="AA85">
        <f>N85 - sorted!N$103</f>
        <v>-0.91388888888888864</v>
      </c>
      <c r="AB85">
        <f>1900 * $Z85/($AG$7 * 1) + 1</f>
        <v>-15.224633313240929</v>
      </c>
      <c r="AC85">
        <f>1900 * $AA85/($AG$7 * 1) + 1</f>
        <v>-3.4856339160136685</v>
      </c>
    </row>
    <row r="86" spans="1:29" x14ac:dyDescent="0.35">
      <c r="A86" t="s">
        <v>142</v>
      </c>
      <c r="B86" s="1" t="s">
        <v>250</v>
      </c>
      <c r="C86">
        <v>1</v>
      </c>
      <c r="Z86">
        <f>M86 - sorted!M$103</f>
        <v>-3.3055555555555554</v>
      </c>
      <c r="AA86">
        <f>N86 - sorted!N$103</f>
        <v>-0.91388888888888864</v>
      </c>
      <c r="AB86">
        <f>1900 * $Z86/($AG$7 * 1) + 1</f>
        <v>-15.224633313240929</v>
      </c>
      <c r="AC86">
        <f>1900 * $AA86/($AG$7 * 1) + 1</f>
        <v>-3.4856339160136685</v>
      </c>
    </row>
    <row r="87" spans="1:29" x14ac:dyDescent="0.35">
      <c r="A87" t="s">
        <v>134</v>
      </c>
      <c r="B87" s="1" t="s">
        <v>250</v>
      </c>
      <c r="C87">
        <v>1</v>
      </c>
      <c r="Z87">
        <f>M87 - sorted!M$103</f>
        <v>-3.3055555555555554</v>
      </c>
      <c r="AA87">
        <f>N87 - sorted!N$103</f>
        <v>-0.91388888888888864</v>
      </c>
      <c r="AB87">
        <f>1900 * $Z87/($AG$7 * 1) + 1</f>
        <v>-15.224633313240929</v>
      </c>
      <c r="AC87">
        <f>1900 * $AA87/($AG$7 * 1) + 1</f>
        <v>-3.4856339160136685</v>
      </c>
    </row>
    <row r="88" spans="1:29" x14ac:dyDescent="0.35">
      <c r="A88" t="s">
        <v>140</v>
      </c>
      <c r="B88" s="1" t="s">
        <v>250</v>
      </c>
      <c r="C88">
        <v>1</v>
      </c>
      <c r="Z88">
        <f>M88 - sorted!M$103</f>
        <v>-3.3055555555555554</v>
      </c>
      <c r="AA88">
        <f>N88 - sorted!N$103</f>
        <v>-0.91388888888888864</v>
      </c>
      <c r="AB88">
        <f>1900 * $Z88/($AG$7 * 1) + 1</f>
        <v>-15.224633313240929</v>
      </c>
      <c r="AC88">
        <f>1900 * $AA88/($AG$7 * 1) + 1</f>
        <v>-3.4856339160136685</v>
      </c>
    </row>
    <row r="89" spans="1:29" x14ac:dyDescent="0.35">
      <c r="A89" t="s">
        <v>125</v>
      </c>
      <c r="B89" s="1" t="s">
        <v>250</v>
      </c>
      <c r="C89">
        <v>1</v>
      </c>
      <c r="Z89">
        <f>M89 - sorted!M$103</f>
        <v>-3.3055555555555554</v>
      </c>
      <c r="AA89">
        <f>N89 - sorted!N$103</f>
        <v>-0.91388888888888864</v>
      </c>
      <c r="AB89">
        <f>1900 * $Z89/($AG$7 * 1) + 1</f>
        <v>-15.224633313240929</v>
      </c>
      <c r="AC89">
        <f>1900 * $AA89/($AG$7 * 1) + 1</f>
        <v>-3.4856339160136685</v>
      </c>
    </row>
    <row r="90" spans="1:29" x14ac:dyDescent="0.35">
      <c r="A90" t="s">
        <v>145</v>
      </c>
      <c r="B90" s="1" t="s">
        <v>250</v>
      </c>
      <c r="C90">
        <v>1</v>
      </c>
      <c r="Z90">
        <f>M90 - sorted!M$103</f>
        <v>-3.3055555555555554</v>
      </c>
      <c r="AA90">
        <f>N90 - sorted!N$103</f>
        <v>-0.91388888888888864</v>
      </c>
      <c r="AB90">
        <f>1900 * $Z90/($AG$7 * 1) + 1</f>
        <v>-15.224633313240929</v>
      </c>
      <c r="AC90">
        <f>1900 * $AA90/($AG$7 * 1) + 1</f>
        <v>-3.4856339160136685</v>
      </c>
    </row>
    <row r="91" spans="1:29" x14ac:dyDescent="0.35">
      <c r="A91" t="s">
        <v>150</v>
      </c>
      <c r="B91" s="1" t="s">
        <v>250</v>
      </c>
      <c r="C91">
        <v>1</v>
      </c>
      <c r="Z91">
        <f>M91 - sorted!M$103</f>
        <v>-3.3055555555555554</v>
      </c>
      <c r="AA91">
        <f>N91 - sorted!N$103</f>
        <v>-0.91388888888888864</v>
      </c>
      <c r="AB91">
        <f>1900 * $Z91/($AG$7 * 1) + 1</f>
        <v>-15.224633313240929</v>
      </c>
      <c r="AC91">
        <f>1900 * $AA91/($AG$7 * 1) + 1</f>
        <v>-3.4856339160136685</v>
      </c>
    </row>
    <row r="92" spans="1:29" x14ac:dyDescent="0.35">
      <c r="A92" t="s">
        <v>105</v>
      </c>
      <c r="B92" s="1" t="s">
        <v>250</v>
      </c>
      <c r="C92">
        <v>1</v>
      </c>
      <c r="Z92">
        <f>M92 - sorted!M$103</f>
        <v>-3.3055555555555554</v>
      </c>
      <c r="AA92">
        <f>N92 - sorted!N$103</f>
        <v>-0.91388888888888864</v>
      </c>
      <c r="AB92">
        <f>1900 * $Z92/($AG$7 * 1) + 1</f>
        <v>-15.224633313240929</v>
      </c>
      <c r="AC92">
        <f>1900 * $AA92/($AG$7 * 1) + 1</f>
        <v>-3.4856339160136685</v>
      </c>
    </row>
    <row r="93" spans="1:29" x14ac:dyDescent="0.35">
      <c r="A93" t="s">
        <v>129</v>
      </c>
      <c r="B93" s="1" t="s">
        <v>250</v>
      </c>
      <c r="C93">
        <v>1</v>
      </c>
      <c r="Z93">
        <f>M93 - sorted!M$103</f>
        <v>-3.3055555555555554</v>
      </c>
      <c r="AA93">
        <f>N93 - sorted!N$103</f>
        <v>-0.91388888888888864</v>
      </c>
      <c r="AB93">
        <f>1900 * $Z93/($AG$7 * 1) + 1</f>
        <v>-15.224633313240929</v>
      </c>
      <c r="AC93">
        <f>1900 * $AA93/($AG$7 * 1) + 1</f>
        <v>-3.4856339160136685</v>
      </c>
    </row>
    <row r="94" spans="1:29" x14ac:dyDescent="0.35">
      <c r="A94" t="s">
        <v>127</v>
      </c>
      <c r="B94" s="1" t="s">
        <v>250</v>
      </c>
      <c r="C94">
        <v>1</v>
      </c>
      <c r="Z94">
        <f>M94 - sorted!M$103</f>
        <v>-3.3055555555555554</v>
      </c>
      <c r="AA94">
        <f>N94 - sorted!N$103</f>
        <v>-0.91388888888888864</v>
      </c>
      <c r="AB94">
        <f>1900 * $Z94/($AG$7 * 1) + 1</f>
        <v>-15.224633313240929</v>
      </c>
      <c r="AC94">
        <f>1900 * $AA94/($AG$7 * 1) + 1</f>
        <v>-3.4856339160136685</v>
      </c>
    </row>
    <row r="95" spans="1:29" x14ac:dyDescent="0.35">
      <c r="A95" t="s">
        <v>149</v>
      </c>
      <c r="B95" s="1" t="s">
        <v>250</v>
      </c>
      <c r="C95">
        <v>1</v>
      </c>
      <c r="Z95">
        <f>M95 - sorted!M$103</f>
        <v>-3.3055555555555554</v>
      </c>
      <c r="AA95">
        <f>N95 - sorted!N$103</f>
        <v>-0.91388888888888864</v>
      </c>
      <c r="AB95">
        <f>1900 * $Z95/($AG$7 * 1) + 1</f>
        <v>-15.224633313240929</v>
      </c>
      <c r="AC95">
        <f>1900 * $AA95/($AG$7 * 1) + 1</f>
        <v>-3.4856339160136685</v>
      </c>
    </row>
    <row r="96" spans="1:29" x14ac:dyDescent="0.35">
      <c r="A96" t="s">
        <v>143</v>
      </c>
      <c r="B96" s="1" t="s">
        <v>250</v>
      </c>
      <c r="C96">
        <v>1</v>
      </c>
      <c r="Z96">
        <f>M96 - sorted!M$103</f>
        <v>-3.3055555555555554</v>
      </c>
      <c r="AA96">
        <f>N96 - sorted!N$103</f>
        <v>-0.91388888888888864</v>
      </c>
      <c r="AB96">
        <f>1900 * $Z96/($AG$7 * 1) + 1</f>
        <v>-15.224633313240929</v>
      </c>
      <c r="AC96">
        <f>1900 * $AA96/($AG$7 * 1) + 1</f>
        <v>-3.4856339160136685</v>
      </c>
    </row>
    <row r="97" spans="1:29" x14ac:dyDescent="0.35">
      <c r="A97" t="s">
        <v>123</v>
      </c>
      <c r="B97" s="1" t="s">
        <v>250</v>
      </c>
      <c r="C97">
        <v>1</v>
      </c>
      <c r="Z97">
        <f>M97 - sorted!M$103</f>
        <v>-3.3055555555555554</v>
      </c>
      <c r="AA97">
        <f>N97 - sorted!N$103</f>
        <v>-0.91388888888888864</v>
      </c>
      <c r="AB97">
        <f>1900 * $Z97/($AG$7 * 1) + 1</f>
        <v>-15.224633313240929</v>
      </c>
      <c r="AC97">
        <f>1900 * $AA97/($AG$7 * 1) + 1</f>
        <v>-3.4856339160136685</v>
      </c>
    </row>
    <row r="98" spans="1:29" x14ac:dyDescent="0.35">
      <c r="A98" t="s">
        <v>126</v>
      </c>
      <c r="B98" s="1" t="s">
        <v>250</v>
      </c>
      <c r="C98">
        <v>1</v>
      </c>
      <c r="Z98">
        <f>M98 - sorted!M$103</f>
        <v>-3.3055555555555554</v>
      </c>
      <c r="AA98">
        <f>N98 - sorted!N$103</f>
        <v>-0.91388888888888864</v>
      </c>
      <c r="AB98">
        <f>1900 * $Z98/($AG$7 * 1) + 1</f>
        <v>-15.224633313240929</v>
      </c>
      <c r="AC98">
        <f>1900 * $AA98/($AG$7 * 1) + 1</f>
        <v>-3.4856339160136685</v>
      </c>
    </row>
    <row r="99" spans="1:29" x14ac:dyDescent="0.35">
      <c r="A99" t="s">
        <v>153</v>
      </c>
      <c r="B99" s="1" t="s">
        <v>250</v>
      </c>
      <c r="C99">
        <v>1</v>
      </c>
      <c r="Z99">
        <f>M99 - sorted!M$103</f>
        <v>-3.3055555555555554</v>
      </c>
      <c r="AA99">
        <f>N99 - sorted!N$103</f>
        <v>-0.91388888888888864</v>
      </c>
      <c r="AB99">
        <f>1900 * $Z99/($AG$7 * 1) + 1</f>
        <v>-15.224633313240929</v>
      </c>
      <c r="AC99">
        <f>1900 * $AA99/($AG$7 * 1) + 1</f>
        <v>-3.4856339160136685</v>
      </c>
    </row>
    <row r="100" spans="1:29" x14ac:dyDescent="0.35">
      <c r="A100" t="s">
        <v>154</v>
      </c>
      <c r="B100" s="1" t="s">
        <v>250</v>
      </c>
      <c r="C100">
        <v>1</v>
      </c>
      <c r="Z100">
        <f>M100 - sorted!M$103</f>
        <v>-3.3055555555555554</v>
      </c>
      <c r="AA100">
        <f>N100 - sorted!N$103</f>
        <v>-0.91388888888888864</v>
      </c>
      <c r="AB100">
        <f>1900 * $Z100/($AG$7 * 1) + 1</f>
        <v>-15.224633313240929</v>
      </c>
      <c r="AC100">
        <f>1900 * $AA100/($AG$7 * 1) + 1</f>
        <v>-3.4856339160136685</v>
      </c>
    </row>
    <row r="101" spans="1:29" x14ac:dyDescent="0.35">
      <c r="A101" t="s">
        <v>164</v>
      </c>
      <c r="B101" s="1" t="s">
        <v>250</v>
      </c>
      <c r="C101">
        <v>1</v>
      </c>
      <c r="Z101">
        <f>M101 - sorted!M$103</f>
        <v>-3.3055555555555554</v>
      </c>
      <c r="AA101">
        <f>N101 - sorted!N$103</f>
        <v>-0.91388888888888864</v>
      </c>
      <c r="AB101">
        <f>1900 * $Z101/($AG$7 * 1) + 1</f>
        <v>-15.224633313240929</v>
      </c>
      <c r="AC101">
        <f>1900 * $AA101/($AG$7 * 1) + 1</f>
        <v>-3.4856339160136685</v>
      </c>
    </row>
    <row r="102" spans="1:29" x14ac:dyDescent="0.35">
      <c r="A102" t="s">
        <v>138</v>
      </c>
      <c r="B102" s="1" t="s">
        <v>250</v>
      </c>
      <c r="C102">
        <v>1</v>
      </c>
      <c r="Z102">
        <f>M102 - sorted!M$103</f>
        <v>-3.3055555555555554</v>
      </c>
      <c r="AA102">
        <f>N102 - sorted!N$103</f>
        <v>-0.91388888888888864</v>
      </c>
      <c r="AB102">
        <f>1900 * $Z102/($AG$7 * 1) + 1</f>
        <v>-15.224633313240929</v>
      </c>
      <c r="AC102">
        <f>1900 * $AA102/($AG$7 * 1) + 1</f>
        <v>-3.4856339160136685</v>
      </c>
    </row>
    <row r="103" spans="1:29" x14ac:dyDescent="0.35">
      <c r="A103" t="s">
        <v>148</v>
      </c>
      <c r="B103" s="1" t="s">
        <v>250</v>
      </c>
      <c r="C103">
        <v>1</v>
      </c>
      <c r="Z103">
        <f>M103 - sorted!M$103</f>
        <v>-3.3055555555555554</v>
      </c>
      <c r="AA103">
        <f>N103 - sorted!N$103</f>
        <v>-0.91388888888888864</v>
      </c>
      <c r="AB103">
        <f>1900 * $Z103/($AG$7 * 1) + 1</f>
        <v>-15.224633313240929</v>
      </c>
      <c r="AC103">
        <f>1900 * $AA103/($AG$7 * 1) + 1</f>
        <v>-3.4856339160136685</v>
      </c>
    </row>
    <row r="104" spans="1:29" x14ac:dyDescent="0.35">
      <c r="A104" t="s">
        <v>139</v>
      </c>
      <c r="B104" s="1" t="s">
        <v>250</v>
      </c>
      <c r="C104">
        <v>1</v>
      </c>
      <c r="Z104">
        <f>M104 - sorted!M$103</f>
        <v>-3.3055555555555554</v>
      </c>
      <c r="AA104">
        <f>N104 - sorted!N$103</f>
        <v>-0.91388888888888864</v>
      </c>
      <c r="AB104">
        <f>1900 * $Z104/($AG$7 * 1) + 1</f>
        <v>-15.224633313240929</v>
      </c>
      <c r="AC104">
        <f>1900 * $AA104/($AG$7 * 1) + 1</f>
        <v>-3.4856339160136685</v>
      </c>
    </row>
    <row r="105" spans="1:29" x14ac:dyDescent="0.35">
      <c r="A105" t="s">
        <v>144</v>
      </c>
      <c r="B105" s="1" t="s">
        <v>250</v>
      </c>
      <c r="C105">
        <v>1</v>
      </c>
      <c r="Z105">
        <f>M105 - sorted!M$103</f>
        <v>-3.3055555555555554</v>
      </c>
      <c r="AA105">
        <f>N105 - sorted!N$103</f>
        <v>-0.91388888888888864</v>
      </c>
      <c r="AB105">
        <f>1900 * $Z105/($AG$7 * 1) + 1</f>
        <v>-15.224633313240929</v>
      </c>
      <c r="AC105">
        <f>1900 * $AA105/($AG$7 * 1) + 1</f>
        <v>-3.4856339160136685</v>
      </c>
    </row>
    <row r="106" spans="1:29" x14ac:dyDescent="0.35">
      <c r="A106" t="s">
        <v>159</v>
      </c>
      <c r="B106" s="1" t="s">
        <v>250</v>
      </c>
      <c r="C106">
        <v>1</v>
      </c>
      <c r="Z106">
        <f>M106 - sorted!M$103</f>
        <v>-3.3055555555555554</v>
      </c>
      <c r="AA106">
        <f>N106 - sorted!N$103</f>
        <v>-0.91388888888888864</v>
      </c>
      <c r="AB106">
        <f>1900 * $Z106/($AG$7 * 1) + 1</f>
        <v>-15.224633313240929</v>
      </c>
      <c r="AC106">
        <f>1900 * $AA106/($AG$7 * 1) + 1</f>
        <v>-3.4856339160136685</v>
      </c>
    </row>
    <row r="107" spans="1:29" x14ac:dyDescent="0.35">
      <c r="A107" t="s">
        <v>137</v>
      </c>
      <c r="B107" s="1" t="s">
        <v>250</v>
      </c>
      <c r="C107">
        <v>1</v>
      </c>
      <c r="Z107">
        <f>M107 - sorted!M$103</f>
        <v>-3.3055555555555554</v>
      </c>
      <c r="AA107">
        <f>N107 - sorted!N$103</f>
        <v>-0.91388888888888864</v>
      </c>
      <c r="AB107">
        <f>1900 * $Z107/($AG$7 * 1) + 1</f>
        <v>-15.224633313240929</v>
      </c>
      <c r="AC107">
        <f>1900 * $AA107/($AG$7 * 1) + 1</f>
        <v>-3.4856339160136685</v>
      </c>
    </row>
    <row r="108" spans="1:29" x14ac:dyDescent="0.35">
      <c r="A108" t="s">
        <v>175</v>
      </c>
      <c r="B108" s="1" t="s">
        <v>250</v>
      </c>
      <c r="C108">
        <v>1</v>
      </c>
      <c r="Z108">
        <f>M108 - sorted!M$103</f>
        <v>-3.3055555555555554</v>
      </c>
      <c r="AA108">
        <f>N108 - sorted!N$103</f>
        <v>-0.91388888888888864</v>
      </c>
      <c r="AB108">
        <f>1900 * $Z108/($AG$7 * 1) + 1</f>
        <v>-15.224633313240929</v>
      </c>
      <c r="AC108">
        <f>1900 * $AA108/($AG$7 * 1) + 1</f>
        <v>-3.4856339160136685</v>
      </c>
    </row>
    <row r="109" spans="1:29" x14ac:dyDescent="0.35">
      <c r="A109" t="s">
        <v>166</v>
      </c>
      <c r="B109" s="1" t="s">
        <v>250</v>
      </c>
      <c r="C109">
        <v>1</v>
      </c>
      <c r="Z109">
        <f>M109 - sorted!M$103</f>
        <v>-3.3055555555555554</v>
      </c>
      <c r="AA109">
        <f>N109 - sorted!N$103</f>
        <v>-0.91388888888888864</v>
      </c>
      <c r="AB109">
        <f>1900 * $Z109/($AG$7 * 1) + 1</f>
        <v>-15.224633313240929</v>
      </c>
      <c r="AC109">
        <f>1900 * $AA109/($AG$7 * 1) + 1</f>
        <v>-3.4856339160136685</v>
      </c>
    </row>
    <row r="110" spans="1:29" x14ac:dyDescent="0.35">
      <c r="A110" t="s">
        <v>168</v>
      </c>
      <c r="B110" s="1" t="s">
        <v>250</v>
      </c>
      <c r="C110">
        <v>1</v>
      </c>
      <c r="Z110">
        <f>M110 - sorted!M$103</f>
        <v>-3.3055555555555554</v>
      </c>
      <c r="AA110">
        <f>N110 - sorted!N$103</f>
        <v>-0.91388888888888864</v>
      </c>
      <c r="AB110">
        <f>1900 * $Z110/($AG$7 * 1) + 1</f>
        <v>-15.224633313240929</v>
      </c>
      <c r="AC110">
        <f>1900 * $AA110/($AG$7 * 1) + 1</f>
        <v>-3.4856339160136685</v>
      </c>
    </row>
    <row r="111" spans="1:29" x14ac:dyDescent="0.35">
      <c r="A111" t="s">
        <v>162</v>
      </c>
      <c r="B111" s="1" t="s">
        <v>250</v>
      </c>
      <c r="C111">
        <v>1</v>
      </c>
      <c r="Z111">
        <f>M111 - sorted!M$103</f>
        <v>-3.3055555555555554</v>
      </c>
      <c r="AA111">
        <f>N111 - sorted!N$103</f>
        <v>-0.91388888888888864</v>
      </c>
      <c r="AB111">
        <f>1900 * $Z111/($AG$7 * 1) + 1</f>
        <v>-15.224633313240929</v>
      </c>
      <c r="AC111">
        <f>1900 * $AA111/($AG$7 * 1) + 1</f>
        <v>-3.4856339160136685</v>
      </c>
    </row>
    <row r="112" spans="1:29" x14ac:dyDescent="0.35">
      <c r="A112" t="s">
        <v>366</v>
      </c>
      <c r="B112" s="1" t="s">
        <v>250</v>
      </c>
      <c r="C112">
        <v>1</v>
      </c>
      <c r="Z112">
        <f>M112 - sorted!M$103</f>
        <v>-3.3055555555555554</v>
      </c>
      <c r="AA112">
        <f>N112 - sorted!N$103</f>
        <v>-0.91388888888888864</v>
      </c>
      <c r="AB112">
        <f>1900 * $Z112/($AG$7 * 1) + 1</f>
        <v>-15.224633313240929</v>
      </c>
      <c r="AC112">
        <f>1900 * $AA112/($AG$7 * 1) + 1</f>
        <v>-3.4856339160136685</v>
      </c>
    </row>
    <row r="113" spans="1:29" x14ac:dyDescent="0.35">
      <c r="A113" t="s">
        <v>158</v>
      </c>
      <c r="B113" s="1" t="s">
        <v>250</v>
      </c>
      <c r="C113">
        <v>1</v>
      </c>
      <c r="Z113">
        <f>M113 - sorted!M$103</f>
        <v>-3.3055555555555554</v>
      </c>
      <c r="AA113">
        <f>N113 - sorted!N$103</f>
        <v>-0.91388888888888864</v>
      </c>
      <c r="AB113">
        <f>1900 * $Z113/($AG$7 * 1) + 1</f>
        <v>-15.224633313240929</v>
      </c>
      <c r="AC113">
        <f>1900 * $AA113/($AG$7 * 1) + 1</f>
        <v>-3.4856339160136685</v>
      </c>
    </row>
    <row r="114" spans="1:29" x14ac:dyDescent="0.35">
      <c r="A114" t="s">
        <v>187</v>
      </c>
      <c r="B114" s="1" t="s">
        <v>250</v>
      </c>
      <c r="C114">
        <v>1</v>
      </c>
      <c r="Z114">
        <f>M114 - sorted!M$103</f>
        <v>-3.3055555555555554</v>
      </c>
      <c r="AA114">
        <f>N114 - sorted!N$103</f>
        <v>-0.91388888888888864</v>
      </c>
      <c r="AB114">
        <f>1900 * $Z114/($AG$7 * 1) + 1</f>
        <v>-15.224633313240929</v>
      </c>
      <c r="AC114">
        <f>1900 * $AA114/($AG$7 * 1) + 1</f>
        <v>-3.4856339160136685</v>
      </c>
    </row>
    <row r="115" spans="1:29" x14ac:dyDescent="0.35">
      <c r="A115" t="s">
        <v>161</v>
      </c>
      <c r="B115" s="1" t="s">
        <v>250</v>
      </c>
      <c r="C115">
        <v>1</v>
      </c>
      <c r="Z115">
        <f>M115 - sorted!M$103</f>
        <v>-3.3055555555555554</v>
      </c>
      <c r="AA115">
        <f>N115 - sorted!N$103</f>
        <v>-0.91388888888888864</v>
      </c>
      <c r="AB115">
        <f>1900 * $Z115/($AG$7 * 1) + 1</f>
        <v>-15.224633313240929</v>
      </c>
      <c r="AC115">
        <f>1900 * $AA115/($AG$7 * 1) + 1</f>
        <v>-3.4856339160136685</v>
      </c>
    </row>
    <row r="116" spans="1:29" x14ac:dyDescent="0.35">
      <c r="A116" t="s">
        <v>169</v>
      </c>
      <c r="B116" s="1" t="s">
        <v>250</v>
      </c>
      <c r="C116">
        <v>1</v>
      </c>
      <c r="Z116">
        <f>M116 - sorted!M$103</f>
        <v>-3.3055555555555554</v>
      </c>
      <c r="AA116">
        <f>N116 - sorted!N$103</f>
        <v>-0.91388888888888864</v>
      </c>
      <c r="AB116">
        <f>1900 * $Z116/($AG$7 * 1) + 1</f>
        <v>-15.224633313240929</v>
      </c>
      <c r="AC116">
        <f>1900 * $AA116/($AG$7 * 1) + 1</f>
        <v>-3.4856339160136685</v>
      </c>
    </row>
    <row r="117" spans="1:29" x14ac:dyDescent="0.35">
      <c r="A117" t="s">
        <v>371</v>
      </c>
      <c r="B117" s="1" t="s">
        <v>250</v>
      </c>
      <c r="C117">
        <v>1</v>
      </c>
      <c r="Z117">
        <f>M117 - sorted!M$103</f>
        <v>-3.3055555555555554</v>
      </c>
      <c r="AA117">
        <f>N117 - sorted!N$103</f>
        <v>-0.91388888888888864</v>
      </c>
      <c r="AB117">
        <f>1900 * $Z117/($AG$7 * 1) + 1</f>
        <v>-15.224633313240929</v>
      </c>
      <c r="AC117">
        <f>1900 * $AA117/($AG$7 * 1) + 1</f>
        <v>-3.4856339160136685</v>
      </c>
    </row>
    <row r="118" spans="1:29" x14ac:dyDescent="0.35">
      <c r="A118" t="s">
        <v>171</v>
      </c>
      <c r="B118" s="1" t="s">
        <v>250</v>
      </c>
      <c r="C118">
        <v>1</v>
      </c>
      <c r="Z118">
        <f>M118 - sorted!M$103</f>
        <v>-3.3055555555555554</v>
      </c>
      <c r="AA118">
        <f>N118 - sorted!N$103</f>
        <v>-0.91388888888888864</v>
      </c>
      <c r="AB118">
        <f>1900 * $Z118/($AG$7 * 1) + 1</f>
        <v>-15.224633313240929</v>
      </c>
      <c r="AC118">
        <f>1900 * $AA118/($AG$7 * 1) + 1</f>
        <v>-3.4856339160136685</v>
      </c>
    </row>
    <row r="119" spans="1:29" x14ac:dyDescent="0.35">
      <c r="A119" t="s">
        <v>176</v>
      </c>
      <c r="B119" s="1" t="s">
        <v>250</v>
      </c>
      <c r="C119">
        <v>1</v>
      </c>
      <c r="Z119">
        <f>M119 - sorted!M$103</f>
        <v>-3.3055555555555554</v>
      </c>
      <c r="AA119">
        <f>N119 - sorted!N$103</f>
        <v>-0.91388888888888864</v>
      </c>
      <c r="AB119">
        <f>1900 * $Z119/($AG$7 * 1) + 1</f>
        <v>-15.224633313240929</v>
      </c>
      <c r="AC119">
        <f>1900 * $AA119/($AG$7 * 1) + 1</f>
        <v>-3.4856339160136685</v>
      </c>
    </row>
    <row r="120" spans="1:29" x14ac:dyDescent="0.35">
      <c r="A120" t="s">
        <v>156</v>
      </c>
      <c r="B120" s="1" t="s">
        <v>250</v>
      </c>
      <c r="C120">
        <v>1</v>
      </c>
      <c r="Z120">
        <f>M120 - sorted!M$103</f>
        <v>-3.3055555555555554</v>
      </c>
      <c r="AA120">
        <f>N120 - sorted!N$103</f>
        <v>-0.91388888888888864</v>
      </c>
      <c r="AB120">
        <f>1900 * $Z120/($AG$7 * 1) + 1</f>
        <v>-15.224633313240929</v>
      </c>
      <c r="AC120">
        <f>1900 * $AA120/($AG$7 * 1) + 1</f>
        <v>-3.4856339160136685</v>
      </c>
    </row>
    <row r="121" spans="1:29" x14ac:dyDescent="0.35">
      <c r="A121" t="s">
        <v>174</v>
      </c>
      <c r="B121" s="1" t="s">
        <v>250</v>
      </c>
      <c r="C121">
        <v>1</v>
      </c>
      <c r="Z121">
        <f>M121 - sorted!M$103</f>
        <v>-3.3055555555555554</v>
      </c>
      <c r="AA121">
        <f>N121 - sorted!N$103</f>
        <v>-0.91388888888888864</v>
      </c>
      <c r="AB121">
        <f>1900 * $Z121/($AG$7 * 1) + 1</f>
        <v>-15.224633313240929</v>
      </c>
      <c r="AC121">
        <f>1900 * $AA121/($AG$7 * 1) + 1</f>
        <v>-3.4856339160136685</v>
      </c>
    </row>
    <row r="122" spans="1:29" x14ac:dyDescent="0.35">
      <c r="A122" t="s">
        <v>165</v>
      </c>
      <c r="B122" s="1" t="s">
        <v>250</v>
      </c>
      <c r="C122">
        <v>1</v>
      </c>
      <c r="Z122">
        <f>M122 - sorted!M$103</f>
        <v>-3.3055555555555554</v>
      </c>
      <c r="AA122">
        <f>N122 - sorted!N$103</f>
        <v>-0.91388888888888864</v>
      </c>
      <c r="AB122">
        <f>1900 * $Z122/($AG$7 * 1) + 1</f>
        <v>-15.224633313240929</v>
      </c>
      <c r="AC122">
        <f>1900 * $AA122/($AG$7 * 1) + 1</f>
        <v>-3.4856339160136685</v>
      </c>
    </row>
    <row r="123" spans="1:29" x14ac:dyDescent="0.35">
      <c r="A123" t="s">
        <v>172</v>
      </c>
      <c r="B123" s="1" t="s">
        <v>250</v>
      </c>
      <c r="C123">
        <v>1</v>
      </c>
      <c r="Z123">
        <f>M123 - sorted!M$103</f>
        <v>-3.3055555555555554</v>
      </c>
      <c r="AA123">
        <f>N123 - sorted!N$103</f>
        <v>-0.91388888888888864</v>
      </c>
      <c r="AB123">
        <f>1900 * $Z123/($AG$7 * 1) + 1</f>
        <v>-15.224633313240929</v>
      </c>
      <c r="AC123">
        <f>1900 * $AA123/($AG$7 * 1) + 1</f>
        <v>-3.4856339160136685</v>
      </c>
    </row>
    <row r="124" spans="1:29" x14ac:dyDescent="0.35">
      <c r="A124" t="s">
        <v>180</v>
      </c>
      <c r="B124" s="1" t="s">
        <v>250</v>
      </c>
      <c r="C124">
        <v>1</v>
      </c>
      <c r="Z124">
        <f>M124 - sorted!M$103</f>
        <v>-3.3055555555555554</v>
      </c>
      <c r="AA124">
        <f>N124 - sorted!N$103</f>
        <v>-0.91388888888888864</v>
      </c>
      <c r="AB124">
        <f>1900 * $Z124/($AG$7 * 1) + 1</f>
        <v>-15.224633313240929</v>
      </c>
      <c r="AC124">
        <f>1900 * $AA124/($AG$7 * 1) + 1</f>
        <v>-3.4856339160136685</v>
      </c>
    </row>
    <row r="125" spans="1:29" x14ac:dyDescent="0.35">
      <c r="A125" t="s">
        <v>196</v>
      </c>
      <c r="B125" s="1" t="s">
        <v>250</v>
      </c>
      <c r="C125">
        <v>1</v>
      </c>
      <c r="Z125">
        <f>M125 - sorted!M$103</f>
        <v>-3.3055555555555554</v>
      </c>
      <c r="AA125">
        <f>N125 - sorted!N$103</f>
        <v>-0.91388888888888864</v>
      </c>
      <c r="AB125">
        <f>1900 * $Z125/($AG$7 * 1) + 1</f>
        <v>-15.224633313240929</v>
      </c>
      <c r="AC125">
        <f>1900 * $AA125/($AG$7 * 1) + 1</f>
        <v>-3.4856339160136685</v>
      </c>
    </row>
    <row r="126" spans="1:29" x14ac:dyDescent="0.35">
      <c r="A126" t="s">
        <v>157</v>
      </c>
      <c r="B126" s="1" t="s">
        <v>250</v>
      </c>
      <c r="C126">
        <v>1</v>
      </c>
      <c r="Z126">
        <f>M126 - sorted!M$103</f>
        <v>-3.3055555555555554</v>
      </c>
      <c r="AA126">
        <f>N126 - sorted!N$103</f>
        <v>-0.91388888888888864</v>
      </c>
      <c r="AB126">
        <f>1900 * $Z126/($AG$7 * 1) + 1</f>
        <v>-15.224633313240929</v>
      </c>
      <c r="AC126">
        <f>1900 * $AA126/($AG$7 * 1) + 1</f>
        <v>-3.4856339160136685</v>
      </c>
    </row>
    <row r="127" spans="1:29" x14ac:dyDescent="0.35">
      <c r="A127" t="s">
        <v>155</v>
      </c>
      <c r="B127" s="1" t="s">
        <v>250</v>
      </c>
      <c r="C127">
        <v>1</v>
      </c>
      <c r="Z127">
        <f>M127 - sorted!M$103</f>
        <v>-3.3055555555555554</v>
      </c>
      <c r="AA127">
        <f>N127 - sorted!N$103</f>
        <v>-0.91388888888888864</v>
      </c>
      <c r="AB127">
        <f>1900 * $Z127/($AG$7 * 1) + 1</f>
        <v>-15.224633313240929</v>
      </c>
      <c r="AC127">
        <f>1900 * $AA127/($AG$7 * 1) + 1</f>
        <v>-3.4856339160136685</v>
      </c>
    </row>
    <row r="128" spans="1:29" x14ac:dyDescent="0.35">
      <c r="A128" t="s">
        <v>147</v>
      </c>
      <c r="B128" s="1" t="s">
        <v>250</v>
      </c>
      <c r="C128">
        <v>1</v>
      </c>
      <c r="Z128">
        <f>M128 - sorted!M$103</f>
        <v>-3.3055555555555554</v>
      </c>
      <c r="AA128">
        <f>N128 - sorted!N$103</f>
        <v>-0.91388888888888864</v>
      </c>
      <c r="AB128">
        <f>1900 * $Z128/($AG$7 * 1) + 1</f>
        <v>-15.224633313240929</v>
      </c>
      <c r="AC128">
        <f>1900 * $AA128/($AG$7 * 1) + 1</f>
        <v>-3.4856339160136685</v>
      </c>
    </row>
    <row r="129" spans="1:29" x14ac:dyDescent="0.35">
      <c r="A129" t="s">
        <v>182</v>
      </c>
      <c r="B129" s="1" t="s">
        <v>250</v>
      </c>
      <c r="C129">
        <v>1</v>
      </c>
      <c r="Z129">
        <f>M129 - sorted!M$103</f>
        <v>-3.3055555555555554</v>
      </c>
      <c r="AA129">
        <f>N129 - sorted!N$103</f>
        <v>-0.91388888888888864</v>
      </c>
      <c r="AB129">
        <f>1900 * $Z129/($AG$7 * 1) + 1</f>
        <v>-15.224633313240929</v>
      </c>
      <c r="AC129">
        <f>1900 * $AA129/($AG$7 * 1) + 1</f>
        <v>-3.4856339160136685</v>
      </c>
    </row>
    <row r="130" spans="1:29" x14ac:dyDescent="0.35">
      <c r="A130" t="s">
        <v>183</v>
      </c>
      <c r="B130" s="1" t="s">
        <v>250</v>
      </c>
      <c r="C130">
        <v>1</v>
      </c>
      <c r="Z130">
        <f>M130 - sorted!M$103</f>
        <v>-3.3055555555555554</v>
      </c>
      <c r="AA130">
        <f>N130 - sorted!N$103</f>
        <v>-0.91388888888888864</v>
      </c>
      <c r="AB130">
        <f>1900 * $Z130/($AG$7 * 1) + 1</f>
        <v>-15.224633313240929</v>
      </c>
      <c r="AC130">
        <f>1900 * $AA130/($AG$7 * 1) + 1</f>
        <v>-3.4856339160136685</v>
      </c>
    </row>
    <row r="131" spans="1:29" x14ac:dyDescent="0.35">
      <c r="A131" t="s">
        <v>193</v>
      </c>
      <c r="B131" s="1" t="s">
        <v>250</v>
      </c>
      <c r="C131">
        <v>1</v>
      </c>
      <c r="Z131">
        <f>M131 - sorted!M$103</f>
        <v>-3.3055555555555554</v>
      </c>
      <c r="AA131">
        <f>N131 - sorted!N$103</f>
        <v>-0.91388888888888864</v>
      </c>
      <c r="AB131">
        <f>1900 * $Z131/($AG$7 * 1) + 1</f>
        <v>-15.224633313240929</v>
      </c>
      <c r="AC131">
        <f>1900 * $AA131/($AG$7 * 1) + 1</f>
        <v>-3.4856339160136685</v>
      </c>
    </row>
    <row r="132" spans="1:29" x14ac:dyDescent="0.35">
      <c r="A132" t="s">
        <v>173</v>
      </c>
      <c r="B132" s="1" t="s">
        <v>250</v>
      </c>
      <c r="C132">
        <v>1</v>
      </c>
      <c r="Z132">
        <f>M132 - sorted!M$103</f>
        <v>-3.3055555555555554</v>
      </c>
      <c r="AA132">
        <f>N132 - sorted!N$103</f>
        <v>-0.91388888888888864</v>
      </c>
      <c r="AB132">
        <f>1900 * $Z132/($AG$7 * 1) + 1</f>
        <v>-15.224633313240929</v>
      </c>
      <c r="AC132">
        <f>1900 * $AA132/($AG$7 * 1) + 1</f>
        <v>-3.4856339160136685</v>
      </c>
    </row>
    <row r="133" spans="1:29" x14ac:dyDescent="0.35">
      <c r="A133" t="s">
        <v>190</v>
      </c>
      <c r="B133" s="1" t="s">
        <v>250</v>
      </c>
      <c r="C133">
        <v>1</v>
      </c>
      <c r="Z133">
        <f>M133 - sorted!M$103</f>
        <v>-3.3055555555555554</v>
      </c>
      <c r="AA133">
        <f>N133 - sorted!N$103</f>
        <v>-0.91388888888888864</v>
      </c>
      <c r="AB133">
        <f>1900 * $Z133/($AG$7 * 1) + 1</f>
        <v>-15.224633313240929</v>
      </c>
      <c r="AC133">
        <f>1900 * $AA133/($AG$7 * 1) + 1</f>
        <v>-3.4856339160136685</v>
      </c>
    </row>
    <row r="134" spans="1:29" x14ac:dyDescent="0.35">
      <c r="A134" t="s">
        <v>197</v>
      </c>
      <c r="B134" s="1" t="s">
        <v>250</v>
      </c>
      <c r="C134">
        <v>1</v>
      </c>
      <c r="Z134">
        <f>M134 - sorted!M$103</f>
        <v>-3.3055555555555554</v>
      </c>
      <c r="AA134">
        <f>N134 - sorted!N$103</f>
        <v>-0.91388888888888864</v>
      </c>
      <c r="AB134">
        <f>1900 * $Z134/($AG$7 * 1) + 1</f>
        <v>-15.224633313240929</v>
      </c>
      <c r="AC134">
        <f>1900 * $AA134/($AG$7 * 1) + 1</f>
        <v>-3.4856339160136685</v>
      </c>
    </row>
    <row r="135" spans="1:29" x14ac:dyDescent="0.35">
      <c r="A135" t="s">
        <v>216</v>
      </c>
      <c r="B135" s="1" t="s">
        <v>250</v>
      </c>
      <c r="C135">
        <v>1</v>
      </c>
      <c r="Z135">
        <f>M135 - sorted!M$103</f>
        <v>-3.3055555555555554</v>
      </c>
      <c r="AA135">
        <f>N135 - sorted!N$103</f>
        <v>-0.91388888888888864</v>
      </c>
      <c r="AB135">
        <f>1900 * $Z135/($AG$7 * 1) + 1</f>
        <v>-15.224633313240929</v>
      </c>
      <c r="AC135">
        <f>1900 * $AA135/($AG$7 * 1) + 1</f>
        <v>-3.4856339160136685</v>
      </c>
    </row>
    <row r="136" spans="1:29" x14ac:dyDescent="0.35">
      <c r="A136" t="s">
        <v>195</v>
      </c>
      <c r="B136" s="1" t="s">
        <v>250</v>
      </c>
      <c r="C136">
        <v>1</v>
      </c>
      <c r="Z136">
        <f>M136 - sorted!M$103</f>
        <v>-3.3055555555555554</v>
      </c>
      <c r="AA136">
        <f>N136 - sorted!N$103</f>
        <v>-0.91388888888888864</v>
      </c>
      <c r="AB136">
        <f>1900 * $Z136/($AG$7 * 1) + 1</f>
        <v>-15.224633313240929</v>
      </c>
      <c r="AC136">
        <f>1900 * $AA136/($AG$7 * 1) + 1</f>
        <v>-3.4856339160136685</v>
      </c>
    </row>
    <row r="137" spans="1:29" x14ac:dyDescent="0.35">
      <c r="A137" t="s">
        <v>178</v>
      </c>
      <c r="B137" s="1" t="s">
        <v>250</v>
      </c>
      <c r="C137">
        <v>1</v>
      </c>
      <c r="Z137">
        <f>M137 - sorted!M$103</f>
        <v>-3.3055555555555554</v>
      </c>
      <c r="AA137">
        <f>N137 - sorted!N$103</f>
        <v>-0.91388888888888864</v>
      </c>
      <c r="AB137">
        <f>1900 * $Z137/($AG$7 * 1) + 1</f>
        <v>-15.224633313240929</v>
      </c>
      <c r="AC137">
        <f>1900 * $AA137/($AG$7 * 1) + 1</f>
        <v>-3.4856339160136685</v>
      </c>
    </row>
    <row r="138" spans="1:29" x14ac:dyDescent="0.35">
      <c r="A138" t="s">
        <v>186</v>
      </c>
      <c r="B138" s="1" t="s">
        <v>250</v>
      </c>
      <c r="C138">
        <v>1</v>
      </c>
      <c r="Z138">
        <f>M138 - sorted!M$103</f>
        <v>-3.3055555555555554</v>
      </c>
      <c r="AA138">
        <f>N138 - sorted!N$103</f>
        <v>-0.91388888888888864</v>
      </c>
      <c r="AB138">
        <f>1900 * $Z138/($AG$7 * 1) + 1</f>
        <v>-15.224633313240929</v>
      </c>
      <c r="AC138">
        <f>1900 * $AA138/($AG$7 * 1) + 1</f>
        <v>-3.4856339160136685</v>
      </c>
    </row>
    <row r="139" spans="1:29" x14ac:dyDescent="0.35">
      <c r="A139" t="s">
        <v>152</v>
      </c>
      <c r="B139" s="1" t="s">
        <v>250</v>
      </c>
      <c r="C139">
        <v>1</v>
      </c>
      <c r="Z139">
        <f>M139 - sorted!M$103</f>
        <v>-3.3055555555555554</v>
      </c>
      <c r="AA139">
        <f>N139 - sorted!N$103</f>
        <v>-0.91388888888888864</v>
      </c>
      <c r="AB139">
        <f>1900 * $Z139/($AG$7 * 1) + 1</f>
        <v>-15.224633313240929</v>
      </c>
      <c r="AC139">
        <f>1900 * $AA139/($AG$7 * 1) + 1</f>
        <v>-3.4856339160136685</v>
      </c>
    </row>
    <row r="140" spans="1:29" x14ac:dyDescent="0.35">
      <c r="A140" t="s">
        <v>204</v>
      </c>
      <c r="B140" s="1" t="s">
        <v>250</v>
      </c>
      <c r="C140">
        <v>1</v>
      </c>
      <c r="Z140">
        <f>M140 - sorted!M$103</f>
        <v>-3.3055555555555554</v>
      </c>
      <c r="AA140">
        <f>N140 - sorted!N$103</f>
        <v>-0.91388888888888864</v>
      </c>
      <c r="AB140">
        <f>1900 * $Z140/($AG$7 * 1) + 1</f>
        <v>-15.224633313240929</v>
      </c>
      <c r="AC140">
        <f>1900 * $AA140/($AG$7 * 1) + 1</f>
        <v>-3.4856339160136685</v>
      </c>
    </row>
    <row r="141" spans="1:29" x14ac:dyDescent="0.35">
      <c r="A141" t="s">
        <v>203</v>
      </c>
      <c r="B141" s="1" t="s">
        <v>250</v>
      </c>
      <c r="C141">
        <v>1</v>
      </c>
      <c r="Z141">
        <f>M141 - sorted!M$103</f>
        <v>-3.3055555555555554</v>
      </c>
      <c r="AA141">
        <f>N141 - sorted!N$103</f>
        <v>-0.91388888888888864</v>
      </c>
      <c r="AB141">
        <f>1900 * $Z141/($AG$7 * 1) + 1</f>
        <v>-15.224633313240929</v>
      </c>
      <c r="AC141">
        <f>1900 * $AA141/($AG$7 * 1) + 1</f>
        <v>-3.4856339160136685</v>
      </c>
    </row>
    <row r="142" spans="1:29" x14ac:dyDescent="0.35">
      <c r="A142" t="s">
        <v>200</v>
      </c>
      <c r="B142" s="1" t="s">
        <v>250</v>
      </c>
      <c r="C142">
        <v>1</v>
      </c>
      <c r="Z142">
        <f>M142 - sorted!M$103</f>
        <v>-3.3055555555555554</v>
      </c>
      <c r="AA142">
        <f>N142 - sorted!N$103</f>
        <v>-0.91388888888888864</v>
      </c>
      <c r="AB142">
        <f>1900 * $Z142/($AG$7 * 1) + 1</f>
        <v>-15.224633313240929</v>
      </c>
      <c r="AC142">
        <f>1900 * $AA142/($AG$7 * 1) + 1</f>
        <v>-3.4856339160136685</v>
      </c>
    </row>
    <row r="143" spans="1:29" x14ac:dyDescent="0.35">
      <c r="A143" t="s">
        <v>160</v>
      </c>
      <c r="B143" s="1" t="s">
        <v>250</v>
      </c>
      <c r="C143">
        <v>1</v>
      </c>
      <c r="Z143">
        <f>M143 - sorted!M$103</f>
        <v>-3.3055555555555554</v>
      </c>
      <c r="AA143">
        <f>N143 - sorted!N$103</f>
        <v>-0.91388888888888864</v>
      </c>
      <c r="AB143">
        <f>1900 * $Z143/($AG$7 * 1) + 1</f>
        <v>-15.224633313240929</v>
      </c>
      <c r="AC143">
        <f>1900 * $AA143/($AG$7 * 1) + 1</f>
        <v>-3.4856339160136685</v>
      </c>
    </row>
    <row r="144" spans="1:29" x14ac:dyDescent="0.35">
      <c r="A144" t="s">
        <v>213</v>
      </c>
      <c r="B144" s="1" t="s">
        <v>250</v>
      </c>
      <c r="C144">
        <v>1</v>
      </c>
      <c r="Z144">
        <f>M144 - sorted!M$103</f>
        <v>-3.3055555555555554</v>
      </c>
      <c r="AA144">
        <f>N144 - sorted!N$103</f>
        <v>-0.91388888888888864</v>
      </c>
      <c r="AB144">
        <f>1900 * $Z144/($AG$7 * 1) + 1</f>
        <v>-15.224633313240929</v>
      </c>
      <c r="AC144">
        <f>1900 * $AA144/($AG$7 * 1) + 1</f>
        <v>-3.4856339160136685</v>
      </c>
    </row>
    <row r="145" spans="1:29" x14ac:dyDescent="0.35">
      <c r="A145" t="s">
        <v>214</v>
      </c>
      <c r="B145" s="1" t="s">
        <v>250</v>
      </c>
      <c r="C145">
        <v>1</v>
      </c>
      <c r="Z145">
        <f>M145 - sorted!M$103</f>
        <v>-3.3055555555555554</v>
      </c>
      <c r="AA145">
        <f>N145 - sorted!N$103</f>
        <v>-0.91388888888888864</v>
      </c>
      <c r="AB145">
        <f>1900 * $Z145/($AG$7 * 1) + 1</f>
        <v>-15.224633313240929</v>
      </c>
      <c r="AC145">
        <f>1900 * $AA145/($AG$7 * 1) + 1</f>
        <v>-3.4856339160136685</v>
      </c>
    </row>
    <row r="146" spans="1:29" x14ac:dyDescent="0.35">
      <c r="A146" t="s">
        <v>181</v>
      </c>
      <c r="B146" s="1" t="s">
        <v>250</v>
      </c>
      <c r="C146">
        <v>1</v>
      </c>
      <c r="Z146">
        <f>M146 - sorted!M$103</f>
        <v>-3.3055555555555554</v>
      </c>
      <c r="AA146">
        <f>N146 - sorted!N$103</f>
        <v>-0.91388888888888864</v>
      </c>
      <c r="AB146">
        <f>1900 * $Z146/($AG$7 * 1) + 1</f>
        <v>-15.224633313240929</v>
      </c>
      <c r="AC146">
        <f>1900 * $AA146/($AG$7 * 1) + 1</f>
        <v>-3.4856339160136685</v>
      </c>
    </row>
    <row r="147" spans="1:29" x14ac:dyDescent="0.35">
      <c r="A147" t="s">
        <v>132</v>
      </c>
      <c r="B147" s="1" t="s">
        <v>250</v>
      </c>
      <c r="C147">
        <v>1</v>
      </c>
      <c r="Z147">
        <f>M147 - sorted!M$103</f>
        <v>-3.3055555555555554</v>
      </c>
      <c r="AA147">
        <f>N147 - sorted!N$103</f>
        <v>-0.91388888888888864</v>
      </c>
      <c r="AB147">
        <f>1900 * $Z147/($AG$7 * 1) + 1</f>
        <v>-15.224633313240929</v>
      </c>
      <c r="AC147">
        <f>1900 * $AA147/($AG$7 * 1) + 1</f>
        <v>-3.4856339160136685</v>
      </c>
    </row>
    <row r="148" spans="1:29" x14ac:dyDescent="0.35">
      <c r="A148" t="s">
        <v>179</v>
      </c>
      <c r="B148" s="1" t="s">
        <v>250</v>
      </c>
      <c r="C148">
        <v>1</v>
      </c>
      <c r="Z148">
        <f>M148 - sorted!M$103</f>
        <v>-3.3055555555555554</v>
      </c>
      <c r="AA148">
        <f>N148 - sorted!N$103</f>
        <v>-0.91388888888888864</v>
      </c>
      <c r="AB148">
        <f>1900 * $Z148/($AG$7 * 1) + 1</f>
        <v>-15.224633313240929</v>
      </c>
      <c r="AC148">
        <f>1900 * $AA148/($AG$7 * 1) + 1</f>
        <v>-3.4856339160136685</v>
      </c>
    </row>
    <row r="149" spans="1:29" x14ac:dyDescent="0.35">
      <c r="A149" t="s">
        <v>208</v>
      </c>
      <c r="B149" s="1" t="s">
        <v>250</v>
      </c>
      <c r="C149">
        <v>1</v>
      </c>
      <c r="Z149">
        <f>M149 - sorted!M$103</f>
        <v>-3.3055555555555554</v>
      </c>
      <c r="AA149">
        <f>N149 - sorted!N$103</f>
        <v>-0.91388888888888864</v>
      </c>
      <c r="AB149">
        <f>1900 * $Z149/($AG$7 * 1) + 1</f>
        <v>-15.224633313240929</v>
      </c>
      <c r="AC149">
        <f>1900 * $AA149/($AG$7 * 1) + 1</f>
        <v>-3.4856339160136685</v>
      </c>
    </row>
    <row r="150" spans="1:29" x14ac:dyDescent="0.35">
      <c r="A150" t="s">
        <v>194</v>
      </c>
      <c r="B150" s="1" t="s">
        <v>250</v>
      </c>
      <c r="C150">
        <v>1</v>
      </c>
      <c r="Z150">
        <f>M150 - sorted!M$103</f>
        <v>-3.3055555555555554</v>
      </c>
      <c r="AA150">
        <f>N150 - sorted!N$103</f>
        <v>-0.91388888888888864</v>
      </c>
      <c r="AB150">
        <f>1900 * $Z150/($AG$7 * 1) + 1</f>
        <v>-15.224633313240929</v>
      </c>
      <c r="AC150">
        <f>1900 * $AA150/($AG$7 * 1) + 1</f>
        <v>-3.4856339160136685</v>
      </c>
    </row>
    <row r="151" spans="1:29" x14ac:dyDescent="0.35">
      <c r="A151" t="s">
        <v>211</v>
      </c>
      <c r="B151" s="1" t="s">
        <v>250</v>
      </c>
      <c r="C151">
        <v>1</v>
      </c>
      <c r="Z151">
        <f>M151 - sorted!M$103</f>
        <v>-3.3055555555555554</v>
      </c>
      <c r="AA151">
        <f>N151 - sorted!N$103</f>
        <v>-0.91388888888888864</v>
      </c>
      <c r="AB151">
        <f>1900 * $Z151/($AG$7 * 1) + 1</f>
        <v>-15.224633313240929</v>
      </c>
      <c r="AC151">
        <f>1900 * $AA151/($AG$7 * 1) + 1</f>
        <v>-3.4856339160136685</v>
      </c>
    </row>
    <row r="152" spans="1:29" x14ac:dyDescent="0.35">
      <c r="A152" t="s">
        <v>202</v>
      </c>
      <c r="B152" s="1" t="s">
        <v>250</v>
      </c>
      <c r="C152">
        <v>1</v>
      </c>
      <c r="Z152">
        <f>M152 - sorted!M$103</f>
        <v>-3.3055555555555554</v>
      </c>
      <c r="AA152">
        <f>N152 - sorted!N$103</f>
        <v>-0.91388888888888864</v>
      </c>
      <c r="AB152">
        <f>1900 * $Z152/($AG$7 * 1) + 1</f>
        <v>-15.224633313240929</v>
      </c>
      <c r="AC152">
        <f>1900 * $AA152/($AG$7 * 1) + 1</f>
        <v>-3.4856339160136685</v>
      </c>
    </row>
    <row r="153" spans="1:29" x14ac:dyDescent="0.35">
      <c r="A153" t="s">
        <v>177</v>
      </c>
      <c r="B153" s="1" t="s">
        <v>250</v>
      </c>
      <c r="C153">
        <v>1</v>
      </c>
      <c r="Z153">
        <f>M153 - sorted!M$103</f>
        <v>-3.3055555555555554</v>
      </c>
      <c r="AA153">
        <f>N153 - sorted!N$103</f>
        <v>-0.91388888888888864</v>
      </c>
      <c r="AB153">
        <f>1900 * $Z153/($AG$7 * 1) + 1</f>
        <v>-15.224633313240929</v>
      </c>
      <c r="AC153">
        <f>1900 * $AA153/($AG$7 * 1) + 1</f>
        <v>-3.4856339160136685</v>
      </c>
    </row>
    <row r="154" spans="1:29" x14ac:dyDescent="0.35">
      <c r="A154" t="s">
        <v>205</v>
      </c>
      <c r="B154" s="1" t="s">
        <v>250</v>
      </c>
      <c r="C154">
        <v>1</v>
      </c>
      <c r="Z154">
        <f>M154 - sorted!M$103</f>
        <v>-3.3055555555555554</v>
      </c>
      <c r="AA154">
        <f>N154 - sorted!N$103</f>
        <v>-0.91388888888888864</v>
      </c>
      <c r="AB154">
        <f>1900 * $Z154/($AG$7 * 1) + 1</f>
        <v>-15.224633313240929</v>
      </c>
      <c r="AC154">
        <f>1900 * $AA154/($AG$7 * 1) + 1</f>
        <v>-3.4856339160136685</v>
      </c>
    </row>
    <row r="155" spans="1:29" x14ac:dyDescent="0.35">
      <c r="A155" t="s">
        <v>170</v>
      </c>
      <c r="B155" s="1" t="s">
        <v>250</v>
      </c>
      <c r="C155">
        <v>1</v>
      </c>
      <c r="Z155">
        <f>M155 - sorted!M$103</f>
        <v>-3.3055555555555554</v>
      </c>
      <c r="AA155">
        <f>N155 - sorted!N$103</f>
        <v>-0.91388888888888864</v>
      </c>
      <c r="AB155">
        <f>1900 * $Z155/($AG$7 * 1) + 1</f>
        <v>-15.224633313240929</v>
      </c>
      <c r="AC155">
        <f>1900 * $AA155/($AG$7 * 1) + 1</f>
        <v>-3.4856339160136685</v>
      </c>
    </row>
    <row r="156" spans="1:29" x14ac:dyDescent="0.35">
      <c r="A156" t="s">
        <v>201</v>
      </c>
      <c r="B156" s="1" t="s">
        <v>250</v>
      </c>
      <c r="C156">
        <v>1</v>
      </c>
      <c r="Z156">
        <f>M156 - sorted!M$103</f>
        <v>-3.3055555555555554</v>
      </c>
      <c r="AA156">
        <f>N156 - sorted!N$103</f>
        <v>-0.91388888888888864</v>
      </c>
      <c r="AB156">
        <f>1900 * $Z156/($AG$7 * 1) + 1</f>
        <v>-15.224633313240929</v>
      </c>
      <c r="AC156">
        <f>1900 * $AA156/($AG$7 * 1) + 1</f>
        <v>-3.4856339160136685</v>
      </c>
    </row>
    <row r="157" spans="1:29" x14ac:dyDescent="0.35">
      <c r="A157" t="s">
        <v>184</v>
      </c>
      <c r="B157" s="1" t="s">
        <v>250</v>
      </c>
      <c r="C157">
        <v>1</v>
      </c>
      <c r="Z157">
        <f>M157 - sorted!M$103</f>
        <v>-3.3055555555555554</v>
      </c>
      <c r="AA157">
        <f>N157 - sorted!N$103</f>
        <v>-0.91388888888888864</v>
      </c>
      <c r="AB157">
        <f>1900 * $Z157/($AG$7 * 1) + 1</f>
        <v>-15.224633313240929</v>
      </c>
      <c r="AC157">
        <f>1900 * $AA157/($AG$7 * 1) + 1</f>
        <v>-3.4856339160136685</v>
      </c>
    </row>
    <row r="158" spans="1:29" x14ac:dyDescent="0.35">
      <c r="A158" t="s">
        <v>167</v>
      </c>
      <c r="B158" s="1" t="s">
        <v>250</v>
      </c>
      <c r="C158">
        <v>1</v>
      </c>
      <c r="Z158">
        <f>M158 - sorted!M$103</f>
        <v>-3.3055555555555554</v>
      </c>
      <c r="AA158">
        <f>N158 - sorted!N$103</f>
        <v>-0.91388888888888864</v>
      </c>
      <c r="AB158">
        <f>1900 * $Z158/($AG$7 * 1) + 1</f>
        <v>-15.224633313240929</v>
      </c>
      <c r="AC158">
        <f>1900 * $AA158/($AG$7 * 1) + 1</f>
        <v>-3.4856339160136685</v>
      </c>
    </row>
    <row r="159" spans="1:29" x14ac:dyDescent="0.35">
      <c r="A159" t="s">
        <v>210</v>
      </c>
      <c r="B159" s="1" t="s">
        <v>250</v>
      </c>
      <c r="C159">
        <v>1</v>
      </c>
      <c r="Z159">
        <f>M159 - sorted!M$103</f>
        <v>-3.3055555555555554</v>
      </c>
      <c r="AA159">
        <f>N159 - sorted!N$103</f>
        <v>-0.91388888888888864</v>
      </c>
      <c r="AB159">
        <f>1900 * $Z159/($AG$7 * 1) + 1</f>
        <v>-15.224633313240929</v>
      </c>
      <c r="AC159">
        <f>1900 * $AA159/($AG$7 * 1) + 1</f>
        <v>-3.4856339160136685</v>
      </c>
    </row>
    <row r="160" spans="1:29" x14ac:dyDescent="0.35">
      <c r="A160" t="s">
        <v>188</v>
      </c>
      <c r="B160" s="1" t="s">
        <v>250</v>
      </c>
      <c r="C160">
        <v>1</v>
      </c>
      <c r="Z160">
        <f>M160 - sorted!M$103</f>
        <v>-3.3055555555555554</v>
      </c>
      <c r="AA160">
        <f>N160 - sorted!N$103</f>
        <v>-0.91388888888888864</v>
      </c>
      <c r="AB160">
        <f>1900 * $Z160/($AG$7 * 1) + 1</f>
        <v>-15.224633313240929</v>
      </c>
      <c r="AC160">
        <f>1900 * $AA160/($AG$7 * 1) + 1</f>
        <v>-3.4856339160136685</v>
      </c>
    </row>
    <row r="161" spans="1:29" x14ac:dyDescent="0.35">
      <c r="A161" t="s">
        <v>198</v>
      </c>
      <c r="B161" s="1" t="s">
        <v>250</v>
      </c>
      <c r="C161">
        <v>1</v>
      </c>
      <c r="Z161">
        <f>M161 - sorted!M$103</f>
        <v>-3.3055555555555554</v>
      </c>
      <c r="AA161">
        <f>N161 - sorted!N$103</f>
        <v>-0.91388888888888864</v>
      </c>
      <c r="AB161">
        <f>1900 * $Z161/($AG$7 * 1) + 1</f>
        <v>-15.224633313240929</v>
      </c>
      <c r="AC161">
        <f>1900 * $AA161/($AG$7 * 1) + 1</f>
        <v>-3.4856339160136685</v>
      </c>
    </row>
    <row r="162" spans="1:29" x14ac:dyDescent="0.35">
      <c r="A162" t="s">
        <v>206</v>
      </c>
      <c r="B162" s="1" t="s">
        <v>250</v>
      </c>
      <c r="C162">
        <v>1</v>
      </c>
      <c r="Z162">
        <f>M162 - sorted!M$103</f>
        <v>-3.3055555555555554</v>
      </c>
      <c r="AA162">
        <f>N162 - sorted!N$103</f>
        <v>-0.91388888888888864</v>
      </c>
      <c r="AB162">
        <f>1900 * $Z162/($AG$7 * 1) + 1</f>
        <v>-15.224633313240929</v>
      </c>
      <c r="AC162">
        <f>1900 * $AA162/($AG$7 * 1) + 1</f>
        <v>-3.4856339160136685</v>
      </c>
    </row>
    <row r="163" spans="1:29" x14ac:dyDescent="0.35">
      <c r="A163" t="s">
        <v>163</v>
      </c>
      <c r="B163" s="1" t="s">
        <v>250</v>
      </c>
      <c r="C163">
        <v>1</v>
      </c>
      <c r="Z163">
        <f>M163 - sorted!M$103</f>
        <v>-3.3055555555555554</v>
      </c>
      <c r="AA163">
        <f>N163 - sorted!N$103</f>
        <v>-0.91388888888888864</v>
      </c>
      <c r="AB163">
        <f>1900 * $Z163/($AG$7 * 1) + 1</f>
        <v>-15.224633313240929</v>
      </c>
      <c r="AC163">
        <f>1900 * $AA163/($AG$7 * 1) + 1</f>
        <v>-3.4856339160136685</v>
      </c>
    </row>
    <row r="164" spans="1:29" x14ac:dyDescent="0.35">
      <c r="A164" t="s">
        <v>185</v>
      </c>
      <c r="B164" s="1" t="s">
        <v>250</v>
      </c>
      <c r="C164">
        <v>1</v>
      </c>
      <c r="Z164">
        <f>M164 - sorted!M$103</f>
        <v>-3.3055555555555554</v>
      </c>
      <c r="AA164">
        <f>N164 - sorted!N$103</f>
        <v>-0.91388888888888864</v>
      </c>
      <c r="AB164">
        <f>1900 * $Z164/($AG$7 * 1) + 1</f>
        <v>-15.224633313240929</v>
      </c>
      <c r="AC164">
        <f>1900 * $AA164/($AG$7 * 1) + 1</f>
        <v>-3.4856339160136685</v>
      </c>
    </row>
    <row r="165" spans="1:29" x14ac:dyDescent="0.35">
      <c r="A165" t="s">
        <v>226</v>
      </c>
      <c r="B165" s="1" t="s">
        <v>250</v>
      </c>
      <c r="C165">
        <v>1</v>
      </c>
      <c r="Z165">
        <f>M165 - sorted!M$103</f>
        <v>-3.3055555555555554</v>
      </c>
      <c r="AA165">
        <f>N165 - sorted!N$103</f>
        <v>-0.91388888888888864</v>
      </c>
      <c r="AB165">
        <f>1900 * $Z165/($AG$7 * 1) + 1</f>
        <v>-15.224633313240929</v>
      </c>
      <c r="AC165">
        <f>1900 * $AA165/($AG$7 * 1) + 1</f>
        <v>-3.4856339160136685</v>
      </c>
    </row>
    <row r="166" spans="1:29" x14ac:dyDescent="0.35">
      <c r="A166" t="s">
        <v>421</v>
      </c>
      <c r="B166" s="1" t="s">
        <v>250</v>
      </c>
      <c r="C166">
        <v>1</v>
      </c>
      <c r="Z166">
        <f>M166 - sorted!M$103</f>
        <v>-3.3055555555555554</v>
      </c>
      <c r="AA166">
        <f>N166 - sorted!N$103</f>
        <v>-0.91388888888888864</v>
      </c>
      <c r="AB166">
        <f>1900 * $Z166/($AG$7 * 1) + 1</f>
        <v>-15.224633313240929</v>
      </c>
      <c r="AC166">
        <f>1900 * $AA166/($AG$7 * 1) + 1</f>
        <v>-3.4856339160136685</v>
      </c>
    </row>
    <row r="167" spans="1:29" x14ac:dyDescent="0.35">
      <c r="A167" t="s">
        <v>222</v>
      </c>
      <c r="B167" s="1" t="s">
        <v>250</v>
      </c>
      <c r="C167">
        <v>1</v>
      </c>
      <c r="Z167">
        <f>M167 - sorted!M$103</f>
        <v>-3.3055555555555554</v>
      </c>
      <c r="AA167">
        <f>N167 - sorted!N$103</f>
        <v>-0.91388888888888864</v>
      </c>
      <c r="AB167">
        <f>1900 * $Z167/($AG$7 * 1) + 1</f>
        <v>-15.224633313240929</v>
      </c>
      <c r="AC167">
        <f>1900 * $AA167/($AG$7 * 1) + 1</f>
        <v>-3.4856339160136685</v>
      </c>
    </row>
    <row r="168" spans="1:29" x14ac:dyDescent="0.35">
      <c r="A168" t="s">
        <v>199</v>
      </c>
      <c r="B168" s="1" t="s">
        <v>250</v>
      </c>
      <c r="C168">
        <v>1</v>
      </c>
      <c r="Z168">
        <f>M168 - sorted!M$103</f>
        <v>-3.3055555555555554</v>
      </c>
      <c r="AA168">
        <f>N168 - sorted!N$103</f>
        <v>-0.91388888888888864</v>
      </c>
      <c r="AB168">
        <f>1900 * $Z168/($AG$7 * 1) + 1</f>
        <v>-15.224633313240929</v>
      </c>
      <c r="AC168">
        <f>1900 * $AA168/($AG$7 * 1) + 1</f>
        <v>-3.4856339160136685</v>
      </c>
    </row>
    <row r="169" spans="1:29" x14ac:dyDescent="0.35">
      <c r="A169" t="s">
        <v>209</v>
      </c>
      <c r="B169" s="1" t="s">
        <v>250</v>
      </c>
      <c r="C169">
        <v>1</v>
      </c>
      <c r="Z169">
        <f>M169 - sorted!M$103</f>
        <v>-3.3055555555555554</v>
      </c>
      <c r="AA169">
        <f>N169 - sorted!N$103</f>
        <v>-0.91388888888888864</v>
      </c>
      <c r="AB169">
        <f>1900 * $Z169/($AG$7 * 1) + 1</f>
        <v>-15.224633313240929</v>
      </c>
      <c r="AC169">
        <f>1900 * $AA169/($AG$7 * 1) + 1</f>
        <v>-3.4856339160136685</v>
      </c>
    </row>
    <row r="170" spans="1:29" x14ac:dyDescent="0.35">
      <c r="A170" t="s">
        <v>217</v>
      </c>
      <c r="B170" s="1" t="s">
        <v>250</v>
      </c>
      <c r="C170">
        <v>1</v>
      </c>
      <c r="Z170">
        <f>M170 - sorted!M$103</f>
        <v>-3.3055555555555554</v>
      </c>
      <c r="AA170">
        <f>N170 - sorted!N$103</f>
        <v>-0.91388888888888864</v>
      </c>
      <c r="AB170">
        <f>1900 * $Z170/($AG$7 * 1) + 1</f>
        <v>-15.224633313240929</v>
      </c>
      <c r="AC170">
        <f>1900 * $AA170/($AG$7 * 1) + 1</f>
        <v>-3.4856339160136685</v>
      </c>
    </row>
    <row r="171" spans="1:29" x14ac:dyDescent="0.35">
      <c r="A171" t="s">
        <v>225</v>
      </c>
      <c r="B171" s="1" t="s">
        <v>250</v>
      </c>
      <c r="C171">
        <v>1</v>
      </c>
      <c r="Z171">
        <f>M171 - sorted!M$103</f>
        <v>-3.3055555555555554</v>
      </c>
      <c r="AA171">
        <f>N171 - sorted!N$103</f>
        <v>-0.91388888888888864</v>
      </c>
      <c r="AB171">
        <f>1900 * $Z171/($AG$7 * 1) + 1</f>
        <v>-15.224633313240929</v>
      </c>
      <c r="AC171">
        <f>1900 * $AA171/($AG$7 * 1) + 1</f>
        <v>-3.4856339160136685</v>
      </c>
    </row>
    <row r="172" spans="1:29" x14ac:dyDescent="0.35">
      <c r="A172" t="s">
        <v>235</v>
      </c>
      <c r="B172" s="1" t="s">
        <v>250</v>
      </c>
      <c r="C172">
        <v>1</v>
      </c>
      <c r="Z172">
        <f>M172 - sorted!M$103</f>
        <v>-3.3055555555555554</v>
      </c>
      <c r="AA172">
        <f>N172 - sorted!N$103</f>
        <v>-0.91388888888888864</v>
      </c>
      <c r="AB172">
        <f>1900 * $Z172/($AG$7 * 1) + 1</f>
        <v>-15.224633313240929</v>
      </c>
      <c r="AC172">
        <f>1900 * $AA172/($AG$7 * 1) + 1</f>
        <v>-3.4856339160136685</v>
      </c>
    </row>
    <row r="173" spans="1:29" x14ac:dyDescent="0.35">
      <c r="A173" t="s">
        <v>451</v>
      </c>
      <c r="B173" s="1" t="s">
        <v>250</v>
      </c>
      <c r="C173">
        <v>1</v>
      </c>
      <c r="Z173">
        <f>M173 - sorted!M$103</f>
        <v>-3.3055555555555554</v>
      </c>
      <c r="AA173">
        <f>N173 - sorted!N$103</f>
        <v>-0.91388888888888864</v>
      </c>
      <c r="AB173">
        <f>1900 * $Z173/($AG$7 * 1) + 1</f>
        <v>-15.224633313240929</v>
      </c>
      <c r="AC173">
        <f>1900 * $AA173/($AG$7 * 1) + 1</f>
        <v>-3.4856339160136685</v>
      </c>
    </row>
    <row r="174" spans="1:29" x14ac:dyDescent="0.35">
      <c r="A174" t="s">
        <v>192</v>
      </c>
      <c r="B174" s="1" t="s">
        <v>250</v>
      </c>
      <c r="C174">
        <v>1</v>
      </c>
      <c r="Z174">
        <f>M174 - sorted!M$103</f>
        <v>-3.3055555555555554</v>
      </c>
      <c r="AA174">
        <f>N174 - sorted!N$103</f>
        <v>-0.91388888888888864</v>
      </c>
      <c r="AB174">
        <f>1900 * $Z174/($AG$7 * 1) + 1</f>
        <v>-15.224633313240929</v>
      </c>
      <c r="AC174">
        <f>1900 * $AA174/($AG$7 * 1) + 1</f>
        <v>-3.4856339160136685</v>
      </c>
    </row>
    <row r="175" spans="1:29" x14ac:dyDescent="0.35">
      <c r="A175" t="s">
        <v>223</v>
      </c>
      <c r="B175" s="1" t="s">
        <v>250</v>
      </c>
      <c r="C175">
        <v>1</v>
      </c>
      <c r="Z175">
        <f>M175 - sorted!M$103</f>
        <v>-3.3055555555555554</v>
      </c>
      <c r="AA175">
        <f>N175 - sorted!N$103</f>
        <v>-0.91388888888888864</v>
      </c>
      <c r="AB175">
        <f>1900 * $Z175/($AG$7 * 1) + 1</f>
        <v>-15.224633313240929</v>
      </c>
      <c r="AC175">
        <f>1900 * $AA175/($AG$7 * 1) + 1</f>
        <v>-3.4856339160136685</v>
      </c>
    </row>
    <row r="176" spans="1:29" x14ac:dyDescent="0.35">
      <c r="A176" t="s">
        <v>220</v>
      </c>
      <c r="B176" s="1" t="s">
        <v>250</v>
      </c>
      <c r="C176">
        <v>1</v>
      </c>
      <c r="Z176">
        <f>M176 - sorted!M$103</f>
        <v>-3.3055555555555554</v>
      </c>
      <c r="AA176">
        <f>N176 - sorted!N$103</f>
        <v>-0.91388888888888864</v>
      </c>
      <c r="AB176">
        <f>1900 * $Z176/($AG$7 * 1) + 1</f>
        <v>-15.224633313240929</v>
      </c>
      <c r="AC176">
        <f>1900 * $AA176/($AG$7 * 1) + 1</f>
        <v>-3.4856339160136685</v>
      </c>
    </row>
    <row r="177" spans="1:29" x14ac:dyDescent="0.35">
      <c r="A177" t="s">
        <v>436</v>
      </c>
      <c r="B177" s="1" t="s">
        <v>250</v>
      </c>
      <c r="C177">
        <v>1</v>
      </c>
      <c r="Z177">
        <f>M177 - sorted!M$103</f>
        <v>-3.3055555555555554</v>
      </c>
      <c r="AA177">
        <f>N177 - sorted!N$103</f>
        <v>-0.91388888888888864</v>
      </c>
      <c r="AB177">
        <f>1900 * $Z177/($AG$7 * 1) + 1</f>
        <v>-15.224633313240929</v>
      </c>
      <c r="AC177">
        <f>1900 * $AA177/($AG$7 * 1) + 1</f>
        <v>-3.4856339160136685</v>
      </c>
    </row>
    <row r="178" spans="1:29" x14ac:dyDescent="0.35">
      <c r="A178" t="s">
        <v>234</v>
      </c>
      <c r="B178" s="1" t="s">
        <v>250</v>
      </c>
      <c r="C178">
        <v>1</v>
      </c>
      <c r="Z178">
        <f>M178 - sorted!M$103</f>
        <v>-3.3055555555555554</v>
      </c>
      <c r="AA178">
        <f>N178 - sorted!N$103</f>
        <v>-0.91388888888888864</v>
      </c>
      <c r="AB178">
        <f>1900 * $Z178/($AG$7 * 1) + 1</f>
        <v>-15.224633313240929</v>
      </c>
      <c r="AC178">
        <f>1900 * $AA178/($AG$7 * 1) + 1</f>
        <v>-3.4856339160136685</v>
      </c>
    </row>
    <row r="179" spans="1:29" x14ac:dyDescent="0.35">
      <c r="A179" t="s">
        <v>241</v>
      </c>
      <c r="B179" s="1" t="s">
        <v>250</v>
      </c>
      <c r="C179">
        <v>1</v>
      </c>
      <c r="Z179">
        <f>M179 - sorted!M$103</f>
        <v>-3.3055555555555554</v>
      </c>
      <c r="AA179">
        <f>N179 - sorted!N$103</f>
        <v>-0.91388888888888864</v>
      </c>
      <c r="AB179">
        <f>1900 * $Z179/($AG$7 * 1) + 1</f>
        <v>-15.224633313240929</v>
      </c>
      <c r="AC179">
        <f>1900 * $AA179/($AG$7 * 1) + 1</f>
        <v>-3.4856339160136685</v>
      </c>
    </row>
    <row r="180" spans="1:29" x14ac:dyDescent="0.35">
      <c r="A180" t="s">
        <v>242</v>
      </c>
      <c r="B180" s="1" t="s">
        <v>250</v>
      </c>
      <c r="C180">
        <v>1</v>
      </c>
      <c r="Z180">
        <f>M180 - sorted!M$103</f>
        <v>-3.3055555555555554</v>
      </c>
      <c r="AA180">
        <f>N180 - sorted!N$103</f>
        <v>-0.91388888888888864</v>
      </c>
      <c r="AB180">
        <f>1900 * $Z180/($AG$7 * 1) + 1</f>
        <v>-15.224633313240929</v>
      </c>
      <c r="AC180">
        <f>1900 * $AA180/($AG$7 * 1) + 1</f>
        <v>-3.4856339160136685</v>
      </c>
    </row>
    <row r="181" spans="1:29" x14ac:dyDescent="0.35">
      <c r="A181" t="s">
        <v>189</v>
      </c>
      <c r="B181" s="1" t="s">
        <v>250</v>
      </c>
      <c r="C181">
        <v>1</v>
      </c>
      <c r="Z181">
        <f>M181 - sorted!M$103</f>
        <v>-3.3055555555555554</v>
      </c>
      <c r="AA181">
        <f>N181 - sorted!N$103</f>
        <v>-0.91388888888888864</v>
      </c>
      <c r="AB181">
        <f>1900 * $Z181/($AG$7 * 1) + 1</f>
        <v>-15.224633313240929</v>
      </c>
      <c r="AC181">
        <f>1900 * $AA181/($AG$7 * 1) + 1</f>
        <v>-3.4856339160136685</v>
      </c>
    </row>
    <row r="182" spans="1:29" x14ac:dyDescent="0.35">
      <c r="A182" t="s">
        <v>454</v>
      </c>
      <c r="B182" s="1" t="s">
        <v>250</v>
      </c>
      <c r="C182">
        <v>1</v>
      </c>
      <c r="Z182">
        <f>M182 - sorted!M$103</f>
        <v>-3.3055555555555554</v>
      </c>
      <c r="AA182">
        <f>N182 - sorted!N$103</f>
        <v>-0.91388888888888864</v>
      </c>
      <c r="AB182">
        <f>1900 * $Z182/($AG$7 * 1) + 1</f>
        <v>-15.224633313240929</v>
      </c>
      <c r="AC182">
        <f>1900 * $AA182/($AG$7 * 1) + 1</f>
        <v>-3.4856339160136685</v>
      </c>
    </row>
    <row r="183" spans="1:29" x14ac:dyDescent="0.35">
      <c r="A183" t="s">
        <v>207</v>
      </c>
      <c r="B183" s="1" t="s">
        <v>250</v>
      </c>
      <c r="C183">
        <v>1</v>
      </c>
      <c r="Z183">
        <f>M183 - sorted!M$103</f>
        <v>-3.3055555555555554</v>
      </c>
      <c r="AA183">
        <f>N183 - sorted!N$103</f>
        <v>-0.91388888888888864</v>
      </c>
      <c r="AB183">
        <f>1900 * $Z183/($AG$7 * 1) + 1</f>
        <v>-15.224633313240929</v>
      </c>
      <c r="AC183">
        <f>1900 * $AA183/($AG$7 * 1) + 1</f>
        <v>-3.4856339160136685</v>
      </c>
    </row>
    <row r="184" spans="1:29" x14ac:dyDescent="0.35">
      <c r="A184" t="s">
        <v>231</v>
      </c>
      <c r="B184" s="1" t="s">
        <v>250</v>
      </c>
      <c r="C184">
        <v>1</v>
      </c>
      <c r="Z184">
        <f>M184 - sorted!M$103</f>
        <v>-3.3055555555555554</v>
      </c>
      <c r="AA184">
        <f>N184 - sorted!N$103</f>
        <v>-0.91388888888888864</v>
      </c>
      <c r="AB184">
        <f>1900 * $Z184/($AG$7 * 1) + 1</f>
        <v>-15.224633313240929</v>
      </c>
      <c r="AC184">
        <f>1900 * $AA184/($AG$7 * 1) + 1</f>
        <v>-3.4856339160136685</v>
      </c>
    </row>
    <row r="185" spans="1:29" x14ac:dyDescent="0.35">
      <c r="A185" t="s">
        <v>229</v>
      </c>
      <c r="B185" s="1" t="s">
        <v>250</v>
      </c>
      <c r="C185">
        <v>1</v>
      </c>
      <c r="Z185">
        <f>M185 - sorted!M$103</f>
        <v>-3.3055555555555554</v>
      </c>
      <c r="AA185">
        <f>N185 - sorted!N$103</f>
        <v>-0.91388888888888864</v>
      </c>
      <c r="AB185">
        <f>1900 * $Z185/($AG$7 * 1) + 1</f>
        <v>-15.224633313240929</v>
      </c>
      <c r="AC185">
        <f>1900 * $AA185/($AG$7 * 1) + 1</f>
        <v>-3.4856339160136685</v>
      </c>
    </row>
    <row r="186" spans="1:29" x14ac:dyDescent="0.35">
      <c r="A186" t="s">
        <v>446</v>
      </c>
      <c r="B186" s="1" t="s">
        <v>250</v>
      </c>
      <c r="C186">
        <v>1</v>
      </c>
      <c r="Z186">
        <f>M186 - sorted!M$103</f>
        <v>-3.3055555555555554</v>
      </c>
      <c r="AA186">
        <f>N186 - sorted!N$103</f>
        <v>-0.91388888888888864</v>
      </c>
      <c r="AB186">
        <f>1900 * $Z186/($AG$7 * 1) + 1</f>
        <v>-15.224633313240929</v>
      </c>
      <c r="AC186">
        <f>1900 * $AA186/($AG$7 * 1) + 1</f>
        <v>-3.4856339160136685</v>
      </c>
    </row>
    <row r="187" spans="1:29" x14ac:dyDescent="0.35">
      <c r="A187" t="s">
        <v>244</v>
      </c>
      <c r="B187" s="1" t="s">
        <v>250</v>
      </c>
      <c r="C187">
        <v>1</v>
      </c>
      <c r="Z187">
        <f>M187 - sorted!M$103</f>
        <v>-3.3055555555555554</v>
      </c>
      <c r="AA187">
        <f>N187 - sorted!N$103</f>
        <v>-0.91388888888888864</v>
      </c>
      <c r="AB187">
        <f>1900 * $Z187/($AG$7 * 1) + 1</f>
        <v>-15.224633313240929</v>
      </c>
      <c r="AC187">
        <f>1900 * $AA187/($AG$7 * 1) + 1</f>
        <v>-3.4856339160136685</v>
      </c>
    </row>
    <row r="188" spans="1:29" x14ac:dyDescent="0.35">
      <c r="A188" t="s">
        <v>236</v>
      </c>
      <c r="B188" s="1" t="s">
        <v>250</v>
      </c>
      <c r="C188">
        <v>1</v>
      </c>
      <c r="Z188">
        <f>M188 - sorted!M$103</f>
        <v>-3.3055555555555554</v>
      </c>
      <c r="AA188">
        <f>N188 - sorted!N$103</f>
        <v>-0.91388888888888864</v>
      </c>
      <c r="AB188">
        <f>1900 * $Z188/($AG$7 * 1) + 1</f>
        <v>-15.224633313240929</v>
      </c>
      <c r="AC188">
        <f>1900 * $AA188/($AG$7 * 1) + 1</f>
        <v>-3.4856339160136685</v>
      </c>
    </row>
    <row r="189" spans="1:29" x14ac:dyDescent="0.35">
      <c r="A189" t="s">
        <v>218</v>
      </c>
      <c r="B189" s="1" t="s">
        <v>250</v>
      </c>
      <c r="C189">
        <v>1</v>
      </c>
      <c r="Z189">
        <f>M189 - sorted!M$103</f>
        <v>-3.3055555555555554</v>
      </c>
      <c r="AA189">
        <f>N189 - sorted!N$103</f>
        <v>-0.91388888888888864</v>
      </c>
      <c r="AB189">
        <f>1900 * $Z189/($AG$7 * 1) + 1</f>
        <v>-15.224633313240929</v>
      </c>
      <c r="AC189">
        <f>1900 * $AA189/($AG$7 * 1) + 1</f>
        <v>-3.4856339160136685</v>
      </c>
    </row>
    <row r="190" spans="1:29" x14ac:dyDescent="0.35">
      <c r="A190" t="s">
        <v>238</v>
      </c>
      <c r="B190" s="1" t="s">
        <v>250</v>
      </c>
      <c r="C190">
        <v>1</v>
      </c>
      <c r="Z190">
        <f>M190 - sorted!M$103</f>
        <v>-3.3055555555555554</v>
      </c>
      <c r="AA190">
        <f>N190 - sorted!N$103</f>
        <v>-0.91388888888888864</v>
      </c>
      <c r="AB190">
        <f>1900 * $Z190/($AG$7 * 1) + 1</f>
        <v>-15.224633313240929</v>
      </c>
      <c r="AC190">
        <f>1900 * $AA190/($AG$7 * 1) + 1</f>
        <v>-3.4856339160136685</v>
      </c>
    </row>
    <row r="191" spans="1:29" x14ac:dyDescent="0.35">
      <c r="A191" t="s">
        <v>461</v>
      </c>
      <c r="B191" s="1" t="s">
        <v>250</v>
      </c>
      <c r="C191">
        <v>1</v>
      </c>
      <c r="Z191">
        <f>M191 - sorted!M$103</f>
        <v>-3.3055555555555554</v>
      </c>
      <c r="AA191">
        <f>N191 - sorted!N$103</f>
        <v>-0.91388888888888864</v>
      </c>
      <c r="AB191">
        <f>1900 * $Z191/($AG$7 * 1) + 1</f>
        <v>-15.224633313240929</v>
      </c>
      <c r="AC191">
        <f>1900 * $AA191/($AG$7 * 1) + 1</f>
        <v>-3.4856339160136685</v>
      </c>
    </row>
    <row r="192" spans="1:29" x14ac:dyDescent="0.35">
      <c r="A192" t="s">
        <v>233</v>
      </c>
      <c r="B192" s="1" t="s">
        <v>250</v>
      </c>
      <c r="C192">
        <v>1</v>
      </c>
      <c r="Z192">
        <f>M192 - sorted!M$103</f>
        <v>-3.3055555555555554</v>
      </c>
      <c r="AA192">
        <f>N192 - sorted!N$103</f>
        <v>-0.91388888888888864</v>
      </c>
      <c r="AB192">
        <f>1900 * $Z192/($AG$7 * 1) + 1</f>
        <v>-15.224633313240929</v>
      </c>
      <c r="AC192">
        <f>1900 * $AA192/($AG$7 * 1) + 1</f>
        <v>-3.4856339160136685</v>
      </c>
    </row>
    <row r="193" spans="1:29" x14ac:dyDescent="0.35">
      <c r="A193" t="s">
        <v>232</v>
      </c>
      <c r="B193" s="1" t="s">
        <v>250</v>
      </c>
      <c r="C193">
        <v>1</v>
      </c>
      <c r="Z193">
        <f>M193 - sorted!M$103</f>
        <v>-3.3055555555555554</v>
      </c>
      <c r="AA193">
        <f>N193 - sorted!N$103</f>
        <v>-0.91388888888888864</v>
      </c>
      <c r="AB193">
        <f>1900 * $Z193/($AG$7 * 1) + 1</f>
        <v>-15.224633313240929</v>
      </c>
      <c r="AC193">
        <f>1900 * $AA193/($AG$7 * 1) + 1</f>
        <v>-3.4856339160136685</v>
      </c>
    </row>
    <row r="194" spans="1:29" x14ac:dyDescent="0.35">
      <c r="A194" t="s">
        <v>224</v>
      </c>
      <c r="B194" s="1" t="s">
        <v>250</v>
      </c>
      <c r="C194">
        <v>1</v>
      </c>
      <c r="Z194">
        <f>M194 - sorted!M$103</f>
        <v>-3.3055555555555554</v>
      </c>
      <c r="AA194">
        <f>N194 - sorted!N$103</f>
        <v>-0.91388888888888864</v>
      </c>
      <c r="AB194">
        <f>1900 * $Z194/($AG$7 * 1) + 1</f>
        <v>-15.224633313240929</v>
      </c>
      <c r="AC194">
        <f>1900 * $AA194/($AG$7 * 1) + 1</f>
        <v>-3.4856339160136685</v>
      </c>
    </row>
    <row r="195" spans="1:29" x14ac:dyDescent="0.35">
      <c r="A195" t="s">
        <v>191</v>
      </c>
      <c r="B195" s="1" t="s">
        <v>250</v>
      </c>
      <c r="C195">
        <v>1</v>
      </c>
      <c r="Z195">
        <f>M195 - sorted!M$103</f>
        <v>-3.3055555555555554</v>
      </c>
      <c r="AA195">
        <f>N195 - sorted!N$103</f>
        <v>-0.91388888888888864</v>
      </c>
      <c r="AB195">
        <f>1900 * $Z195/($AG$7 * 1) + 1</f>
        <v>-15.224633313240929</v>
      </c>
      <c r="AC195">
        <f>1900 * $AA195/($AG$7 * 1) + 1</f>
        <v>-3.4856339160136685</v>
      </c>
    </row>
    <row r="196" spans="1:29" x14ac:dyDescent="0.35">
      <c r="A196" t="s">
        <v>212</v>
      </c>
      <c r="B196" s="1" t="s">
        <v>250</v>
      </c>
      <c r="C196">
        <v>1</v>
      </c>
      <c r="Z196">
        <f>M196 - sorted!M$103</f>
        <v>-3.3055555555555554</v>
      </c>
      <c r="AA196">
        <f>N196 - sorted!N$103</f>
        <v>-0.91388888888888864</v>
      </c>
      <c r="AB196">
        <f>1900 * $Z196/($AG$7 * 1) + 1</f>
        <v>-15.224633313240929</v>
      </c>
      <c r="AC196">
        <f>1900 * $AA196/($AG$7 * 1) + 1</f>
        <v>-3.4856339160136685</v>
      </c>
    </row>
    <row r="197" spans="1:29" x14ac:dyDescent="0.35">
      <c r="A197" t="s">
        <v>240</v>
      </c>
      <c r="B197" s="1" t="s">
        <v>250</v>
      </c>
      <c r="C197">
        <v>1</v>
      </c>
      <c r="Z197">
        <f>M197 - sorted!M$103</f>
        <v>-3.3055555555555554</v>
      </c>
      <c r="AA197">
        <f>N197 - sorted!N$103</f>
        <v>-0.91388888888888864</v>
      </c>
      <c r="AB197">
        <f>1900 * $Z197/($AG$7 * 1) + 1</f>
        <v>-15.224633313240929</v>
      </c>
      <c r="AC197">
        <f>1900 * $AA197/($AG$7 * 1) + 1</f>
        <v>-3.4856339160136685</v>
      </c>
    </row>
    <row r="198" spans="1:29" x14ac:dyDescent="0.35">
      <c r="A198" t="s">
        <v>230</v>
      </c>
      <c r="B198" s="1" t="s">
        <v>250</v>
      </c>
      <c r="C198">
        <v>1</v>
      </c>
      <c r="Z198">
        <f>M198 - sorted!M$103</f>
        <v>-3.3055555555555554</v>
      </c>
      <c r="AA198">
        <f>N198 - sorted!N$103</f>
        <v>-0.91388888888888864</v>
      </c>
      <c r="AB198">
        <f>1900 * $Z198/($AG$7 * 1) + 1</f>
        <v>-15.224633313240929</v>
      </c>
      <c r="AC198">
        <f>1900 * $AA198/($AG$7 * 1) + 1</f>
        <v>-3.4856339160136685</v>
      </c>
    </row>
    <row r="199" spans="1:29" x14ac:dyDescent="0.35">
      <c r="A199" t="s">
        <v>466</v>
      </c>
      <c r="B199" s="1" t="s">
        <v>250</v>
      </c>
      <c r="C199">
        <v>1</v>
      </c>
      <c r="Z199">
        <f>M199 - sorted!M$103</f>
        <v>-3.3055555555555554</v>
      </c>
      <c r="AA199">
        <f>N199 - sorted!N$103</f>
        <v>-0.91388888888888864</v>
      </c>
      <c r="AB199">
        <f>1900 * $Z199/($AG$7 * 1) + 1</f>
        <v>-15.224633313240929</v>
      </c>
      <c r="AC199">
        <f>1900 * $AA199/($AG$7 * 1) + 1</f>
        <v>-3.4856339160136685</v>
      </c>
    </row>
    <row r="200" spans="1:29" x14ac:dyDescent="0.35">
      <c r="A200" t="s">
        <v>456</v>
      </c>
      <c r="B200" s="1" t="s">
        <v>250</v>
      </c>
      <c r="C200">
        <v>1</v>
      </c>
      <c r="Z200">
        <f>M200 - sorted!M$103</f>
        <v>-3.3055555555555554</v>
      </c>
      <c r="AA200">
        <f>N200 - sorted!N$103</f>
        <v>-0.91388888888888864</v>
      </c>
      <c r="AB200">
        <f>1900 * $Z200/($AG$7 * 1) + 1</f>
        <v>-15.224633313240929</v>
      </c>
      <c r="AC200">
        <f>1900 * $AA200/($AG$7 * 1) + 1</f>
        <v>-3.4856339160136685</v>
      </c>
    </row>
    <row r="201" spans="1:29" x14ac:dyDescent="0.35">
      <c r="A201" t="s">
        <v>463</v>
      </c>
      <c r="B201" s="1" t="s">
        <v>250</v>
      </c>
      <c r="C201">
        <v>1</v>
      </c>
      <c r="Z201">
        <f>M201 - sorted!M$103</f>
        <v>-3.3055555555555554</v>
      </c>
      <c r="AA201">
        <f>N201 - sorted!N$103</f>
        <v>-0.91388888888888864</v>
      </c>
      <c r="AB201">
        <f>1900 * $Z201/($AG$7 * 1) + 1</f>
        <v>-15.224633313240929</v>
      </c>
      <c r="AC201">
        <f>1900 * $AA201/($AG$7 * 1) + 1</f>
        <v>-3.4856339160136685</v>
      </c>
    </row>
    <row r="202" spans="1:29" x14ac:dyDescent="0.35">
      <c r="A202" t="s">
        <v>243</v>
      </c>
      <c r="B202" s="1" t="s">
        <v>250</v>
      </c>
      <c r="C202">
        <v>1</v>
      </c>
      <c r="Z202">
        <f>M202 - sorted!M$103</f>
        <v>-3.3055555555555554</v>
      </c>
      <c r="AA202">
        <f>N202 - sorted!N$103</f>
        <v>-0.91388888888888864</v>
      </c>
      <c r="AB202">
        <f>1900 * $Z202/($AG$7 * 1) + 1</f>
        <v>-15.224633313240929</v>
      </c>
      <c r="AC202">
        <f>1900 * $AA202/($AG$7 * 1) + 1</f>
        <v>-3.4856339160136685</v>
      </c>
    </row>
    <row r="204" spans="1:29" x14ac:dyDescent="0.35">
      <c r="Q204">
        <f>SUM(Z$3:Z$102)</f>
        <v>-330.55555555555486</v>
      </c>
      <c r="R204">
        <f>SUM(AA$3:AA$132)</f>
        <v>-118.80555555555576</v>
      </c>
    </row>
    <row r="205" spans="1:29" x14ac:dyDescent="0.35">
      <c r="Q205">
        <f>AVERAGE(Z$3:Z$102)</f>
        <v>-3.3055555555555487</v>
      </c>
      <c r="R205">
        <f>AVERAGE(AA$3:AA$132)</f>
        <v>-0.91388888888889042</v>
      </c>
    </row>
  </sheetData>
  <conditionalFormatting sqref="AB3:AB202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4:AC202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2">
    <cfRule type="colorScale" priority="13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B103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106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202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:J202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202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:AC2 Z2">
    <cfRule type="colorScale" priority="1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C3:AC202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5:AQ25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5:AQ25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22:AQ22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22:AQ22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22:AQ22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2:AQ22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2:AQ22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2:AQ22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5:AQ25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4:AQ24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4:AQ24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4:AQ24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6:AQ26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6:AQ26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6:AQ26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7:AQ27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7:AQ27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7:AQ27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8:AQ28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8:AQ28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8:AQ28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9:AQ29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9:AQ29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9:AQ29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0:AQ30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0:AQ30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0:AQ30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1:AQ31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1:AQ31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1:AQ31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2:AQ32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2:AQ32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2:AQ32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3:AQ33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3:AQ33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3:AQ33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4:AQ34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4:AQ34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4:AQ34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21:AQ21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21:AQ21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21:AQ21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1:AQ21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1:AQ21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1:AQ21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20:AQ20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20:AQ20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20:AQ20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0:AQ20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0:AQ20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0:AQ20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9:AQ19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9:AQ19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9:AQ19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9:AQ19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9:AQ19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9:AQ19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8:AQ18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8:AQ18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8:AQ18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8:AQ18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8:AQ18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8:AQ18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7:AQ17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7:AQ17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7:AQ17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7:AQ17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7:AQ17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7:AQ17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6:AQ16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6:AQ16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6:AQ16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6:AQ16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6:AQ16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6:AQ16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5:AQ15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5:AQ15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5:AQ15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5:AQ15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5:AQ15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5:AQ15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4:AQ14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4:AQ14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4:AQ14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4:AQ14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4:AQ14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4:AQ14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3:AQ13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3:AQ13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3:AQ13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3:AQ13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3:AQ13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3:AQ13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2:AQ12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2:AQ12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2:AQ1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2:AQ12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2:AQ1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2:AQ1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6:AQ4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45:AQ5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1">
    <dataValidation type="list" showInputMessage="1" showErrorMessage="1" sqref="B3:B202" xr:uid="{D43D5BC7-BEF0-4341-B9EF-881E38674AF9}">
      <formula1>$AG$10:$AQ$10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trueraw</vt:lpstr>
      <vt:lpstr>raw</vt:lpstr>
      <vt:lpstr>Traw</vt:lpstr>
      <vt:lpstr>GMs</vt:lpstr>
      <vt:lpstr>sorted</vt:lpstr>
      <vt:lpstr>AVs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2020-12-19T05:59:54Z</dcterms:modified>
</cp:coreProperties>
</file>